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ammond\Downloads\Data_Viz_Project\usable\"/>
    </mc:Choice>
  </mc:AlternateContent>
  <bookViews>
    <workbookView xWindow="0" yWindow="0" windowWidth="25200" windowHeight="11910" activeTab="3"/>
  </bookViews>
  <sheets>
    <sheet name="Legislator By Industry" sheetId="1" r:id="rId1"/>
    <sheet name="Legislator Energy" sheetId="2" r:id="rId2"/>
    <sheet name="Top Contributor Summaries" sheetId="3" r:id="rId3"/>
    <sheet name="Lookup Information" sheetId="4" r:id="rId4"/>
  </sheets>
  <definedNames>
    <definedName name="_xlnm._FilterDatabase" localSheetId="0" hidden="1">'Legislator By Industry'!$A$1:$CJ$531</definedName>
    <definedName name="_xlnm._FilterDatabase" localSheetId="1" hidden="1">'Legislator Energy'!$A$1:$O$531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2" i="1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H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2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2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M142" i="2"/>
  <c r="N142" i="2"/>
  <c r="M143" i="2"/>
  <c r="N143" i="2"/>
  <c r="M144" i="2"/>
  <c r="N144" i="2"/>
  <c r="M145" i="2"/>
  <c r="N145" i="2"/>
  <c r="M146" i="2"/>
  <c r="N146" i="2"/>
  <c r="M147" i="2"/>
  <c r="N147" i="2"/>
  <c r="M148" i="2"/>
  <c r="N148" i="2"/>
  <c r="M149" i="2"/>
  <c r="N149" i="2"/>
  <c r="M150" i="2"/>
  <c r="N150" i="2"/>
  <c r="M151" i="2"/>
  <c r="N151" i="2"/>
  <c r="M152" i="2"/>
  <c r="N152" i="2"/>
  <c r="M153" i="2"/>
  <c r="N153" i="2"/>
  <c r="M154" i="2"/>
  <c r="N154" i="2"/>
  <c r="M155" i="2"/>
  <c r="N155" i="2"/>
  <c r="M156" i="2"/>
  <c r="N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M163" i="2"/>
  <c r="N163" i="2"/>
  <c r="M164" i="2"/>
  <c r="N164" i="2"/>
  <c r="M165" i="2"/>
  <c r="N165" i="2"/>
  <c r="M166" i="2"/>
  <c r="N166" i="2"/>
  <c r="M167" i="2"/>
  <c r="N167" i="2"/>
  <c r="M168" i="2"/>
  <c r="N168" i="2"/>
  <c r="M169" i="2"/>
  <c r="N169" i="2"/>
  <c r="M170" i="2"/>
  <c r="N170" i="2"/>
  <c r="M171" i="2"/>
  <c r="N171" i="2"/>
  <c r="M172" i="2"/>
  <c r="N172" i="2"/>
  <c r="M173" i="2"/>
  <c r="N173" i="2"/>
  <c r="M174" i="2"/>
  <c r="N174" i="2"/>
  <c r="M175" i="2"/>
  <c r="N175" i="2"/>
  <c r="M176" i="2"/>
  <c r="N176" i="2"/>
  <c r="M177" i="2"/>
  <c r="N177" i="2"/>
  <c r="M178" i="2"/>
  <c r="N178" i="2"/>
  <c r="M179" i="2"/>
  <c r="N179" i="2"/>
  <c r="M180" i="2"/>
  <c r="N180" i="2"/>
  <c r="M181" i="2"/>
  <c r="N181" i="2"/>
  <c r="M182" i="2"/>
  <c r="N182" i="2"/>
  <c r="M183" i="2"/>
  <c r="N183" i="2"/>
  <c r="M184" i="2"/>
  <c r="N184" i="2"/>
  <c r="M185" i="2"/>
  <c r="N185" i="2"/>
  <c r="M186" i="2"/>
  <c r="N186" i="2"/>
  <c r="M187" i="2"/>
  <c r="N187" i="2"/>
  <c r="M188" i="2"/>
  <c r="N188" i="2"/>
  <c r="M189" i="2"/>
  <c r="N189" i="2"/>
  <c r="M190" i="2"/>
  <c r="N190" i="2"/>
  <c r="M191" i="2"/>
  <c r="N191" i="2"/>
  <c r="M192" i="2"/>
  <c r="N192" i="2"/>
  <c r="M193" i="2"/>
  <c r="N193" i="2"/>
  <c r="M194" i="2"/>
  <c r="N194" i="2"/>
  <c r="M195" i="2"/>
  <c r="N195" i="2"/>
  <c r="M196" i="2"/>
  <c r="N196" i="2"/>
  <c r="M197" i="2"/>
  <c r="N197" i="2"/>
  <c r="M198" i="2"/>
  <c r="N198" i="2"/>
  <c r="M199" i="2"/>
  <c r="N199" i="2"/>
  <c r="M200" i="2"/>
  <c r="N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7" i="2"/>
  <c r="N207" i="2"/>
  <c r="M208" i="2"/>
  <c r="N208" i="2"/>
  <c r="M209" i="2"/>
  <c r="N209" i="2"/>
  <c r="M210" i="2"/>
  <c r="N210" i="2"/>
  <c r="M211" i="2"/>
  <c r="N211" i="2"/>
  <c r="M212" i="2"/>
  <c r="N212" i="2"/>
  <c r="M213" i="2"/>
  <c r="N213" i="2"/>
  <c r="M214" i="2"/>
  <c r="N214" i="2"/>
  <c r="M215" i="2"/>
  <c r="N215" i="2"/>
  <c r="M216" i="2"/>
  <c r="N216" i="2"/>
  <c r="M217" i="2"/>
  <c r="N217" i="2"/>
  <c r="M218" i="2"/>
  <c r="N218" i="2"/>
  <c r="M219" i="2"/>
  <c r="N219" i="2"/>
  <c r="M220" i="2"/>
  <c r="N220" i="2"/>
  <c r="M221" i="2"/>
  <c r="N221" i="2"/>
  <c r="M222" i="2"/>
  <c r="N222" i="2"/>
  <c r="M223" i="2"/>
  <c r="N223" i="2"/>
  <c r="M224" i="2"/>
  <c r="N224" i="2"/>
  <c r="M225" i="2"/>
  <c r="N225" i="2"/>
  <c r="M226" i="2"/>
  <c r="N226" i="2"/>
  <c r="M227" i="2"/>
  <c r="N227" i="2"/>
  <c r="M228" i="2"/>
  <c r="N228" i="2"/>
  <c r="M229" i="2"/>
  <c r="N229" i="2"/>
  <c r="M230" i="2"/>
  <c r="N230" i="2"/>
  <c r="M231" i="2"/>
  <c r="N231" i="2"/>
  <c r="M232" i="2"/>
  <c r="N232" i="2"/>
  <c r="M233" i="2"/>
  <c r="N233" i="2"/>
  <c r="M234" i="2"/>
  <c r="N234" i="2"/>
  <c r="M235" i="2"/>
  <c r="N235" i="2"/>
  <c r="M236" i="2"/>
  <c r="N236" i="2"/>
  <c r="M237" i="2"/>
  <c r="N237" i="2"/>
  <c r="M238" i="2"/>
  <c r="N238" i="2"/>
  <c r="M239" i="2"/>
  <c r="N239" i="2"/>
  <c r="M240" i="2"/>
  <c r="N240" i="2"/>
  <c r="M241" i="2"/>
  <c r="N241" i="2"/>
  <c r="M242" i="2"/>
  <c r="N242" i="2"/>
  <c r="M243" i="2"/>
  <c r="N243" i="2"/>
  <c r="M244" i="2"/>
  <c r="N244" i="2"/>
  <c r="M245" i="2"/>
  <c r="N245" i="2"/>
  <c r="M246" i="2"/>
  <c r="N246" i="2"/>
  <c r="M247" i="2"/>
  <c r="N247" i="2"/>
  <c r="M248" i="2"/>
  <c r="N248" i="2"/>
  <c r="M249" i="2"/>
  <c r="N249" i="2"/>
  <c r="M250" i="2"/>
  <c r="N250" i="2"/>
  <c r="M251" i="2"/>
  <c r="N251" i="2"/>
  <c r="M252" i="2"/>
  <c r="N252" i="2"/>
  <c r="M253" i="2"/>
  <c r="N253" i="2"/>
  <c r="M254" i="2"/>
  <c r="N254" i="2"/>
  <c r="M255" i="2"/>
  <c r="N255" i="2"/>
  <c r="M256" i="2"/>
  <c r="N256" i="2"/>
  <c r="M257" i="2"/>
  <c r="N257" i="2"/>
  <c r="M258" i="2"/>
  <c r="N258" i="2"/>
  <c r="M259" i="2"/>
  <c r="N259" i="2"/>
  <c r="M260" i="2"/>
  <c r="N260" i="2"/>
  <c r="M261" i="2"/>
  <c r="N261" i="2"/>
  <c r="M262" i="2"/>
  <c r="N262" i="2"/>
  <c r="M263" i="2"/>
  <c r="N263" i="2"/>
  <c r="M264" i="2"/>
  <c r="N264" i="2"/>
  <c r="M265" i="2"/>
  <c r="N265" i="2"/>
  <c r="M266" i="2"/>
  <c r="N266" i="2"/>
  <c r="M267" i="2"/>
  <c r="N267" i="2"/>
  <c r="M268" i="2"/>
  <c r="N268" i="2"/>
  <c r="M269" i="2"/>
  <c r="N269" i="2"/>
  <c r="M270" i="2"/>
  <c r="N270" i="2"/>
  <c r="M271" i="2"/>
  <c r="N271" i="2"/>
  <c r="M272" i="2"/>
  <c r="N272" i="2"/>
  <c r="M273" i="2"/>
  <c r="N273" i="2"/>
  <c r="M274" i="2"/>
  <c r="N274" i="2"/>
  <c r="M275" i="2"/>
  <c r="N275" i="2"/>
  <c r="M276" i="2"/>
  <c r="N276" i="2"/>
  <c r="M277" i="2"/>
  <c r="N277" i="2"/>
  <c r="M278" i="2"/>
  <c r="N278" i="2"/>
  <c r="M279" i="2"/>
  <c r="N279" i="2"/>
  <c r="M280" i="2"/>
  <c r="N280" i="2"/>
  <c r="M281" i="2"/>
  <c r="N281" i="2"/>
  <c r="M282" i="2"/>
  <c r="N282" i="2"/>
  <c r="M283" i="2"/>
  <c r="N283" i="2"/>
  <c r="M284" i="2"/>
  <c r="N284" i="2"/>
  <c r="M285" i="2"/>
  <c r="N285" i="2"/>
  <c r="M286" i="2"/>
  <c r="N286" i="2"/>
  <c r="M287" i="2"/>
  <c r="N287" i="2"/>
  <c r="M288" i="2"/>
  <c r="N288" i="2"/>
  <c r="M289" i="2"/>
  <c r="N289" i="2"/>
  <c r="M290" i="2"/>
  <c r="N290" i="2"/>
  <c r="M291" i="2"/>
  <c r="N291" i="2"/>
  <c r="M292" i="2"/>
  <c r="N292" i="2"/>
  <c r="M293" i="2"/>
  <c r="N293" i="2"/>
  <c r="M294" i="2"/>
  <c r="N294" i="2"/>
  <c r="M295" i="2"/>
  <c r="N295" i="2"/>
  <c r="M296" i="2"/>
  <c r="N296" i="2"/>
  <c r="M297" i="2"/>
  <c r="N297" i="2"/>
  <c r="M298" i="2"/>
  <c r="N298" i="2"/>
  <c r="M299" i="2"/>
  <c r="N299" i="2"/>
  <c r="M300" i="2"/>
  <c r="N300" i="2"/>
  <c r="M301" i="2"/>
  <c r="N301" i="2"/>
  <c r="M302" i="2"/>
  <c r="N302" i="2"/>
  <c r="M303" i="2"/>
  <c r="N303" i="2"/>
  <c r="M304" i="2"/>
  <c r="N304" i="2"/>
  <c r="M305" i="2"/>
  <c r="N305" i="2"/>
  <c r="M306" i="2"/>
  <c r="N306" i="2"/>
  <c r="M307" i="2"/>
  <c r="N307" i="2"/>
  <c r="M308" i="2"/>
  <c r="N308" i="2"/>
  <c r="M309" i="2"/>
  <c r="N309" i="2"/>
  <c r="M310" i="2"/>
  <c r="N310" i="2"/>
  <c r="M311" i="2"/>
  <c r="N311" i="2"/>
  <c r="M312" i="2"/>
  <c r="N312" i="2"/>
  <c r="M313" i="2"/>
  <c r="N313" i="2"/>
  <c r="M314" i="2"/>
  <c r="N314" i="2"/>
  <c r="M315" i="2"/>
  <c r="N315" i="2"/>
  <c r="M316" i="2"/>
  <c r="N316" i="2"/>
  <c r="M317" i="2"/>
  <c r="N317" i="2"/>
  <c r="M318" i="2"/>
  <c r="N318" i="2"/>
  <c r="M319" i="2"/>
  <c r="N319" i="2"/>
  <c r="M320" i="2"/>
  <c r="N320" i="2"/>
  <c r="M321" i="2"/>
  <c r="N321" i="2"/>
  <c r="M322" i="2"/>
  <c r="N322" i="2"/>
  <c r="M323" i="2"/>
  <c r="N323" i="2"/>
  <c r="M324" i="2"/>
  <c r="N324" i="2"/>
  <c r="M325" i="2"/>
  <c r="N325" i="2"/>
  <c r="M326" i="2"/>
  <c r="N326" i="2"/>
  <c r="M327" i="2"/>
  <c r="N327" i="2"/>
  <c r="M328" i="2"/>
  <c r="N328" i="2"/>
  <c r="M329" i="2"/>
  <c r="N329" i="2"/>
  <c r="M330" i="2"/>
  <c r="N330" i="2"/>
  <c r="M331" i="2"/>
  <c r="N331" i="2"/>
  <c r="M332" i="2"/>
  <c r="N332" i="2"/>
  <c r="M333" i="2"/>
  <c r="N333" i="2"/>
  <c r="M334" i="2"/>
  <c r="N334" i="2"/>
  <c r="M335" i="2"/>
  <c r="N335" i="2"/>
  <c r="M336" i="2"/>
  <c r="N336" i="2"/>
  <c r="M337" i="2"/>
  <c r="N337" i="2"/>
  <c r="M338" i="2"/>
  <c r="N338" i="2"/>
  <c r="M339" i="2"/>
  <c r="N339" i="2"/>
  <c r="M340" i="2"/>
  <c r="N340" i="2"/>
  <c r="M341" i="2"/>
  <c r="N341" i="2"/>
  <c r="M342" i="2"/>
  <c r="N342" i="2"/>
  <c r="M343" i="2"/>
  <c r="N343" i="2"/>
  <c r="M344" i="2"/>
  <c r="N344" i="2"/>
  <c r="M345" i="2"/>
  <c r="N345" i="2"/>
  <c r="M346" i="2"/>
  <c r="N346" i="2"/>
  <c r="M347" i="2"/>
  <c r="N347" i="2"/>
  <c r="M348" i="2"/>
  <c r="N348" i="2"/>
  <c r="M349" i="2"/>
  <c r="N349" i="2"/>
  <c r="M350" i="2"/>
  <c r="N350" i="2"/>
  <c r="M351" i="2"/>
  <c r="N351" i="2"/>
  <c r="M352" i="2"/>
  <c r="N352" i="2"/>
  <c r="M353" i="2"/>
  <c r="N353" i="2"/>
  <c r="M354" i="2"/>
  <c r="N354" i="2"/>
  <c r="M355" i="2"/>
  <c r="N355" i="2"/>
  <c r="M356" i="2"/>
  <c r="N356" i="2"/>
  <c r="M357" i="2"/>
  <c r="N357" i="2"/>
  <c r="M358" i="2"/>
  <c r="N358" i="2"/>
  <c r="M359" i="2"/>
  <c r="N359" i="2"/>
  <c r="M360" i="2"/>
  <c r="N360" i="2"/>
  <c r="M361" i="2"/>
  <c r="N361" i="2"/>
  <c r="M362" i="2"/>
  <c r="N362" i="2"/>
  <c r="M363" i="2"/>
  <c r="N363" i="2"/>
  <c r="M364" i="2"/>
  <c r="N364" i="2"/>
  <c r="M365" i="2"/>
  <c r="N365" i="2"/>
  <c r="M366" i="2"/>
  <c r="N366" i="2"/>
  <c r="M367" i="2"/>
  <c r="N367" i="2"/>
  <c r="M368" i="2"/>
  <c r="N368" i="2"/>
  <c r="M369" i="2"/>
  <c r="N369" i="2"/>
  <c r="M370" i="2"/>
  <c r="N370" i="2"/>
  <c r="M371" i="2"/>
  <c r="N371" i="2"/>
  <c r="M372" i="2"/>
  <c r="N372" i="2"/>
  <c r="M373" i="2"/>
  <c r="N373" i="2"/>
  <c r="M374" i="2"/>
  <c r="N374" i="2"/>
  <c r="M375" i="2"/>
  <c r="N375" i="2"/>
  <c r="M376" i="2"/>
  <c r="N376" i="2"/>
  <c r="M377" i="2"/>
  <c r="N377" i="2"/>
  <c r="M378" i="2"/>
  <c r="N378" i="2"/>
  <c r="M379" i="2"/>
  <c r="N379" i="2"/>
  <c r="M380" i="2"/>
  <c r="N380" i="2"/>
  <c r="M381" i="2"/>
  <c r="N381" i="2"/>
  <c r="M382" i="2"/>
  <c r="N382" i="2"/>
  <c r="M383" i="2"/>
  <c r="N383" i="2"/>
  <c r="M384" i="2"/>
  <c r="N384" i="2"/>
  <c r="M385" i="2"/>
  <c r="N385" i="2"/>
  <c r="M386" i="2"/>
  <c r="N386" i="2"/>
  <c r="M387" i="2"/>
  <c r="N387" i="2"/>
  <c r="M388" i="2"/>
  <c r="N388" i="2"/>
  <c r="M389" i="2"/>
  <c r="N389" i="2"/>
  <c r="M390" i="2"/>
  <c r="N390" i="2"/>
  <c r="M391" i="2"/>
  <c r="N391" i="2"/>
  <c r="M392" i="2"/>
  <c r="N392" i="2"/>
  <c r="M393" i="2"/>
  <c r="N393" i="2"/>
  <c r="M394" i="2"/>
  <c r="N394" i="2"/>
  <c r="M395" i="2"/>
  <c r="N395" i="2"/>
  <c r="M396" i="2"/>
  <c r="N396" i="2"/>
  <c r="M397" i="2"/>
  <c r="N397" i="2"/>
  <c r="M398" i="2"/>
  <c r="N398" i="2"/>
  <c r="M399" i="2"/>
  <c r="N399" i="2"/>
  <c r="M400" i="2"/>
  <c r="N400" i="2"/>
  <c r="M401" i="2"/>
  <c r="N401" i="2"/>
  <c r="M402" i="2"/>
  <c r="N402" i="2"/>
  <c r="M403" i="2"/>
  <c r="N403" i="2"/>
  <c r="M404" i="2"/>
  <c r="N404" i="2"/>
  <c r="M405" i="2"/>
  <c r="N405" i="2"/>
  <c r="M406" i="2"/>
  <c r="N406" i="2"/>
  <c r="M407" i="2"/>
  <c r="N407" i="2"/>
  <c r="M408" i="2"/>
  <c r="N408" i="2"/>
  <c r="M409" i="2"/>
  <c r="N409" i="2"/>
  <c r="M410" i="2"/>
  <c r="N410" i="2"/>
  <c r="M411" i="2"/>
  <c r="N411" i="2"/>
  <c r="M412" i="2"/>
  <c r="N412" i="2"/>
  <c r="M413" i="2"/>
  <c r="N413" i="2"/>
  <c r="M414" i="2"/>
  <c r="N414" i="2"/>
  <c r="M415" i="2"/>
  <c r="N415" i="2"/>
  <c r="M416" i="2"/>
  <c r="N416" i="2"/>
  <c r="M417" i="2"/>
  <c r="N417" i="2"/>
  <c r="M418" i="2"/>
  <c r="N418" i="2"/>
  <c r="M419" i="2"/>
  <c r="N419" i="2"/>
  <c r="M420" i="2"/>
  <c r="N420" i="2"/>
  <c r="M421" i="2"/>
  <c r="N421" i="2"/>
  <c r="M422" i="2"/>
  <c r="N422" i="2"/>
  <c r="M423" i="2"/>
  <c r="N423" i="2"/>
  <c r="M424" i="2"/>
  <c r="N424" i="2"/>
  <c r="M425" i="2"/>
  <c r="N425" i="2"/>
  <c r="M426" i="2"/>
  <c r="N426" i="2"/>
  <c r="M427" i="2"/>
  <c r="N427" i="2"/>
  <c r="M428" i="2"/>
  <c r="N428" i="2"/>
  <c r="M429" i="2"/>
  <c r="N429" i="2"/>
  <c r="M430" i="2"/>
  <c r="N430" i="2"/>
  <c r="M431" i="2"/>
  <c r="N431" i="2"/>
  <c r="M432" i="2"/>
  <c r="N432" i="2"/>
  <c r="M433" i="2"/>
  <c r="N433" i="2"/>
  <c r="M434" i="2"/>
  <c r="N434" i="2"/>
  <c r="M435" i="2"/>
  <c r="N435" i="2"/>
  <c r="M436" i="2"/>
  <c r="N436" i="2"/>
  <c r="M437" i="2"/>
  <c r="N437" i="2"/>
  <c r="M438" i="2"/>
  <c r="N438" i="2"/>
  <c r="M439" i="2"/>
  <c r="N439" i="2"/>
  <c r="M440" i="2"/>
  <c r="N440" i="2"/>
  <c r="M441" i="2"/>
  <c r="N441" i="2"/>
  <c r="M442" i="2"/>
  <c r="N442" i="2"/>
  <c r="M443" i="2"/>
  <c r="N443" i="2"/>
  <c r="M444" i="2"/>
  <c r="N444" i="2"/>
  <c r="M445" i="2"/>
  <c r="N445" i="2"/>
  <c r="M446" i="2"/>
  <c r="N446" i="2"/>
  <c r="M447" i="2"/>
  <c r="N447" i="2"/>
  <c r="M448" i="2"/>
  <c r="N448" i="2"/>
  <c r="M449" i="2"/>
  <c r="N449" i="2"/>
  <c r="M450" i="2"/>
  <c r="N450" i="2"/>
  <c r="M451" i="2"/>
  <c r="N451" i="2"/>
  <c r="M452" i="2"/>
  <c r="N452" i="2"/>
  <c r="M453" i="2"/>
  <c r="N453" i="2"/>
  <c r="M454" i="2"/>
  <c r="N454" i="2"/>
  <c r="M455" i="2"/>
  <c r="N455" i="2"/>
  <c r="M456" i="2"/>
  <c r="N456" i="2"/>
  <c r="M457" i="2"/>
  <c r="N457" i="2"/>
  <c r="M458" i="2"/>
  <c r="N458" i="2"/>
  <c r="M459" i="2"/>
  <c r="N459" i="2"/>
  <c r="M460" i="2"/>
  <c r="N460" i="2"/>
  <c r="M461" i="2"/>
  <c r="N461" i="2"/>
  <c r="M462" i="2"/>
  <c r="N462" i="2"/>
  <c r="M463" i="2"/>
  <c r="N463" i="2"/>
  <c r="M464" i="2"/>
  <c r="N464" i="2"/>
  <c r="M465" i="2"/>
  <c r="N465" i="2"/>
  <c r="M466" i="2"/>
  <c r="N466" i="2"/>
  <c r="M467" i="2"/>
  <c r="N467" i="2"/>
  <c r="M468" i="2"/>
  <c r="N468" i="2"/>
  <c r="M469" i="2"/>
  <c r="N469" i="2"/>
  <c r="M470" i="2"/>
  <c r="N470" i="2"/>
  <c r="M471" i="2"/>
  <c r="N471" i="2"/>
  <c r="M472" i="2"/>
  <c r="N472" i="2"/>
  <c r="M473" i="2"/>
  <c r="N473" i="2"/>
  <c r="M474" i="2"/>
  <c r="N474" i="2"/>
  <c r="M475" i="2"/>
  <c r="N475" i="2"/>
  <c r="M476" i="2"/>
  <c r="N476" i="2"/>
  <c r="M477" i="2"/>
  <c r="N477" i="2"/>
  <c r="M478" i="2"/>
  <c r="N478" i="2"/>
  <c r="M479" i="2"/>
  <c r="N479" i="2"/>
  <c r="M480" i="2"/>
  <c r="N480" i="2"/>
  <c r="M481" i="2"/>
  <c r="N481" i="2"/>
  <c r="M482" i="2"/>
  <c r="N482" i="2"/>
  <c r="M483" i="2"/>
  <c r="N483" i="2"/>
  <c r="M484" i="2"/>
  <c r="N484" i="2"/>
  <c r="M485" i="2"/>
  <c r="N485" i="2"/>
  <c r="M486" i="2"/>
  <c r="N486" i="2"/>
  <c r="M487" i="2"/>
  <c r="N487" i="2"/>
  <c r="M488" i="2"/>
  <c r="N488" i="2"/>
  <c r="M489" i="2"/>
  <c r="N489" i="2"/>
  <c r="M490" i="2"/>
  <c r="N490" i="2"/>
  <c r="M491" i="2"/>
  <c r="N491" i="2"/>
  <c r="M492" i="2"/>
  <c r="N492" i="2"/>
  <c r="M493" i="2"/>
  <c r="N493" i="2"/>
  <c r="M494" i="2"/>
  <c r="N494" i="2"/>
  <c r="M495" i="2"/>
  <c r="N495" i="2"/>
  <c r="M496" i="2"/>
  <c r="N496" i="2"/>
  <c r="M497" i="2"/>
  <c r="N497" i="2"/>
  <c r="M498" i="2"/>
  <c r="N498" i="2"/>
  <c r="M499" i="2"/>
  <c r="N499" i="2"/>
  <c r="M500" i="2"/>
  <c r="N500" i="2"/>
  <c r="M501" i="2"/>
  <c r="N501" i="2"/>
  <c r="M502" i="2"/>
  <c r="N502" i="2"/>
  <c r="M503" i="2"/>
  <c r="N503" i="2"/>
  <c r="M504" i="2"/>
  <c r="N504" i="2"/>
  <c r="M505" i="2"/>
  <c r="N505" i="2"/>
  <c r="M506" i="2"/>
  <c r="N506" i="2"/>
  <c r="M507" i="2"/>
  <c r="N507" i="2"/>
  <c r="M508" i="2"/>
  <c r="N508" i="2"/>
  <c r="M509" i="2"/>
  <c r="N509" i="2"/>
  <c r="M510" i="2"/>
  <c r="N510" i="2"/>
  <c r="M511" i="2"/>
  <c r="N511" i="2"/>
  <c r="M512" i="2"/>
  <c r="N512" i="2"/>
  <c r="M513" i="2"/>
  <c r="N513" i="2"/>
  <c r="M514" i="2"/>
  <c r="N514" i="2"/>
  <c r="M515" i="2"/>
  <c r="N515" i="2"/>
  <c r="M516" i="2"/>
  <c r="N516" i="2"/>
  <c r="M517" i="2"/>
  <c r="N517" i="2"/>
  <c r="M518" i="2"/>
  <c r="N518" i="2"/>
  <c r="M519" i="2"/>
  <c r="N519" i="2"/>
  <c r="M520" i="2"/>
  <c r="N520" i="2"/>
  <c r="M521" i="2"/>
  <c r="N521" i="2"/>
  <c r="M522" i="2"/>
  <c r="N522" i="2"/>
  <c r="M523" i="2"/>
  <c r="N523" i="2"/>
  <c r="M524" i="2"/>
  <c r="N524" i="2"/>
  <c r="M525" i="2"/>
  <c r="N525" i="2"/>
  <c r="M526" i="2"/>
  <c r="N526" i="2"/>
  <c r="M527" i="2"/>
  <c r="N527" i="2"/>
  <c r="M528" i="2"/>
  <c r="N528" i="2"/>
  <c r="M529" i="2"/>
  <c r="N529" i="2"/>
  <c r="M530" i="2"/>
  <c r="N530" i="2"/>
  <c r="M531" i="2"/>
  <c r="N531" i="2"/>
  <c r="N3" i="2"/>
  <c r="N4" i="2"/>
  <c r="N5" i="2"/>
  <c r="N2" i="2"/>
  <c r="M3" i="2"/>
  <c r="M4" i="2"/>
  <c r="M5" i="2"/>
  <c r="M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K459" i="2" s="1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K475" i="2" s="1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K523" i="2" s="1"/>
  <c r="G524" i="2"/>
  <c r="G525" i="2"/>
  <c r="G526" i="2"/>
  <c r="G527" i="2"/>
  <c r="G528" i="2"/>
  <c r="G529" i="2"/>
  <c r="G530" i="2"/>
  <c r="G531" i="2"/>
  <c r="G2" i="2"/>
  <c r="L520" i="2" l="1"/>
  <c r="L171" i="2"/>
  <c r="K521" i="2"/>
  <c r="K513" i="2"/>
  <c r="K457" i="2"/>
  <c r="K449" i="2"/>
  <c r="L413" i="2"/>
  <c r="K409" i="2"/>
  <c r="K393" i="2"/>
  <c r="L385" i="2"/>
  <c r="L321" i="2"/>
  <c r="K305" i="2"/>
  <c r="L245" i="2"/>
  <c r="K189" i="2"/>
  <c r="L480" i="2"/>
  <c r="L284" i="2"/>
  <c r="L208" i="2"/>
  <c r="L132" i="2"/>
  <c r="L80" i="2"/>
  <c r="L459" i="2"/>
  <c r="L355" i="2"/>
  <c r="L23" i="2"/>
  <c r="K505" i="2"/>
  <c r="K497" i="2"/>
  <c r="K481" i="2"/>
  <c r="L453" i="2"/>
  <c r="K437" i="2"/>
  <c r="K425" i="2"/>
  <c r="L349" i="2"/>
  <c r="K337" i="2"/>
  <c r="L313" i="2"/>
  <c r="L265" i="2"/>
  <c r="K49" i="2"/>
  <c r="L9" i="2"/>
  <c r="L437" i="2"/>
  <c r="K517" i="2"/>
  <c r="K501" i="2"/>
  <c r="K489" i="2"/>
  <c r="L485" i="2"/>
  <c r="K469" i="2"/>
  <c r="K441" i="2"/>
  <c r="K433" i="2"/>
  <c r="K417" i="2"/>
  <c r="K401" i="2"/>
  <c r="L377" i="2"/>
  <c r="L341" i="2"/>
  <c r="K321" i="2"/>
  <c r="K317" i="2"/>
  <c r="L293" i="2"/>
  <c r="L217" i="2"/>
  <c r="L37" i="2"/>
  <c r="L2" i="2"/>
  <c r="L528" i="2"/>
  <c r="L524" i="2"/>
  <c r="L516" i="2"/>
  <c r="L512" i="2"/>
  <c r="L496" i="2"/>
  <c r="L464" i="2"/>
  <c r="L448" i="2"/>
  <c r="L432" i="2"/>
  <c r="L256" i="2"/>
  <c r="L236" i="2"/>
  <c r="L228" i="2"/>
  <c r="L188" i="2"/>
  <c r="L180" i="2"/>
  <c r="L160" i="2"/>
  <c r="L108" i="2"/>
  <c r="L52" i="2"/>
  <c r="K485" i="2"/>
  <c r="L501" i="2"/>
  <c r="L507" i="2"/>
  <c r="L491" i="2"/>
  <c r="L475" i="2"/>
  <c r="L443" i="2"/>
  <c r="K427" i="2"/>
  <c r="L331" i="2"/>
  <c r="L303" i="2"/>
  <c r="L199" i="2"/>
  <c r="L151" i="2"/>
  <c r="L143" i="2"/>
  <c r="L123" i="2"/>
  <c r="L95" i="2"/>
  <c r="L474" i="2"/>
  <c r="K474" i="2"/>
  <c r="L470" i="2"/>
  <c r="K470" i="2"/>
  <c r="L530" i="2"/>
  <c r="K530" i="2"/>
  <c r="L526" i="2"/>
  <c r="K526" i="2"/>
  <c r="L522" i="2"/>
  <c r="K522" i="2"/>
  <c r="L518" i="2"/>
  <c r="K518" i="2"/>
  <c r="L514" i="2"/>
  <c r="K514" i="2"/>
  <c r="L510" i="2"/>
  <c r="K510" i="2"/>
  <c r="L506" i="2"/>
  <c r="K506" i="2"/>
  <c r="L502" i="2"/>
  <c r="K502" i="2"/>
  <c r="L498" i="2"/>
  <c r="K498" i="2"/>
  <c r="L494" i="2"/>
  <c r="K494" i="2"/>
  <c r="L490" i="2"/>
  <c r="K490" i="2"/>
  <c r="L486" i="2"/>
  <c r="K486" i="2"/>
  <c r="L482" i="2"/>
  <c r="K482" i="2"/>
  <c r="L478" i="2"/>
  <c r="K478" i="2"/>
  <c r="L466" i="2"/>
  <c r="K466" i="2"/>
  <c r="L462" i="2"/>
  <c r="K462" i="2"/>
  <c r="L458" i="2"/>
  <c r="K458" i="2"/>
  <c r="L454" i="2"/>
  <c r="K454" i="2"/>
  <c r="L450" i="2"/>
  <c r="K450" i="2"/>
  <c r="L446" i="2"/>
  <c r="K446" i="2"/>
  <c r="L442" i="2"/>
  <c r="K442" i="2"/>
  <c r="L438" i="2"/>
  <c r="K438" i="2"/>
  <c r="L434" i="2"/>
  <c r="K434" i="2"/>
  <c r="L430" i="2"/>
  <c r="K430" i="2"/>
  <c r="L426" i="2"/>
  <c r="K426" i="2"/>
  <c r="L422" i="2"/>
  <c r="K422" i="2"/>
  <c r="L418" i="2"/>
  <c r="K418" i="2"/>
  <c r="K414" i="2"/>
  <c r="L414" i="2"/>
  <c r="L410" i="2"/>
  <c r="K410" i="2"/>
  <c r="K406" i="2"/>
  <c r="L406" i="2"/>
  <c r="L402" i="2"/>
  <c r="K402" i="2"/>
  <c r="K398" i="2"/>
  <c r="L398" i="2"/>
  <c r="L394" i="2"/>
  <c r="K394" i="2"/>
  <c r="L390" i="2"/>
  <c r="K390" i="2"/>
  <c r="L386" i="2"/>
  <c r="K386" i="2"/>
  <c r="L382" i="2"/>
  <c r="K382" i="2"/>
  <c r="L378" i="2"/>
  <c r="K378" i="2"/>
  <c r="K374" i="2"/>
  <c r="L374" i="2"/>
  <c r="K370" i="2"/>
  <c r="L370" i="2"/>
  <c r="L366" i="2"/>
  <c r="K366" i="2"/>
  <c r="L362" i="2"/>
  <c r="K362" i="2"/>
  <c r="K358" i="2"/>
  <c r="L358" i="2"/>
  <c r="L354" i="2"/>
  <c r="K354" i="2"/>
  <c r="L350" i="2"/>
  <c r="K350" i="2"/>
  <c r="L346" i="2"/>
  <c r="K346" i="2"/>
  <c r="L342" i="2"/>
  <c r="K342" i="2"/>
  <c r="L338" i="2"/>
  <c r="K338" i="2"/>
  <c r="K334" i="2"/>
  <c r="L334" i="2"/>
  <c r="L330" i="2"/>
  <c r="K330" i="2"/>
  <c r="L326" i="2"/>
  <c r="K326" i="2"/>
  <c r="L322" i="2"/>
  <c r="K322" i="2"/>
  <c r="K318" i="2"/>
  <c r="L318" i="2"/>
  <c r="L314" i="2"/>
  <c r="K314" i="2"/>
  <c r="L310" i="2"/>
  <c r="K310" i="2"/>
  <c r="L306" i="2"/>
  <c r="K306" i="2"/>
  <c r="K302" i="2"/>
  <c r="L302" i="2"/>
  <c r="L298" i="2"/>
  <c r="K298" i="2"/>
  <c r="L294" i="2"/>
  <c r="K294" i="2"/>
  <c r="L290" i="2"/>
  <c r="K290" i="2"/>
  <c r="K286" i="2"/>
  <c r="L286" i="2"/>
  <c r="L282" i="2"/>
  <c r="K282" i="2"/>
  <c r="L278" i="2"/>
  <c r="K278" i="2"/>
  <c r="L274" i="2"/>
  <c r="K274" i="2"/>
  <c r="K270" i="2"/>
  <c r="L270" i="2"/>
  <c r="L266" i="2"/>
  <c r="K266" i="2"/>
  <c r="L262" i="2"/>
  <c r="K262" i="2"/>
  <c r="L258" i="2"/>
  <c r="K258" i="2"/>
  <c r="K254" i="2"/>
  <c r="L254" i="2"/>
  <c r="L250" i="2"/>
  <c r="K250" i="2"/>
  <c r="L246" i="2"/>
  <c r="K246" i="2"/>
  <c r="L242" i="2"/>
  <c r="K242" i="2"/>
  <c r="K238" i="2"/>
  <c r="L238" i="2"/>
  <c r="L234" i="2"/>
  <c r="K234" i="2"/>
  <c r="L230" i="2"/>
  <c r="K230" i="2"/>
  <c r="L226" i="2"/>
  <c r="K226" i="2"/>
  <c r="K222" i="2"/>
  <c r="L222" i="2"/>
  <c r="L218" i="2"/>
  <c r="K218" i="2"/>
  <c r="L214" i="2"/>
  <c r="K214" i="2"/>
  <c r="L210" i="2"/>
  <c r="K210" i="2"/>
  <c r="K206" i="2"/>
  <c r="L206" i="2"/>
  <c r="L202" i="2"/>
  <c r="K202" i="2"/>
  <c r="L198" i="2"/>
  <c r="K198" i="2"/>
  <c r="L194" i="2"/>
  <c r="K194" i="2"/>
  <c r="K190" i="2"/>
  <c r="L190" i="2"/>
  <c r="L186" i="2"/>
  <c r="K186" i="2"/>
  <c r="L182" i="2"/>
  <c r="K182" i="2"/>
  <c r="L178" i="2"/>
  <c r="K178" i="2"/>
  <c r="K174" i="2"/>
  <c r="L174" i="2"/>
  <c r="L170" i="2"/>
  <c r="K170" i="2"/>
  <c r="L166" i="2"/>
  <c r="K166" i="2"/>
  <c r="L162" i="2"/>
  <c r="K162" i="2"/>
  <c r="K158" i="2"/>
  <c r="L158" i="2"/>
  <c r="L154" i="2"/>
  <c r="K154" i="2"/>
  <c r="L150" i="2"/>
  <c r="K150" i="2"/>
  <c r="L146" i="2"/>
  <c r="K146" i="2"/>
  <c r="K142" i="2"/>
  <c r="L142" i="2"/>
  <c r="L138" i="2"/>
  <c r="K138" i="2"/>
  <c r="L134" i="2"/>
  <c r="K134" i="2"/>
  <c r="L130" i="2"/>
  <c r="K130" i="2"/>
  <c r="K126" i="2"/>
  <c r="L126" i="2"/>
  <c r="L122" i="2"/>
  <c r="K122" i="2"/>
  <c r="L118" i="2"/>
  <c r="K118" i="2"/>
  <c r="L106" i="2"/>
  <c r="K94" i="2"/>
  <c r="L94" i="2"/>
  <c r="L86" i="2"/>
  <c r="K86" i="2"/>
  <c r="K78" i="2"/>
  <c r="L78" i="2"/>
  <c r="L70" i="2"/>
  <c r="K70" i="2"/>
  <c r="L58" i="2"/>
  <c r="K58" i="2"/>
  <c r="K46" i="2"/>
  <c r="L46" i="2"/>
  <c r="L38" i="2"/>
  <c r="K38" i="2"/>
  <c r="L18" i="2"/>
  <c r="I2" i="2"/>
  <c r="I524" i="2"/>
  <c r="I504" i="2"/>
  <c r="I500" i="2"/>
  <c r="I492" i="2"/>
  <c r="I488" i="2"/>
  <c r="I484" i="2"/>
  <c r="I480" i="2"/>
  <c r="I476" i="2"/>
  <c r="I472" i="2"/>
  <c r="I468" i="2"/>
  <c r="I460" i="2"/>
  <c r="I456" i="2"/>
  <c r="I452" i="2"/>
  <c r="I444" i="2"/>
  <c r="I440" i="2"/>
  <c r="I436" i="2"/>
  <c r="I428" i="2"/>
  <c r="I424" i="2"/>
  <c r="I420" i="2"/>
  <c r="I412" i="2"/>
  <c r="I408" i="2"/>
  <c r="I304" i="2"/>
  <c r="I12" i="2"/>
  <c r="L508" i="2"/>
  <c r="L504" i="2"/>
  <c r="L500" i="2"/>
  <c r="L492" i="2"/>
  <c r="L488" i="2"/>
  <c r="L484" i="2"/>
  <c r="L476" i="2"/>
  <c r="L472" i="2"/>
  <c r="L468" i="2"/>
  <c r="L460" i="2"/>
  <c r="L456" i="2"/>
  <c r="L452" i="2"/>
  <c r="L444" i="2"/>
  <c r="L440" i="2"/>
  <c r="L436" i="2"/>
  <c r="L428" i="2"/>
  <c r="L424" i="2"/>
  <c r="L420" i="2"/>
  <c r="L416" i="2"/>
  <c r="L412" i="2"/>
  <c r="L408" i="2"/>
  <c r="L404" i="2"/>
  <c r="L400" i="2"/>
  <c r="L396" i="2"/>
  <c r="L392" i="2"/>
  <c r="L388" i="2"/>
  <c r="L384" i="2"/>
  <c r="L380" i="2"/>
  <c r="L376" i="2"/>
  <c r="L372" i="2"/>
  <c r="L368" i="2"/>
  <c r="L364" i="2"/>
  <c r="L360" i="2"/>
  <c r="L356" i="2"/>
  <c r="L352" i="2"/>
  <c r="L348" i="2"/>
  <c r="L344" i="2"/>
  <c r="L340" i="2"/>
  <c r="L336" i="2"/>
  <c r="K332" i="2"/>
  <c r="L332" i="2"/>
  <c r="L328" i="2"/>
  <c r="L324" i="2"/>
  <c r="L320" i="2"/>
  <c r="L316" i="2"/>
  <c r="L312" i="2"/>
  <c r="L308" i="2"/>
  <c r="L304" i="2"/>
  <c r="L300" i="2"/>
  <c r="K296" i="2"/>
  <c r="L296" i="2"/>
  <c r="L292" i="2"/>
  <c r="L288" i="2"/>
  <c r="L280" i="2"/>
  <c r="L276" i="2"/>
  <c r="L272" i="2"/>
  <c r="K268" i="2"/>
  <c r="L268" i="2"/>
  <c r="L264" i="2"/>
  <c r="L260" i="2"/>
  <c r="L252" i="2"/>
  <c r="L248" i="2"/>
  <c r="L244" i="2"/>
  <c r="L240" i="2"/>
  <c r="K232" i="2"/>
  <c r="L232" i="2"/>
  <c r="L224" i="2"/>
  <c r="L220" i="2"/>
  <c r="L216" i="2"/>
  <c r="L212" i="2"/>
  <c r="K204" i="2"/>
  <c r="L204" i="2"/>
  <c r="L200" i="2"/>
  <c r="L196" i="2"/>
  <c r="L192" i="2"/>
  <c r="L184" i="2"/>
  <c r="L176" i="2"/>
  <c r="L172" i="2"/>
  <c r="K168" i="2"/>
  <c r="L168" i="2"/>
  <c r="L164" i="2"/>
  <c r="L156" i="2"/>
  <c r="L152" i="2"/>
  <c r="L148" i="2"/>
  <c r="L144" i="2"/>
  <c r="K140" i="2"/>
  <c r="L140" i="2"/>
  <c r="L136" i="2"/>
  <c r="L128" i="2"/>
  <c r="L124" i="2"/>
  <c r="L120" i="2"/>
  <c r="L116" i="2"/>
  <c r="L112" i="2"/>
  <c r="K104" i="2"/>
  <c r="L104" i="2"/>
  <c r="L100" i="2"/>
  <c r="L96" i="2"/>
  <c r="L92" i="2"/>
  <c r="L88" i="2"/>
  <c r="L84" i="2"/>
  <c r="K76" i="2"/>
  <c r="L76" i="2"/>
  <c r="L72" i="2"/>
  <c r="L68" i="2"/>
  <c r="L64" i="2"/>
  <c r="L60" i="2"/>
  <c r="L56" i="2"/>
  <c r="L48" i="2"/>
  <c r="L44" i="2"/>
  <c r="K40" i="2"/>
  <c r="L40" i="2"/>
  <c r="L36" i="2"/>
  <c r="L32" i="2"/>
  <c r="L28" i="2"/>
  <c r="L24" i="2"/>
  <c r="L20" i="2"/>
  <c r="L16" i="2"/>
  <c r="K12" i="2"/>
  <c r="L12" i="2"/>
  <c r="L8" i="2"/>
  <c r="L4" i="2"/>
  <c r="K453" i="2"/>
  <c r="K106" i="2"/>
  <c r="L469" i="2"/>
  <c r="L427" i="2"/>
  <c r="L114" i="2"/>
  <c r="K114" i="2"/>
  <c r="K110" i="2"/>
  <c r="L110" i="2"/>
  <c r="L102" i="2"/>
  <c r="K102" i="2"/>
  <c r="L98" i="2"/>
  <c r="K98" i="2"/>
  <c r="L90" i="2"/>
  <c r="L82" i="2"/>
  <c r="K82" i="2"/>
  <c r="L74" i="2"/>
  <c r="L66" i="2"/>
  <c r="K66" i="2"/>
  <c r="K62" i="2"/>
  <c r="L62" i="2"/>
  <c r="L54" i="2"/>
  <c r="K54" i="2"/>
  <c r="L50" i="2"/>
  <c r="K50" i="2"/>
  <c r="L42" i="2"/>
  <c r="K42" i="2"/>
  <c r="L34" i="2"/>
  <c r="K30" i="2"/>
  <c r="L30" i="2"/>
  <c r="L26" i="2"/>
  <c r="K26" i="2"/>
  <c r="L22" i="2"/>
  <c r="K22" i="2"/>
  <c r="K14" i="2"/>
  <c r="L14" i="2"/>
  <c r="L10" i="2"/>
  <c r="K10" i="2"/>
  <c r="L6" i="2"/>
  <c r="K6" i="2"/>
  <c r="K74" i="2"/>
  <c r="K18" i="2"/>
  <c r="I520" i="2"/>
  <c r="I516" i="2"/>
  <c r="I508" i="2"/>
  <c r="O3" i="2"/>
  <c r="L531" i="2"/>
  <c r="L527" i="2"/>
  <c r="L523" i="2"/>
  <c r="L519" i="2"/>
  <c r="L515" i="2"/>
  <c r="L511" i="2"/>
  <c r="L503" i="2"/>
  <c r="L499" i="2"/>
  <c r="L495" i="2"/>
  <c r="L487" i="2"/>
  <c r="L483" i="2"/>
  <c r="L479" i="2"/>
  <c r="L471" i="2"/>
  <c r="L467" i="2"/>
  <c r="L463" i="2"/>
  <c r="L455" i="2"/>
  <c r="L451" i="2"/>
  <c r="L447" i="2"/>
  <c r="L439" i="2"/>
  <c r="L435" i="2"/>
  <c r="L431" i="2"/>
  <c r="K423" i="2"/>
  <c r="L423" i="2"/>
  <c r="K419" i="2"/>
  <c r="K415" i="2"/>
  <c r="L415" i="2"/>
  <c r="L411" i="2"/>
  <c r="K411" i="2"/>
  <c r="K407" i="2"/>
  <c r="L407" i="2"/>
  <c r="K403" i="2"/>
  <c r="L403" i="2"/>
  <c r="K399" i="2"/>
  <c r="L399" i="2"/>
  <c r="L395" i="2"/>
  <c r="K395" i="2"/>
  <c r="K391" i="2"/>
  <c r="K387" i="2"/>
  <c r="L387" i="2"/>
  <c r="K383" i="2"/>
  <c r="L383" i="2"/>
  <c r="K379" i="2"/>
  <c r="L379" i="2"/>
  <c r="K375" i="2"/>
  <c r="L375" i="2"/>
  <c r="K371" i="2"/>
  <c r="L371" i="2"/>
  <c r="K367" i="2"/>
  <c r="L367" i="2"/>
  <c r="K363" i="2"/>
  <c r="K359" i="2"/>
  <c r="L359" i="2"/>
  <c r="K355" i="2"/>
  <c r="K351" i="2"/>
  <c r="L351" i="2"/>
  <c r="K347" i="2"/>
  <c r="L347" i="2"/>
  <c r="K343" i="2"/>
  <c r="L343" i="2"/>
  <c r="L339" i="2"/>
  <c r="L335" i="2"/>
  <c r="L327" i="2"/>
  <c r="L323" i="2"/>
  <c r="L319" i="2"/>
  <c r="L315" i="2"/>
  <c r="L311" i="2"/>
  <c r="L307" i="2"/>
  <c r="L299" i="2"/>
  <c r="L295" i="2"/>
  <c r="L291" i="2"/>
  <c r="L287" i="2"/>
  <c r="L283" i="2"/>
  <c r="L279" i="2"/>
  <c r="L275" i="2"/>
  <c r="L271" i="2"/>
  <c r="L267" i="2"/>
  <c r="L263" i="2"/>
  <c r="L259" i="2"/>
  <c r="L255" i="2"/>
  <c r="L251" i="2"/>
  <c r="L247" i="2"/>
  <c r="L243" i="2"/>
  <c r="L239" i="2"/>
  <c r="L235" i="2"/>
  <c r="L231" i="2"/>
  <c r="L227" i="2"/>
  <c r="L223" i="2"/>
  <c r="L219" i="2"/>
  <c r="L215" i="2"/>
  <c r="L211" i="2"/>
  <c r="L207" i="2"/>
  <c r="L203" i="2"/>
  <c r="L195" i="2"/>
  <c r="L191" i="2"/>
  <c r="L187" i="2"/>
  <c r="L183" i="2"/>
  <c r="L179" i="2"/>
  <c r="L175" i="2"/>
  <c r="L167" i="2"/>
  <c r="L163" i="2"/>
  <c r="L159" i="2"/>
  <c r="L155" i="2"/>
  <c r="L147" i="2"/>
  <c r="L139" i="2"/>
  <c r="L135" i="2"/>
  <c r="L131" i="2"/>
  <c r="L127" i="2"/>
  <c r="L119" i="2"/>
  <c r="L115" i="2"/>
  <c r="L111" i="2"/>
  <c r="L107" i="2"/>
  <c r="L103" i="2"/>
  <c r="L99" i="2"/>
  <c r="L91" i="2"/>
  <c r="L87" i="2"/>
  <c r="L83" i="2"/>
  <c r="L79" i="2"/>
  <c r="L75" i="2"/>
  <c r="L71" i="2"/>
  <c r="L67" i="2"/>
  <c r="L63" i="2"/>
  <c r="L59" i="2"/>
  <c r="L55" i="2"/>
  <c r="L51" i="2"/>
  <c r="L47" i="2"/>
  <c r="L43" i="2"/>
  <c r="L39" i="2"/>
  <c r="L35" i="2"/>
  <c r="L31" i="2"/>
  <c r="L27" i="2"/>
  <c r="L19" i="2"/>
  <c r="L15" i="2"/>
  <c r="L11" i="2"/>
  <c r="L7" i="2"/>
  <c r="L3" i="2"/>
  <c r="K90" i="2"/>
  <c r="K34" i="2"/>
  <c r="L419" i="2"/>
  <c r="L391" i="2"/>
  <c r="L363" i="2"/>
  <c r="L529" i="2"/>
  <c r="K525" i="2"/>
  <c r="L525" i="2"/>
  <c r="L521" i="2"/>
  <c r="L517" i="2"/>
  <c r="L513" i="2"/>
  <c r="K509" i="2"/>
  <c r="L509" i="2"/>
  <c r="L505" i="2"/>
  <c r="L497" i="2"/>
  <c r="K493" i="2"/>
  <c r="L493" i="2"/>
  <c r="L489" i="2"/>
  <c r="L481" i="2"/>
  <c r="K477" i="2"/>
  <c r="L477" i="2"/>
  <c r="L473" i="2"/>
  <c r="L465" i="2"/>
  <c r="K461" i="2"/>
  <c r="L461" i="2"/>
  <c r="L457" i="2"/>
  <c r="L449" i="2"/>
  <c r="K445" i="2"/>
  <c r="L445" i="2"/>
  <c r="L441" i="2"/>
  <c r="L433" i="2"/>
  <c r="K429" i="2"/>
  <c r="L429" i="2"/>
  <c r="L425" i="2"/>
  <c r="L421" i="2"/>
  <c r="K421" i="2"/>
  <c r="L417" i="2"/>
  <c r="K413" i="2"/>
  <c r="L409" i="2"/>
  <c r="L405" i="2"/>
  <c r="K405" i="2"/>
  <c r="L401" i="2"/>
  <c r="K397" i="2"/>
  <c r="L397" i="2"/>
  <c r="L393" i="2"/>
  <c r="L389" i="2"/>
  <c r="L381" i="2"/>
  <c r="L373" i="2"/>
  <c r="L369" i="2"/>
  <c r="L365" i="2"/>
  <c r="L361" i="2"/>
  <c r="L357" i="2"/>
  <c r="L353" i="2"/>
  <c r="L345" i="2"/>
  <c r="L337" i="2"/>
  <c r="K333" i="2"/>
  <c r="L333" i="2"/>
  <c r="L329" i="2"/>
  <c r="L325" i="2"/>
  <c r="L317" i="2"/>
  <c r="L309" i="2"/>
  <c r="L305" i="2"/>
  <c r="L301" i="2"/>
  <c r="K301" i="2"/>
  <c r="L297" i="2"/>
  <c r="K289" i="2"/>
  <c r="L289" i="2"/>
  <c r="L285" i="2"/>
  <c r="K285" i="2"/>
  <c r="L281" i="2"/>
  <c r="L277" i="2"/>
  <c r="K273" i="2"/>
  <c r="K269" i="2"/>
  <c r="L269" i="2"/>
  <c r="L261" i="2"/>
  <c r="K257" i="2"/>
  <c r="L257" i="2"/>
  <c r="L253" i="2"/>
  <c r="K253" i="2"/>
  <c r="L249" i="2"/>
  <c r="L241" i="2"/>
  <c r="K241" i="2"/>
  <c r="L237" i="2"/>
  <c r="K237" i="2"/>
  <c r="L233" i="2"/>
  <c r="L229" i="2"/>
  <c r="K225" i="2"/>
  <c r="L225" i="2"/>
  <c r="L221" i="2"/>
  <c r="K221" i="2"/>
  <c r="L213" i="2"/>
  <c r="L209" i="2"/>
  <c r="K209" i="2"/>
  <c r="K205" i="2"/>
  <c r="L205" i="2"/>
  <c r="L201" i="2"/>
  <c r="L197" i="2"/>
  <c r="K193" i="2"/>
  <c r="L193" i="2"/>
  <c r="L189" i="2"/>
  <c r="L185" i="2"/>
  <c r="L181" i="2"/>
  <c r="L177" i="2"/>
  <c r="L173" i="2"/>
  <c r="K173" i="2"/>
  <c r="L169" i="2"/>
  <c r="L165" i="2"/>
  <c r="K161" i="2"/>
  <c r="L161" i="2"/>
  <c r="L157" i="2"/>
  <c r="K157" i="2"/>
  <c r="L153" i="2"/>
  <c r="L149" i="2"/>
  <c r="K145" i="2"/>
  <c r="L145" i="2"/>
  <c r="K141" i="2"/>
  <c r="L141" i="2"/>
  <c r="L137" i="2"/>
  <c r="L133" i="2"/>
  <c r="L129" i="2"/>
  <c r="K129" i="2"/>
  <c r="L125" i="2"/>
  <c r="K125" i="2"/>
  <c r="L121" i="2"/>
  <c r="L117" i="2"/>
  <c r="L113" i="2"/>
  <c r="K113" i="2"/>
  <c r="L109" i="2"/>
  <c r="K109" i="2"/>
  <c r="L105" i="2"/>
  <c r="L101" i="2"/>
  <c r="K97" i="2"/>
  <c r="L97" i="2"/>
  <c r="L93" i="2"/>
  <c r="K93" i="2"/>
  <c r="L89" i="2"/>
  <c r="L85" i="2"/>
  <c r="L81" i="2"/>
  <c r="K81" i="2"/>
  <c r="K77" i="2"/>
  <c r="L77" i="2"/>
  <c r="L73" i="2"/>
  <c r="L69" i="2"/>
  <c r="K65" i="2"/>
  <c r="L61" i="2"/>
  <c r="L57" i="2"/>
  <c r="L53" i="2"/>
  <c r="L49" i="2"/>
  <c r="L45" i="2"/>
  <c r="K45" i="2"/>
  <c r="L41" i="2"/>
  <c r="K33" i="2"/>
  <c r="L33" i="2"/>
  <c r="L29" i="2"/>
  <c r="K29" i="2"/>
  <c r="L25" i="2"/>
  <c r="L21" i="2"/>
  <c r="L17" i="2"/>
  <c r="K17" i="2"/>
  <c r="K13" i="2"/>
  <c r="L13" i="2"/>
  <c r="L5" i="2"/>
  <c r="K529" i="2"/>
  <c r="K473" i="2"/>
  <c r="K465" i="2"/>
  <c r="K177" i="2"/>
  <c r="K61" i="2"/>
  <c r="L273" i="2"/>
  <c r="L65" i="2"/>
  <c r="K528" i="2"/>
  <c r="K520" i="2"/>
  <c r="K512" i="2"/>
  <c r="K504" i="2"/>
  <c r="K496" i="2"/>
  <c r="K492" i="2"/>
  <c r="K484" i="2"/>
  <c r="K480" i="2"/>
  <c r="K472" i="2"/>
  <c r="K464" i="2"/>
  <c r="K456" i="2"/>
  <c r="K448" i="2"/>
  <c r="K440" i="2"/>
  <c r="K428" i="2"/>
  <c r="K420" i="2"/>
  <c r="K404" i="2"/>
  <c r="K304" i="2"/>
  <c r="K2" i="2"/>
  <c r="K524" i="2"/>
  <c r="K516" i="2"/>
  <c r="K508" i="2"/>
  <c r="K500" i="2"/>
  <c r="K488" i="2"/>
  <c r="K476" i="2"/>
  <c r="K468" i="2"/>
  <c r="K460" i="2"/>
  <c r="K452" i="2"/>
  <c r="K444" i="2"/>
  <c r="K436" i="2"/>
  <c r="K432" i="2"/>
  <c r="K424" i="2"/>
  <c r="K416" i="2"/>
  <c r="K412" i="2"/>
  <c r="K408" i="2"/>
  <c r="K400" i="2"/>
  <c r="K396" i="2"/>
  <c r="K392" i="2"/>
  <c r="K388" i="2"/>
  <c r="K384" i="2"/>
  <c r="K380" i="2"/>
  <c r="K376" i="2"/>
  <c r="K372" i="2"/>
  <c r="K368" i="2"/>
  <c r="K364" i="2"/>
  <c r="K360" i="2"/>
  <c r="K356" i="2"/>
  <c r="K352" i="2"/>
  <c r="K348" i="2"/>
  <c r="K344" i="2"/>
  <c r="K340" i="2"/>
  <c r="K336" i="2"/>
  <c r="K328" i="2"/>
  <c r="K324" i="2"/>
  <c r="K320" i="2"/>
  <c r="K316" i="2"/>
  <c r="K312" i="2"/>
  <c r="K308" i="2"/>
  <c r="K300" i="2"/>
  <c r="K292" i="2"/>
  <c r="K288" i="2"/>
  <c r="K284" i="2"/>
  <c r="K280" i="2"/>
  <c r="K276" i="2"/>
  <c r="K272" i="2"/>
  <c r="K264" i="2"/>
  <c r="K260" i="2"/>
  <c r="K256" i="2"/>
  <c r="K252" i="2"/>
  <c r="K248" i="2"/>
  <c r="K244" i="2"/>
  <c r="K240" i="2"/>
  <c r="K236" i="2"/>
  <c r="K228" i="2"/>
  <c r="K224" i="2"/>
  <c r="K220" i="2"/>
  <c r="K216" i="2"/>
  <c r="K212" i="2"/>
  <c r="K208" i="2"/>
  <c r="K200" i="2"/>
  <c r="K196" i="2"/>
  <c r="K192" i="2"/>
  <c r="K188" i="2"/>
  <c r="K184" i="2"/>
  <c r="K180" i="2"/>
  <c r="K176" i="2"/>
  <c r="K172" i="2"/>
  <c r="K164" i="2"/>
  <c r="K160" i="2"/>
  <c r="K156" i="2"/>
  <c r="K152" i="2"/>
  <c r="K148" i="2"/>
  <c r="K144" i="2"/>
  <c r="K136" i="2"/>
  <c r="K132" i="2"/>
  <c r="K128" i="2"/>
  <c r="K124" i="2"/>
  <c r="K120" i="2"/>
  <c r="K116" i="2"/>
  <c r="K112" i="2"/>
  <c r="K108" i="2"/>
  <c r="K100" i="2"/>
  <c r="K96" i="2"/>
  <c r="K92" i="2"/>
  <c r="K88" i="2"/>
  <c r="K84" i="2"/>
  <c r="K80" i="2"/>
  <c r="K72" i="2"/>
  <c r="K68" i="2"/>
  <c r="K64" i="2"/>
  <c r="K60" i="2"/>
  <c r="K56" i="2"/>
  <c r="K52" i="2"/>
  <c r="K48" i="2"/>
  <c r="K44" i="2"/>
  <c r="K36" i="2"/>
  <c r="K32" i="2"/>
  <c r="K28" i="2"/>
  <c r="K24" i="2"/>
  <c r="K20" i="2"/>
  <c r="K16" i="2"/>
  <c r="K8" i="2"/>
  <c r="K4" i="2"/>
  <c r="O531" i="2"/>
  <c r="O527" i="2"/>
  <c r="O515" i="2"/>
  <c r="O507" i="2"/>
  <c r="O499" i="2"/>
  <c r="O491" i="2"/>
  <c r="O483" i="2"/>
  <c r="O479" i="2"/>
  <c r="O467" i="2"/>
  <c r="O463" i="2"/>
  <c r="O451" i="2"/>
  <c r="O443" i="2"/>
  <c r="O435" i="2"/>
  <c r="O431" i="2"/>
  <c r="K531" i="2"/>
  <c r="K527" i="2"/>
  <c r="K519" i="2"/>
  <c r="K515" i="2"/>
  <c r="K511" i="2"/>
  <c r="K503" i="2"/>
  <c r="K499" i="2"/>
  <c r="K495" i="2"/>
  <c r="K487" i="2"/>
  <c r="K483" i="2"/>
  <c r="K479" i="2"/>
  <c r="K471" i="2"/>
  <c r="K467" i="2"/>
  <c r="K463" i="2"/>
  <c r="K455" i="2"/>
  <c r="K451" i="2"/>
  <c r="K447" i="2"/>
  <c r="K439" i="2"/>
  <c r="K435" i="2"/>
  <c r="K431" i="2"/>
  <c r="K507" i="2"/>
  <c r="K491" i="2"/>
  <c r="K443" i="2"/>
  <c r="O427" i="2"/>
  <c r="O419" i="2"/>
  <c r="O415" i="2"/>
  <c r="O403" i="2"/>
  <c r="O399" i="2"/>
  <c r="O395" i="2"/>
  <c r="O387" i="2"/>
  <c r="O379" i="2"/>
  <c r="O371" i="2"/>
  <c r="O363" i="2"/>
  <c r="O355" i="2"/>
  <c r="O351" i="2"/>
  <c r="O335" i="2"/>
  <c r="O331" i="2"/>
  <c r="O315" i="2"/>
  <c r="O311" i="2"/>
  <c r="O291" i="2"/>
  <c r="O283" i="2"/>
  <c r="O271" i="2"/>
  <c r="O267" i="2"/>
  <c r="O259" i="2"/>
  <c r="O251" i="2"/>
  <c r="O235" i="2"/>
  <c r="O227" i="2"/>
  <c r="O223" i="2"/>
  <c r="O215" i="2"/>
  <c r="O203" i="2"/>
  <c r="O191" i="2"/>
  <c r="O187" i="2"/>
  <c r="O183" i="2"/>
  <c r="O179" i="2"/>
  <c r="O175" i="2"/>
  <c r="O171" i="2"/>
  <c r="O163" i="2"/>
  <c r="O151" i="2"/>
  <c r="O147" i="2"/>
  <c r="O139" i="2"/>
  <c r="O127" i="2"/>
  <c r="O119" i="2"/>
  <c r="O115" i="2"/>
  <c r="O99" i="2"/>
  <c r="O95" i="2"/>
  <c r="O87" i="2"/>
  <c r="O83" i="2"/>
  <c r="O75" i="2"/>
  <c r="O63" i="2"/>
  <c r="O59" i="2"/>
  <c r="O55" i="2"/>
  <c r="O51" i="2"/>
  <c r="O39" i="2"/>
  <c r="O31" i="2"/>
  <c r="O23" i="2"/>
  <c r="O19" i="2"/>
  <c r="K339" i="2"/>
  <c r="K335" i="2"/>
  <c r="K331" i="2"/>
  <c r="K327" i="2"/>
  <c r="K323" i="2"/>
  <c r="K319" i="2"/>
  <c r="K315" i="2"/>
  <c r="K311" i="2"/>
  <c r="K307" i="2"/>
  <c r="K303" i="2"/>
  <c r="K299" i="2"/>
  <c r="K295" i="2"/>
  <c r="K291" i="2"/>
  <c r="K287" i="2"/>
  <c r="K283" i="2"/>
  <c r="K279" i="2"/>
  <c r="K275" i="2"/>
  <c r="K271" i="2"/>
  <c r="K267" i="2"/>
  <c r="K263" i="2"/>
  <c r="K259" i="2"/>
  <c r="K255" i="2"/>
  <c r="K251" i="2"/>
  <c r="K247" i="2"/>
  <c r="K243" i="2"/>
  <c r="K239" i="2"/>
  <c r="K235" i="2"/>
  <c r="K231" i="2"/>
  <c r="K227" i="2"/>
  <c r="K223" i="2"/>
  <c r="K219" i="2"/>
  <c r="K215" i="2"/>
  <c r="K211" i="2"/>
  <c r="K207" i="2"/>
  <c r="K203" i="2"/>
  <c r="K199" i="2"/>
  <c r="K195" i="2"/>
  <c r="K191" i="2"/>
  <c r="K187" i="2"/>
  <c r="K183" i="2"/>
  <c r="K179" i="2"/>
  <c r="K175" i="2"/>
  <c r="K171" i="2"/>
  <c r="K167" i="2"/>
  <c r="K163" i="2"/>
  <c r="K159" i="2"/>
  <c r="K155" i="2"/>
  <c r="K151" i="2"/>
  <c r="K147" i="2"/>
  <c r="K14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K7" i="2"/>
  <c r="K3" i="2"/>
  <c r="O529" i="2"/>
  <c r="O521" i="2"/>
  <c r="O513" i="2"/>
  <c r="O505" i="2"/>
  <c r="O501" i="2"/>
  <c r="O481" i="2"/>
  <c r="O473" i="2"/>
  <c r="O469" i="2"/>
  <c r="O465" i="2"/>
  <c r="O457" i="2"/>
  <c r="O449" i="2"/>
  <c r="O441" i="2"/>
  <c r="O425" i="2"/>
  <c r="O421" i="2"/>
  <c r="O417" i="2"/>
  <c r="I389" i="2"/>
  <c r="O385" i="2"/>
  <c r="O377" i="2"/>
  <c r="I373" i="2"/>
  <c r="O361" i="2"/>
  <c r="O357" i="2"/>
  <c r="O345" i="2"/>
  <c r="I341" i="2"/>
  <c r="O337" i="2"/>
  <c r="O329" i="2"/>
  <c r="I325" i="2"/>
  <c r="O321" i="2"/>
  <c r="O317" i="2"/>
  <c r="I309" i="2"/>
  <c r="O305" i="2"/>
  <c r="O297" i="2"/>
  <c r="I293" i="2"/>
  <c r="O289" i="2"/>
  <c r="I277" i="2"/>
  <c r="O265" i="2"/>
  <c r="I261" i="2"/>
  <c r="O257" i="2"/>
  <c r="O253" i="2"/>
  <c r="I249" i="2"/>
  <c r="O241" i="2"/>
  <c r="O233" i="2"/>
  <c r="O221" i="2"/>
  <c r="I213" i="2"/>
  <c r="O209" i="2"/>
  <c r="O201" i="2"/>
  <c r="O193" i="2"/>
  <c r="O169" i="2"/>
  <c r="O157" i="2"/>
  <c r="O153" i="2"/>
  <c r="O145" i="2"/>
  <c r="O105" i="2"/>
  <c r="O93" i="2"/>
  <c r="O81" i="2"/>
  <c r="O73" i="2"/>
  <c r="O65" i="2"/>
  <c r="O45" i="2"/>
  <c r="O29" i="2"/>
  <c r="O13" i="2"/>
  <c r="K389" i="2"/>
  <c r="K385" i="2"/>
  <c r="K381" i="2"/>
  <c r="K377" i="2"/>
  <c r="K373" i="2"/>
  <c r="K369" i="2"/>
  <c r="K365" i="2"/>
  <c r="K361" i="2"/>
  <c r="K357" i="2"/>
  <c r="K353" i="2"/>
  <c r="K349" i="2"/>
  <c r="K345" i="2"/>
  <c r="K341" i="2"/>
  <c r="K329" i="2"/>
  <c r="K325" i="2"/>
  <c r="K313" i="2"/>
  <c r="K309" i="2"/>
  <c r="K297" i="2"/>
  <c r="K293" i="2"/>
  <c r="K281" i="2"/>
  <c r="K277" i="2"/>
  <c r="K265" i="2"/>
  <c r="K261" i="2"/>
  <c r="K249" i="2"/>
  <c r="K245" i="2"/>
  <c r="K233" i="2"/>
  <c r="K229" i="2"/>
  <c r="K217" i="2"/>
  <c r="K213" i="2"/>
  <c r="K201" i="2"/>
  <c r="K197" i="2"/>
  <c r="K185" i="2"/>
  <c r="K181" i="2"/>
  <c r="K169" i="2"/>
  <c r="K165" i="2"/>
  <c r="K153" i="2"/>
  <c r="K149" i="2"/>
  <c r="K137" i="2"/>
  <c r="K133" i="2"/>
  <c r="K121" i="2"/>
  <c r="K117" i="2"/>
  <c r="K105" i="2"/>
  <c r="K101" i="2"/>
  <c r="K89" i="2"/>
  <c r="K85" i="2"/>
  <c r="K73" i="2"/>
  <c r="K69" i="2"/>
  <c r="K57" i="2"/>
  <c r="K53" i="2"/>
  <c r="K41" i="2"/>
  <c r="K37" i="2"/>
  <c r="K25" i="2"/>
  <c r="K21" i="2"/>
  <c r="K9" i="2"/>
  <c r="K5" i="2"/>
  <c r="O382" i="2"/>
  <c r="O254" i="2"/>
  <c r="O70" i="2"/>
  <c r="I529" i="2"/>
  <c r="I521" i="2"/>
  <c r="I509" i="2"/>
  <c r="I497" i="2"/>
  <c r="I489" i="2"/>
  <c r="I477" i="2"/>
  <c r="I465" i="2"/>
  <c r="I461" i="2"/>
  <c r="I445" i="2"/>
  <c r="I433" i="2"/>
  <c r="I425" i="2"/>
  <c r="O530" i="2"/>
  <c r="O526" i="2"/>
  <c r="O502" i="2"/>
  <c r="O498" i="2"/>
  <c r="O482" i="2"/>
  <c r="O470" i="2"/>
  <c r="O466" i="2"/>
  <c r="O454" i="2"/>
  <c r="O446" i="2"/>
  <c r="O438" i="2"/>
  <c r="O418" i="2"/>
  <c r="O414" i="2"/>
  <c r="O406" i="2"/>
  <c r="O402" i="2"/>
  <c r="O374" i="2"/>
  <c r="O354" i="2"/>
  <c r="O342" i="2"/>
  <c r="O326" i="2"/>
  <c r="O318" i="2"/>
  <c r="O302" i="2"/>
  <c r="O294" i="2"/>
  <c r="O286" i="2"/>
  <c r="O282" i="2"/>
  <c r="O250" i="2"/>
  <c r="O238" i="2"/>
  <c r="O230" i="2"/>
  <c r="O206" i="2"/>
  <c r="O198" i="2"/>
  <c r="O194" i="2"/>
  <c r="O190" i="2"/>
  <c r="O178" i="2"/>
  <c r="O154" i="2"/>
  <c r="O150" i="2"/>
  <c r="I146" i="2"/>
  <c r="O142" i="2"/>
  <c r="I134" i="2"/>
  <c r="O130" i="2"/>
  <c r="O114" i="2"/>
  <c r="O102" i="2"/>
  <c r="O98" i="2"/>
  <c r="O90" i="2"/>
  <c r="I82" i="2"/>
  <c r="I70" i="2"/>
  <c r="O66" i="2"/>
  <c r="O62" i="2"/>
  <c r="O50" i="2"/>
  <c r="O26" i="2"/>
  <c r="O18" i="2"/>
  <c r="O14" i="2"/>
  <c r="I6" i="2"/>
  <c r="I496" i="2"/>
  <c r="I416" i="2"/>
  <c r="I400" i="2"/>
  <c r="I384" i="2"/>
  <c r="I368" i="2"/>
  <c r="I352" i="2"/>
  <c r="I336" i="2"/>
  <c r="I320" i="2"/>
  <c r="I288" i="2"/>
  <c r="I272" i="2"/>
  <c r="I256" i="2"/>
  <c r="I228" i="2"/>
  <c r="I200" i="2"/>
  <c r="I188" i="2"/>
  <c r="I176" i="2"/>
  <c r="I124" i="2"/>
  <c r="I112" i="2"/>
  <c r="I76" i="2"/>
  <c r="I60" i="2"/>
  <c r="I48" i="2"/>
  <c r="I525" i="2"/>
  <c r="I513" i="2"/>
  <c r="I505" i="2"/>
  <c r="I493" i="2"/>
  <c r="I481" i="2"/>
  <c r="I473" i="2"/>
  <c r="I457" i="2"/>
  <c r="I449" i="2"/>
  <c r="I441" i="2"/>
  <c r="I429" i="2"/>
  <c r="I404" i="2"/>
  <c r="I396" i="2"/>
  <c r="I392" i="2"/>
  <c r="I388" i="2"/>
  <c r="I380" i="2"/>
  <c r="I376" i="2"/>
  <c r="I372" i="2"/>
  <c r="I364" i="2"/>
  <c r="I360" i="2"/>
  <c r="I356" i="2"/>
  <c r="I348" i="2"/>
  <c r="I344" i="2"/>
  <c r="I340" i="2"/>
  <c r="I332" i="2"/>
  <c r="I328" i="2"/>
  <c r="I324" i="2"/>
  <c r="I316" i="2"/>
  <c r="I312" i="2"/>
  <c r="I308" i="2"/>
  <c r="I300" i="2"/>
  <c r="I296" i="2"/>
  <c r="I292" i="2"/>
  <c r="I284" i="2"/>
  <c r="I280" i="2"/>
  <c r="I276" i="2"/>
  <c r="I268" i="2"/>
  <c r="I264" i="2"/>
  <c r="I260" i="2"/>
  <c r="I252" i="2"/>
  <c r="I248" i="2"/>
  <c r="I244" i="2"/>
  <c r="I240" i="2"/>
  <c r="I236" i="2"/>
  <c r="I232" i="2"/>
  <c r="I224" i="2"/>
  <c r="I220" i="2"/>
  <c r="I216" i="2"/>
  <c r="I212" i="2"/>
  <c r="I208" i="2"/>
  <c r="I204" i="2"/>
  <c r="I196" i="2"/>
  <c r="I192" i="2"/>
  <c r="I180" i="2"/>
  <c r="I172" i="2"/>
  <c r="I164" i="2"/>
  <c r="I160" i="2"/>
  <c r="I156" i="2"/>
  <c r="I148" i="2"/>
  <c r="I144" i="2"/>
  <c r="I140" i="2"/>
  <c r="I132" i="2"/>
  <c r="I128" i="2"/>
  <c r="I116" i="2"/>
  <c r="I108" i="2"/>
  <c r="I100" i="2"/>
  <c r="I96" i="2"/>
  <c r="I92" i="2"/>
  <c r="I84" i="2"/>
  <c r="I80" i="2"/>
  <c r="I68" i="2"/>
  <c r="I64" i="2"/>
  <c r="I52" i="2"/>
  <c r="I44" i="2"/>
  <c r="I36" i="2"/>
  <c r="I32" i="2"/>
  <c r="I28" i="2"/>
  <c r="I20" i="2"/>
  <c r="I16" i="2"/>
  <c r="I530" i="2"/>
  <c r="I526" i="2"/>
  <c r="I522" i="2"/>
  <c r="I518" i="2"/>
  <c r="I514" i="2"/>
  <c r="I510" i="2"/>
  <c r="I506" i="2"/>
  <c r="I502" i="2"/>
  <c r="I498" i="2"/>
  <c r="I494" i="2"/>
  <c r="I490" i="2"/>
  <c r="I486" i="2"/>
  <c r="I482" i="2"/>
  <c r="I478" i="2"/>
  <c r="I474" i="2"/>
  <c r="I470" i="2"/>
  <c r="I466" i="2"/>
  <c r="I462" i="2"/>
  <c r="I458" i="2"/>
  <c r="I454" i="2"/>
  <c r="I450" i="2"/>
  <c r="I446" i="2"/>
  <c r="I442" i="2"/>
  <c r="I438" i="2"/>
  <c r="I434" i="2"/>
  <c r="I430" i="2"/>
  <c r="I426" i="2"/>
  <c r="I422" i="2"/>
  <c r="I418" i="2"/>
  <c r="I414" i="2"/>
  <c r="I410" i="2"/>
  <c r="I406" i="2"/>
  <c r="I402" i="2"/>
  <c r="I398" i="2"/>
  <c r="I394" i="2"/>
  <c r="I390" i="2"/>
  <c r="I386" i="2"/>
  <c r="I382" i="2"/>
  <c r="I378" i="2"/>
  <c r="I374" i="2"/>
  <c r="I370" i="2"/>
  <c r="I366" i="2"/>
  <c r="I362" i="2"/>
  <c r="I358" i="2"/>
  <c r="I354" i="2"/>
  <c r="I350" i="2"/>
  <c r="I346" i="2"/>
  <c r="I342" i="2"/>
  <c r="I338" i="2"/>
  <c r="I334" i="2"/>
  <c r="I330" i="2"/>
  <c r="I326" i="2"/>
  <c r="I322" i="2"/>
  <c r="I162" i="2"/>
  <c r="I98" i="2"/>
  <c r="I18" i="2"/>
  <c r="O462" i="2"/>
  <c r="O378" i="2"/>
  <c r="O376" i="2"/>
  <c r="O510" i="2"/>
  <c r="O506" i="2"/>
  <c r="O495" i="2"/>
  <c r="O422" i="2"/>
  <c r="O334" i="2"/>
  <c r="O166" i="2"/>
  <c r="O162" i="2"/>
  <c r="O158" i="2"/>
  <c r="O10" i="2"/>
  <c r="O6" i="2"/>
  <c r="I528" i="2"/>
  <c r="I512" i="2"/>
  <c r="I464" i="2"/>
  <c r="I448" i="2"/>
  <c r="I432" i="2"/>
  <c r="O314" i="2"/>
  <c r="O310" i="2"/>
  <c r="O306" i="2"/>
  <c r="O146" i="2"/>
  <c r="I517" i="2"/>
  <c r="O489" i="2"/>
  <c r="O485" i="2"/>
  <c r="I453" i="2"/>
  <c r="I437" i="2"/>
  <c r="O409" i="2"/>
  <c r="O405" i="2"/>
  <c r="O401" i="2"/>
  <c r="O393" i="2"/>
  <c r="O285" i="2"/>
  <c r="O125" i="2"/>
  <c r="I531" i="2"/>
  <c r="I527" i="2"/>
  <c r="I523" i="2"/>
  <c r="I519" i="2"/>
  <c r="I515" i="2"/>
  <c r="I511" i="2"/>
  <c r="I507" i="2"/>
  <c r="I503" i="2"/>
  <c r="I499" i="2"/>
  <c r="I495" i="2"/>
  <c r="I491" i="2"/>
  <c r="I487" i="2"/>
  <c r="I483" i="2"/>
  <c r="I479" i="2"/>
  <c r="I475" i="2"/>
  <c r="I471" i="2"/>
  <c r="I467" i="2"/>
  <c r="I463" i="2"/>
  <c r="I459" i="2"/>
  <c r="I455" i="2"/>
  <c r="I451" i="2"/>
  <c r="I447" i="2"/>
  <c r="I443" i="2"/>
  <c r="I439" i="2"/>
  <c r="I435" i="2"/>
  <c r="I431" i="2"/>
  <c r="I427" i="2"/>
  <c r="I423" i="2"/>
  <c r="I419" i="2"/>
  <c r="I415" i="2"/>
  <c r="I411" i="2"/>
  <c r="I407" i="2"/>
  <c r="I403" i="2"/>
  <c r="I399" i="2"/>
  <c r="I395" i="2"/>
  <c r="I391" i="2"/>
  <c r="I387" i="2"/>
  <c r="I383" i="2"/>
  <c r="I379" i="2"/>
  <c r="I375" i="2"/>
  <c r="I371" i="2"/>
  <c r="I367" i="2"/>
  <c r="I363" i="2"/>
  <c r="I359" i="2"/>
  <c r="I355" i="2"/>
  <c r="I351" i="2"/>
  <c r="I347" i="2"/>
  <c r="I343" i="2"/>
  <c r="I339" i="2"/>
  <c r="I335" i="2"/>
  <c r="I331" i="2"/>
  <c r="I327" i="2"/>
  <c r="I323" i="2"/>
  <c r="I319" i="2"/>
  <c r="I315" i="2"/>
  <c r="I311" i="2"/>
  <c r="I307" i="2"/>
  <c r="I303" i="2"/>
  <c r="I299" i="2"/>
  <c r="I295" i="2"/>
  <c r="I291" i="2"/>
  <c r="I287" i="2"/>
  <c r="I283" i="2"/>
  <c r="I279" i="2"/>
  <c r="I275" i="2"/>
  <c r="I271" i="2"/>
  <c r="I267" i="2"/>
  <c r="I263" i="2"/>
  <c r="I259" i="2"/>
  <c r="I255" i="2"/>
  <c r="I251" i="2"/>
  <c r="I247" i="2"/>
  <c r="I243" i="2"/>
  <c r="I239" i="2"/>
  <c r="I235" i="2"/>
  <c r="I231" i="2"/>
  <c r="I227" i="2"/>
  <c r="I223" i="2"/>
  <c r="I219" i="2"/>
  <c r="I215" i="2"/>
  <c r="O478" i="2"/>
  <c r="O474" i="2"/>
  <c r="O390" i="2"/>
  <c r="O386" i="2"/>
  <c r="O373" i="2"/>
  <c r="O262" i="2"/>
  <c r="O258" i="2"/>
  <c r="O78" i="2"/>
  <c r="O74" i="2"/>
  <c r="O47" i="2"/>
  <c r="I318" i="2"/>
  <c r="I314" i="2"/>
  <c r="I310" i="2"/>
  <c r="I306" i="2"/>
  <c r="I302" i="2"/>
  <c r="I298" i="2"/>
  <c r="I294" i="2"/>
  <c r="I290" i="2"/>
  <c r="I286" i="2"/>
  <c r="I282" i="2"/>
  <c r="I278" i="2"/>
  <c r="I274" i="2"/>
  <c r="I270" i="2"/>
  <c r="I266" i="2"/>
  <c r="I262" i="2"/>
  <c r="I258" i="2"/>
  <c r="I254" i="2"/>
  <c r="I250" i="2"/>
  <c r="I246" i="2"/>
  <c r="I242" i="2"/>
  <c r="I238" i="2"/>
  <c r="I234" i="2"/>
  <c r="I230" i="2"/>
  <c r="I226" i="2"/>
  <c r="I222" i="2"/>
  <c r="I218" i="2"/>
  <c r="I214" i="2"/>
  <c r="I210" i="2"/>
  <c r="I206" i="2"/>
  <c r="I202" i="2"/>
  <c r="I198" i="2"/>
  <c r="I194" i="2"/>
  <c r="I190" i="2"/>
  <c r="I186" i="2"/>
  <c r="I182" i="2"/>
  <c r="I178" i="2"/>
  <c r="I174" i="2"/>
  <c r="I170" i="2"/>
  <c r="I166" i="2"/>
  <c r="I158" i="2"/>
  <c r="I154" i="2"/>
  <c r="I150" i="2"/>
  <c r="I142" i="2"/>
  <c r="I138" i="2"/>
  <c r="I130" i="2"/>
  <c r="I126" i="2"/>
  <c r="I122" i="2"/>
  <c r="I118" i="2"/>
  <c r="I114" i="2"/>
  <c r="I110" i="2"/>
  <c r="I106" i="2"/>
  <c r="I102" i="2"/>
  <c r="I94" i="2"/>
  <c r="I90" i="2"/>
  <c r="I86" i="2"/>
  <c r="I78" i="2"/>
  <c r="I74" i="2"/>
  <c r="I66" i="2"/>
  <c r="I62" i="2"/>
  <c r="I58" i="2"/>
  <c r="I54" i="2"/>
  <c r="I50" i="2"/>
  <c r="I46" i="2"/>
  <c r="I42" i="2"/>
  <c r="I38" i="2"/>
  <c r="I34" i="2"/>
  <c r="I30" i="2"/>
  <c r="I26" i="2"/>
  <c r="I22" i="2"/>
  <c r="I14" i="2"/>
  <c r="I10" i="2"/>
  <c r="O518" i="2"/>
  <c r="O514" i="2"/>
  <c r="O459" i="2"/>
  <c r="O442" i="2"/>
  <c r="O398" i="2"/>
  <c r="O350" i="2"/>
  <c r="O348" i="2"/>
  <c r="O346" i="2"/>
  <c r="O110" i="2"/>
  <c r="O106" i="2"/>
  <c r="O22" i="2"/>
  <c r="I211" i="2"/>
  <c r="I207" i="2"/>
  <c r="I203" i="2"/>
  <c r="I199" i="2"/>
  <c r="I195" i="2"/>
  <c r="I191" i="2"/>
  <c r="I187" i="2"/>
  <c r="I183" i="2"/>
  <c r="I179" i="2"/>
  <c r="I175" i="2"/>
  <c r="I171" i="2"/>
  <c r="I167" i="2"/>
  <c r="I163" i="2"/>
  <c r="I159" i="2"/>
  <c r="I155" i="2"/>
  <c r="I151" i="2"/>
  <c r="I147" i="2"/>
  <c r="I143" i="2"/>
  <c r="I139" i="2"/>
  <c r="I135" i="2"/>
  <c r="I131" i="2"/>
  <c r="I127" i="2"/>
  <c r="I123" i="2"/>
  <c r="I119" i="2"/>
  <c r="I115" i="2"/>
  <c r="I111" i="2"/>
  <c r="I107" i="2"/>
  <c r="I103" i="2"/>
  <c r="I99" i="2"/>
  <c r="I95" i="2"/>
  <c r="I91" i="2"/>
  <c r="I87" i="2"/>
  <c r="I83" i="2"/>
  <c r="I79" i="2"/>
  <c r="I75" i="2"/>
  <c r="I71" i="2"/>
  <c r="I67" i="2"/>
  <c r="I63" i="2"/>
  <c r="I59" i="2"/>
  <c r="I55" i="2"/>
  <c r="I51" i="2"/>
  <c r="I47" i="2"/>
  <c r="I43" i="2"/>
  <c r="I39" i="2"/>
  <c r="I35" i="2"/>
  <c r="I31" i="2"/>
  <c r="I27" i="2"/>
  <c r="I23" i="2"/>
  <c r="I19" i="2"/>
  <c r="I15" i="2"/>
  <c r="I11" i="2"/>
  <c r="I7" i="2"/>
  <c r="I3" i="2"/>
  <c r="O486" i="2"/>
  <c r="O450" i="2"/>
  <c r="O410" i="2"/>
  <c r="O358" i="2"/>
  <c r="O290" i="2"/>
  <c r="O279" i="2"/>
  <c r="O218" i="2"/>
  <c r="O214" i="2"/>
  <c r="O202" i="2"/>
  <c r="O122" i="2"/>
  <c r="O42" i="2"/>
  <c r="O38" i="2"/>
  <c r="O36" i="2"/>
  <c r="O34" i="2"/>
  <c r="O32" i="2"/>
  <c r="O30" i="2"/>
  <c r="I417" i="2"/>
  <c r="I413" i="2"/>
  <c r="I409" i="2"/>
  <c r="I401" i="2"/>
  <c r="I397" i="2"/>
  <c r="I393" i="2"/>
  <c r="I385" i="2"/>
  <c r="I381" i="2"/>
  <c r="I377" i="2"/>
  <c r="I369" i="2"/>
  <c r="I365" i="2"/>
  <c r="I361" i="2"/>
  <c r="I353" i="2"/>
  <c r="I349" i="2"/>
  <c r="I345" i="2"/>
  <c r="I337" i="2"/>
  <c r="I333" i="2"/>
  <c r="I329" i="2"/>
  <c r="I321" i="2"/>
  <c r="I317" i="2"/>
  <c r="I313" i="2"/>
  <c r="I305" i="2"/>
  <c r="I301" i="2"/>
  <c r="I297" i="2"/>
  <c r="I289" i="2"/>
  <c r="I285" i="2"/>
  <c r="I281" i="2"/>
  <c r="I273" i="2"/>
  <c r="I269" i="2"/>
  <c r="I265" i="2"/>
  <c r="I257" i="2"/>
  <c r="I253" i="2"/>
  <c r="I245" i="2"/>
  <c r="I237" i="2"/>
  <c r="I233" i="2"/>
  <c r="I229" i="2"/>
  <c r="I217" i="2"/>
  <c r="I205" i="2"/>
  <c r="I201" i="2"/>
  <c r="I197" i="2"/>
  <c r="I193" i="2"/>
  <c r="O2" i="2"/>
  <c r="O494" i="2"/>
  <c r="O492" i="2"/>
  <c r="O490" i="2"/>
  <c r="O434" i="2"/>
  <c r="O430" i="2"/>
  <c r="O426" i="2"/>
  <c r="O370" i="2"/>
  <c r="O366" i="2"/>
  <c r="O362" i="2"/>
  <c r="O322" i="2"/>
  <c r="O278" i="2"/>
  <c r="O274" i="2"/>
  <c r="O270" i="2"/>
  <c r="O266" i="2"/>
  <c r="O226" i="2"/>
  <c r="O222" i="2"/>
  <c r="O174" i="2"/>
  <c r="O170" i="2"/>
  <c r="O126" i="2"/>
  <c r="O82" i="2"/>
  <c r="O246" i="2"/>
  <c r="O242" i="2"/>
  <c r="O234" i="2"/>
  <c r="O186" i="2"/>
  <c r="O138" i="2"/>
  <c r="O134" i="2"/>
  <c r="O58" i="2"/>
  <c r="O54" i="2"/>
  <c r="I501" i="2"/>
  <c r="I485" i="2"/>
  <c r="I469" i="2"/>
  <c r="I421" i="2"/>
  <c r="I405" i="2"/>
  <c r="I357" i="2"/>
  <c r="I221" i="2"/>
  <c r="O471" i="2"/>
  <c r="O389" i="2"/>
  <c r="O263" i="2"/>
  <c r="O217" i="2"/>
  <c r="O149" i="2"/>
  <c r="O121" i="2"/>
  <c r="O97" i="2"/>
  <c r="I4" i="2"/>
  <c r="O4" i="2"/>
  <c r="O523" i="2"/>
  <c r="O509" i="2"/>
  <c r="O497" i="2"/>
  <c r="O484" i="2"/>
  <c r="O476" i="2"/>
  <c r="O437" i="2"/>
  <c r="O428" i="2"/>
  <c r="O392" i="2"/>
  <c r="O383" i="2"/>
  <c r="O353" i="2"/>
  <c r="O308" i="2"/>
  <c r="O239" i="2"/>
  <c r="O224" i="2"/>
  <c r="O220" i="2"/>
  <c r="O177" i="2"/>
  <c r="O160" i="2"/>
  <c r="O117" i="2"/>
  <c r="O56" i="2"/>
  <c r="O52" i="2"/>
  <c r="I241" i="2"/>
  <c r="I225" i="2"/>
  <c r="I209" i="2"/>
  <c r="I189" i="2"/>
  <c r="I185" i="2"/>
  <c r="I181" i="2"/>
  <c r="I177" i="2"/>
  <c r="I173" i="2"/>
  <c r="I169" i="2"/>
  <c r="I165" i="2"/>
  <c r="I161" i="2"/>
  <c r="I157" i="2"/>
  <c r="I153" i="2"/>
  <c r="I149" i="2"/>
  <c r="I145" i="2"/>
  <c r="I141" i="2"/>
  <c r="I137" i="2"/>
  <c r="I133" i="2"/>
  <c r="I129" i="2"/>
  <c r="I125" i="2"/>
  <c r="I121" i="2"/>
  <c r="I117" i="2"/>
  <c r="I113" i="2"/>
  <c r="I109" i="2"/>
  <c r="I105" i="2"/>
  <c r="I101" i="2"/>
  <c r="I97" i="2"/>
  <c r="I93" i="2"/>
  <c r="I89" i="2"/>
  <c r="I85" i="2"/>
  <c r="I81" i="2"/>
  <c r="I77" i="2"/>
  <c r="I73" i="2"/>
  <c r="I69" i="2"/>
  <c r="I65" i="2"/>
  <c r="I61" i="2"/>
  <c r="I57" i="2"/>
  <c r="I53" i="2"/>
  <c r="I49" i="2"/>
  <c r="I45" i="2"/>
  <c r="I41" i="2"/>
  <c r="I37" i="2"/>
  <c r="I33" i="2"/>
  <c r="I29" i="2"/>
  <c r="I25" i="2"/>
  <c r="I21" i="2"/>
  <c r="I17" i="2"/>
  <c r="I13" i="2"/>
  <c r="I9" i="2"/>
  <c r="I5" i="2"/>
  <c r="O487" i="2"/>
  <c r="O447" i="2"/>
  <c r="O440" i="2"/>
  <c r="O433" i="2"/>
  <c r="O404" i="2"/>
  <c r="O397" i="2"/>
  <c r="O367" i="2"/>
  <c r="O359" i="2"/>
  <c r="O356" i="2"/>
  <c r="O313" i="2"/>
  <c r="O229" i="2"/>
  <c r="O195" i="2"/>
  <c r="O184" i="2"/>
  <c r="O141" i="2"/>
  <c r="O135" i="2"/>
  <c r="O131" i="2"/>
  <c r="O85" i="2"/>
  <c r="O61" i="2"/>
  <c r="I184" i="2"/>
  <c r="I168" i="2"/>
  <c r="I152" i="2"/>
  <c r="I136" i="2"/>
  <c r="I120" i="2"/>
  <c r="I104" i="2"/>
  <c r="I88" i="2"/>
  <c r="I72" i="2"/>
  <c r="I56" i="2"/>
  <c r="I40" i="2"/>
  <c r="I24" i="2"/>
  <c r="I8" i="2"/>
  <c r="O517" i="2"/>
  <c r="O475" i="2"/>
  <c r="O461" i="2"/>
  <c r="O456" i="2"/>
  <c r="O445" i="2"/>
  <c r="O411" i="2"/>
  <c r="O333" i="2"/>
  <c r="O281" i="2"/>
  <c r="O256" i="2"/>
  <c r="O212" i="2"/>
  <c r="O204" i="2"/>
  <c r="O111" i="2"/>
  <c r="O92" i="2"/>
  <c r="O25" i="2"/>
  <c r="O407" i="2"/>
  <c r="O381" i="2"/>
  <c r="O364" i="2"/>
  <c r="O347" i="2"/>
  <c r="O323" i="2"/>
  <c r="O316" i="2"/>
  <c r="O303" i="2"/>
  <c r="O288" i="2"/>
  <c r="O261" i="2"/>
  <c r="O211" i="2"/>
  <c r="O189" i="2"/>
  <c r="O165" i="2"/>
  <c r="O129" i="2"/>
  <c r="O108" i="2"/>
  <c r="O77" i="2"/>
  <c r="O41" i="2"/>
  <c r="O17" i="2"/>
  <c r="O15" i="2"/>
  <c r="O12" i="2"/>
  <c r="O5" i="2"/>
  <c r="O525" i="2"/>
  <c r="O520" i="2"/>
  <c r="O511" i="2"/>
  <c r="O504" i="2"/>
  <c r="O468" i="2"/>
  <c r="O453" i="2"/>
  <c r="O423" i="2"/>
  <c r="O420" i="2"/>
  <c r="O412" i="2"/>
  <c r="O369" i="2"/>
  <c r="O343" i="2"/>
  <c r="O328" i="2"/>
  <c r="O319" i="2"/>
  <c r="O299" i="2"/>
  <c r="O276" i="2"/>
  <c r="O268" i="2"/>
  <c r="O247" i="2"/>
  <c r="O243" i="2"/>
  <c r="O207" i="2"/>
  <c r="O199" i="2"/>
  <c r="O192" i="2"/>
  <c r="O172" i="2"/>
  <c r="O168" i="2"/>
  <c r="O144" i="2"/>
  <c r="O113" i="2"/>
  <c r="O89" i="2"/>
  <c r="O80" i="2"/>
  <c r="O71" i="2"/>
  <c r="O49" i="2"/>
  <c r="O44" i="2"/>
  <c r="O27" i="2"/>
  <c r="O20" i="2"/>
  <c r="O8" i="2"/>
  <c r="O524" i="2"/>
  <c r="O519" i="2"/>
  <c r="O516" i="2"/>
  <c r="O493" i="2"/>
  <c r="O488" i="2"/>
  <c r="O460" i="2"/>
  <c r="O455" i="2"/>
  <c r="O452" i="2"/>
  <c r="O429" i="2"/>
  <c r="O424" i="2"/>
  <c r="O396" i="2"/>
  <c r="O391" i="2"/>
  <c r="O388" i="2"/>
  <c r="O365" i="2"/>
  <c r="O360" i="2"/>
  <c r="O339" i="2"/>
  <c r="O307" i="2"/>
  <c r="O295" i="2"/>
  <c r="O293" i="2"/>
  <c r="O273" i="2"/>
  <c r="O264" i="2"/>
  <c r="O244" i="2"/>
  <c r="O237" i="2"/>
  <c r="O232" i="2"/>
  <c r="O225" i="2"/>
  <c r="O205" i="2"/>
  <c r="O185" i="2"/>
  <c r="O173" i="2"/>
  <c r="O159" i="2"/>
  <c r="O152" i="2"/>
  <c r="O132" i="2"/>
  <c r="O107" i="2"/>
  <c r="O88" i="2"/>
  <c r="O79" i="2"/>
  <c r="O76" i="2"/>
  <c r="O57" i="2"/>
  <c r="O35" i="2"/>
  <c r="O33" i="2"/>
  <c r="O21" i="2"/>
  <c r="O16" i="2"/>
  <c r="O11" i="2"/>
  <c r="O522" i="2"/>
  <c r="O508" i="2"/>
  <c r="O503" i="2"/>
  <c r="O500" i="2"/>
  <c r="O477" i="2"/>
  <c r="O472" i="2"/>
  <c r="O458" i="2"/>
  <c r="O444" i="2"/>
  <c r="O439" i="2"/>
  <c r="O436" i="2"/>
  <c r="O413" i="2"/>
  <c r="O408" i="2"/>
  <c r="O394" i="2"/>
  <c r="O380" i="2"/>
  <c r="O375" i="2"/>
  <c r="O372" i="2"/>
  <c r="O349" i="2"/>
  <c r="O344" i="2"/>
  <c r="O332" i="2"/>
  <c r="O327" i="2"/>
  <c r="O300" i="2"/>
  <c r="O298" i="2"/>
  <c r="O287" i="2"/>
  <c r="O284" i="2"/>
  <c r="O269" i="2"/>
  <c r="O249" i="2"/>
  <c r="O219" i="2"/>
  <c r="O216" i="2"/>
  <c r="O213" i="2"/>
  <c r="O208" i="2"/>
  <c r="O181" i="2"/>
  <c r="O167" i="2"/>
  <c r="O155" i="2"/>
  <c r="O137" i="2"/>
  <c r="O128" i="2"/>
  <c r="O123" i="2"/>
  <c r="O118" i="2"/>
  <c r="O116" i="2"/>
  <c r="O103" i="2"/>
  <c r="O101" i="2"/>
  <c r="O96" i="2"/>
  <c r="O91" i="2"/>
  <c r="O86" i="2"/>
  <c r="O84" i="2"/>
  <c r="O68" i="2"/>
  <c r="O46" i="2"/>
  <c r="O528" i="2"/>
  <c r="O512" i="2"/>
  <c r="O496" i="2"/>
  <c r="O480" i="2"/>
  <c r="O464" i="2"/>
  <c r="O448" i="2"/>
  <c r="O432" i="2"/>
  <c r="O416" i="2"/>
  <c r="O400" i="2"/>
  <c r="O384" i="2"/>
  <c r="O368" i="2"/>
  <c r="O352" i="2"/>
  <c r="O340" i="2"/>
  <c r="O338" i="2"/>
  <c r="O330" i="2"/>
  <c r="O325" i="2"/>
  <c r="O320" i="2"/>
  <c r="O301" i="2"/>
  <c r="O296" i="2"/>
  <c r="O275" i="2"/>
  <c r="O255" i="2"/>
  <c r="O252" i="2"/>
  <c r="O236" i="2"/>
  <c r="O231" i="2"/>
  <c r="O210" i="2"/>
  <c r="O196" i="2"/>
  <c r="O182" i="2"/>
  <c r="O180" i="2"/>
  <c r="O161" i="2"/>
  <c r="O156" i="2"/>
  <c r="O148" i="2"/>
  <c r="O143" i="2"/>
  <c r="O140" i="2"/>
  <c r="O120" i="2"/>
  <c r="O109" i="2"/>
  <c r="O104" i="2"/>
  <c r="O94" i="2"/>
  <c r="O67" i="2"/>
  <c r="O64" i="2"/>
  <c r="O53" i="2"/>
  <c r="O48" i="2"/>
  <c r="O43" i="2"/>
  <c r="O40" i="2"/>
  <c r="O37" i="2"/>
  <c r="O24" i="2"/>
  <c r="O341" i="2"/>
  <c r="O336" i="2"/>
  <c r="O324" i="2"/>
  <c r="O312" i="2"/>
  <c r="O309" i="2"/>
  <c r="O304" i="2"/>
  <c r="O292" i="2"/>
  <c r="O280" i="2"/>
  <c r="O277" i="2"/>
  <c r="O272" i="2"/>
  <c r="O260" i="2"/>
  <c r="O248" i="2"/>
  <c r="O245" i="2"/>
  <c r="O240" i="2"/>
  <c r="O228" i="2"/>
  <c r="O200" i="2"/>
  <c r="O197" i="2"/>
  <c r="O188" i="2"/>
  <c r="O176" i="2"/>
  <c r="O164" i="2"/>
  <c r="O136" i="2"/>
  <c r="O133" i="2"/>
  <c r="O124" i="2"/>
  <c r="O112" i="2"/>
  <c r="O100" i="2"/>
  <c r="O72" i="2"/>
  <c r="O69" i="2"/>
  <c r="O60" i="2"/>
  <c r="O28" i="2"/>
  <c r="O9" i="2"/>
  <c r="O7" i="2"/>
</calcChain>
</file>

<file path=xl/sharedStrings.xml><?xml version="1.0" encoding="utf-8"?>
<sst xmlns="http://schemas.openxmlformats.org/spreadsheetml/2006/main" count="7339" uniqueCount="2709">
  <si>
    <t>CRP_Name</t>
  </si>
  <si>
    <t>District_FIPS</t>
  </si>
  <si>
    <t>chamber</t>
  </si>
  <si>
    <t>party</t>
  </si>
  <si>
    <t>Agribusiness - Agricultural Services/Products</t>
  </si>
  <si>
    <t>Agribusiness - Crop Production &amp; Basic Processing</t>
  </si>
  <si>
    <t>Agribusiness - Dairy</t>
  </si>
  <si>
    <t>Agribusiness - Food Processing &amp; Sales</t>
  </si>
  <si>
    <t>Agribusiness - Forestry &amp; Forest Products</t>
  </si>
  <si>
    <t>Agribusiness - Livestock</t>
  </si>
  <si>
    <t>Agribusiness - Poultry &amp; Eggs</t>
  </si>
  <si>
    <t>Agribusiness - Tobacco</t>
  </si>
  <si>
    <t>Communications/Electronics - Electronics Mfg &amp; Equip</t>
  </si>
  <si>
    <t>Communications/Electronics - Internet</t>
  </si>
  <si>
    <t>Communications/Electronics - Printing &amp; Publishing</t>
  </si>
  <si>
    <t>Communications/Electronics - TV/Movies/Music</t>
  </si>
  <si>
    <t>Communications/Electronics - Telecom Services</t>
  </si>
  <si>
    <t>Communications/Electronics - Telephone Utilities</t>
  </si>
  <si>
    <t>Construction - Building Materials &amp; Equipment</t>
  </si>
  <si>
    <t>Construction - Construction Services</t>
  </si>
  <si>
    <t>Construction - General Contractors</t>
  </si>
  <si>
    <t>Construction - Home Builders</t>
  </si>
  <si>
    <t>Construction - Special Trade Contractors</t>
  </si>
  <si>
    <t>Defense - Defense Aerospace</t>
  </si>
  <si>
    <t>Defense - Defense Electronics</t>
  </si>
  <si>
    <t>Defense - Misc Defense</t>
  </si>
  <si>
    <t>Energy &amp; Natural Resources - Electric Utilities</t>
  </si>
  <si>
    <t>Energy &amp; Natural Resources - Mining</t>
  </si>
  <si>
    <t>Energy &amp; Natural Resources - Oil &amp; Gas</t>
  </si>
  <si>
    <t>Energy &amp; Natural Resources - Waste Management</t>
  </si>
  <si>
    <t>Finance, Insurance &amp; Real Estate - Accountants</t>
  </si>
  <si>
    <t>Finance, Insurance &amp; Real Estate - Commercial Banks</t>
  </si>
  <si>
    <t>Finance, Insurance &amp; Real Estate - Credit Unions</t>
  </si>
  <si>
    <t>Finance, Insurance &amp; Real Estate - Finance/Credit Companies</t>
  </si>
  <si>
    <t>Finance, Insurance &amp; Real Estate - Insurance</t>
  </si>
  <si>
    <t>Finance, Insurance &amp; Real Estate - Misc Finance</t>
  </si>
  <si>
    <t>Finance, Insurance &amp; Real Estate - Real Estate</t>
  </si>
  <si>
    <t>Finance, Insurance &amp; Real Estate - Savings &amp; Loans</t>
  </si>
  <si>
    <t>Finance, Insurance &amp; Real Estate - Securities &amp; Investment</t>
  </si>
  <si>
    <t>Health - Health Professionals</t>
  </si>
  <si>
    <t>Health - Health Services/HMOs</t>
  </si>
  <si>
    <t>Health - Hospitals/Nursing Homes</t>
  </si>
  <si>
    <t>Health - Pharmaceuticals/Health Products</t>
  </si>
  <si>
    <t>Ideological/Single-Issue - Abortion Policy/Anti-Abortion</t>
  </si>
  <si>
    <t>Ideological/Single-Issue - Abortion Policy/Pro-Abortion Rights</t>
  </si>
  <si>
    <t>Ideological/Single-Issue - Candidate Committees</t>
  </si>
  <si>
    <t>Ideological/Single-Issue - Democratic/Liberal</t>
  </si>
  <si>
    <t>Ideological/Single-Issue - Environment</t>
  </si>
  <si>
    <t>Ideological/Single-Issue - Foreign &amp; Defense Policy</t>
  </si>
  <si>
    <t>Ideological/Single-Issue - Gun Control</t>
  </si>
  <si>
    <t>Ideological/Single-Issue - Gun Rights</t>
  </si>
  <si>
    <t>Ideological/Single-Issue - Human Rights</t>
  </si>
  <si>
    <t>Ideological/Single-Issue - Leadership PACs</t>
  </si>
  <si>
    <t>Ideological/Single-Issue - Pro-Israel</t>
  </si>
  <si>
    <t>Ideological/Single-Issue - Republican/Conservative</t>
  </si>
  <si>
    <t>Ideological/Single-Issue - Women's Issues</t>
  </si>
  <si>
    <t>Labor - Building Trade Unions</t>
  </si>
  <si>
    <t>Labor - Industrial Unions</t>
  </si>
  <si>
    <t>Labor - Misc Unions</t>
  </si>
  <si>
    <t>Labor - Public Sector Unions</t>
  </si>
  <si>
    <t>Labor - Transportation Unions</t>
  </si>
  <si>
    <t>Lawyers &amp; Lobbyists - Lawyers/Law Firms</t>
  </si>
  <si>
    <t>Lawyers &amp; Lobbyists - Lobbyists</t>
  </si>
  <si>
    <t>Misc Business - Beer, Wine &amp; Liquor</t>
  </si>
  <si>
    <t>Misc Business - Business Associations</t>
  </si>
  <si>
    <t>Misc Business - Business Services</t>
  </si>
  <si>
    <t>Misc Business - Casinos/Gambling</t>
  </si>
  <si>
    <t>Misc Business - Chemical &amp; Related Manufacturing</t>
  </si>
  <si>
    <t>Misc Business - Food &amp; Beverage</t>
  </si>
  <si>
    <t>Misc Business - Lodging/Tourism</t>
  </si>
  <si>
    <t>Misc Business - Misc Manufacturing &amp; Distributing</t>
  </si>
  <si>
    <t>Misc Business - Misc Services</t>
  </si>
  <si>
    <t>Misc Business - Recreation/Live Entertainment</t>
  </si>
  <si>
    <t>Misc Business - Retail Sales</t>
  </si>
  <si>
    <t>Misc Business - Steel Production</t>
  </si>
  <si>
    <t>Misc Business - Textiles</t>
  </si>
  <si>
    <t>Other - Civil Servants/Public Officials</t>
  </si>
  <si>
    <t>Other - Clergy &amp; Religious Organizations</t>
  </si>
  <si>
    <t>Other - Education</t>
  </si>
  <si>
    <t>Other - Non-Profit Institutions</t>
  </si>
  <si>
    <t>Other - Retired</t>
  </si>
  <si>
    <t>Transportation - Air Transport</t>
  </si>
  <si>
    <t>Transportation - Automotive</t>
  </si>
  <si>
    <t>Transportation - Railroads</t>
  </si>
  <si>
    <t>Transportation - Sea Transport</t>
  </si>
  <si>
    <t>Transportation - Trucking</t>
  </si>
  <si>
    <t>Abraham, Ralph</t>
  </si>
  <si>
    <t>H</t>
  </si>
  <si>
    <t>R</t>
  </si>
  <si>
    <t>Adams, Alma</t>
  </si>
  <si>
    <t>D</t>
  </si>
  <si>
    <t>Aderholt, Robert B</t>
  </si>
  <si>
    <t>Aguilar, Pete</t>
  </si>
  <si>
    <t>Alexander, Lamar</t>
  </si>
  <si>
    <t>47S2</t>
  </si>
  <si>
    <t>S</t>
  </si>
  <si>
    <t>Allen, Richard W</t>
  </si>
  <si>
    <t>Amash, Justin</t>
  </si>
  <si>
    <t>Amodei, Mark</t>
  </si>
  <si>
    <t>Ashford, Brad</t>
  </si>
  <si>
    <t>Ayotte, Kelly</t>
  </si>
  <si>
    <t>33S1</t>
  </si>
  <si>
    <t>Babin, Brian</t>
  </si>
  <si>
    <t>Baldwin, Tammy</t>
  </si>
  <si>
    <t>55S1</t>
  </si>
  <si>
    <t>Barletta, Lou</t>
  </si>
  <si>
    <t>Barr, Andy</t>
  </si>
  <si>
    <t>Barrasso, John A</t>
  </si>
  <si>
    <t>56S1</t>
  </si>
  <si>
    <t>Barton, Joe</t>
  </si>
  <si>
    <t>Bass, Karen</t>
  </si>
  <si>
    <t>Beatty, Joyce</t>
  </si>
  <si>
    <t>Becerra, Xavier</t>
  </si>
  <si>
    <t>Benishek, Dan</t>
  </si>
  <si>
    <t>Bennet, Michael F</t>
  </si>
  <si>
    <t>08S1</t>
  </si>
  <si>
    <t>Bera, Ami</t>
  </si>
  <si>
    <t>Beutler, Jaime Herrera</t>
  </si>
  <si>
    <t>Beyer, Don</t>
  </si>
  <si>
    <t>Bilirakis, Gus</t>
  </si>
  <si>
    <t>Bishop, Mike</t>
  </si>
  <si>
    <t>Bishop, Rob</t>
  </si>
  <si>
    <t>Bishop, Sanford</t>
  </si>
  <si>
    <t>Black, Diane</t>
  </si>
  <si>
    <t>Blackburn, Marsha</t>
  </si>
  <si>
    <t>Blum, Rod</t>
  </si>
  <si>
    <t>Blumenauer, Earl</t>
  </si>
  <si>
    <t>Blumenthal, Richard</t>
  </si>
  <si>
    <t>09S2</t>
  </si>
  <si>
    <t>Blunt, Roy</t>
  </si>
  <si>
    <t>29S1</t>
  </si>
  <si>
    <t>Bonamici, Suzanne</t>
  </si>
  <si>
    <t>Booker, Cory</t>
  </si>
  <si>
    <t>34S2</t>
  </si>
  <si>
    <t>Boozman, John</t>
  </si>
  <si>
    <t>05S2</t>
  </si>
  <si>
    <t>Bordallo, Madeleine Z</t>
  </si>
  <si>
    <t>Bost, Mike</t>
  </si>
  <si>
    <t>Boustany, Charles Jr</t>
  </si>
  <si>
    <t>Boxer, Barbara</t>
  </si>
  <si>
    <t>06S1</t>
  </si>
  <si>
    <t>Boyle, Brendan</t>
  </si>
  <si>
    <t>Brady, Kevin</t>
  </si>
  <si>
    <t>Brady, Robert A</t>
  </si>
  <si>
    <t>Brat, Dave</t>
  </si>
  <si>
    <t>Bridenstine, James</t>
  </si>
  <si>
    <t>Brooks, Mo</t>
  </si>
  <si>
    <t>Brooks, Susan</t>
  </si>
  <si>
    <t>Brown, Corrine</t>
  </si>
  <si>
    <t>Brown, Sherrod</t>
  </si>
  <si>
    <t>39S1</t>
  </si>
  <si>
    <t>Brownley, Julia</t>
  </si>
  <si>
    <t>Buchanan, Vernon</t>
  </si>
  <si>
    <t>Buck, Kenneth R</t>
  </si>
  <si>
    <t>Bucshon, Larry</t>
  </si>
  <si>
    <t>Burgess, Michael</t>
  </si>
  <si>
    <t>Burr, Richard</t>
  </si>
  <si>
    <t>37S2</t>
  </si>
  <si>
    <t>Bustos, Cheri</t>
  </si>
  <si>
    <t>Butterfield, G K</t>
  </si>
  <si>
    <t>Byrne, Bradley</t>
  </si>
  <si>
    <t>Calvert, Ken</t>
  </si>
  <si>
    <t>Cantwell, Maria</t>
  </si>
  <si>
    <t>53S1</t>
  </si>
  <si>
    <t>Capito, Shelley Moore</t>
  </si>
  <si>
    <t>54S2</t>
  </si>
  <si>
    <t>Capps, Lois</t>
  </si>
  <si>
    <t>Capuano, Michael E</t>
  </si>
  <si>
    <t>Cardenas, Tony</t>
  </si>
  <si>
    <t>Cardin, Ben</t>
  </si>
  <si>
    <t>24S1</t>
  </si>
  <si>
    <t>Carney, John</t>
  </si>
  <si>
    <t>Carper, Tom</t>
  </si>
  <si>
    <t>10S1</t>
  </si>
  <si>
    <t>Carson, Andre</t>
  </si>
  <si>
    <t>Carter, Buddy</t>
  </si>
  <si>
    <t>Carter, John</t>
  </si>
  <si>
    <t>Cartwright, Matt</t>
  </si>
  <si>
    <t>Casey, Bob</t>
  </si>
  <si>
    <t>42S2</t>
  </si>
  <si>
    <t>Cassidy, Bill</t>
  </si>
  <si>
    <t>22S1</t>
  </si>
  <si>
    <t>Castor, Kathy</t>
  </si>
  <si>
    <t>Castro, Joaquin</t>
  </si>
  <si>
    <t>Chabot, Steve</t>
  </si>
  <si>
    <t>Chaffetz, Jason</t>
  </si>
  <si>
    <t>Chu, Judy</t>
  </si>
  <si>
    <t>Cicilline, David</t>
  </si>
  <si>
    <t>Clark, Katherine</t>
  </si>
  <si>
    <t>Clarke, Yvette D</t>
  </si>
  <si>
    <t>Clawson, Curt</t>
  </si>
  <si>
    <t>Clay, William L Jr</t>
  </si>
  <si>
    <t>Cleaver, Emanuel</t>
  </si>
  <si>
    <t>Coats, Dan</t>
  </si>
  <si>
    <t>18S2</t>
  </si>
  <si>
    <t>Cochran, Thad</t>
  </si>
  <si>
    <t>28S1</t>
  </si>
  <si>
    <t>Coffman, Mike</t>
  </si>
  <si>
    <t>Cohen, Steve</t>
  </si>
  <si>
    <t>Cole, Tom</t>
  </si>
  <si>
    <t>Coleman, Bonnie</t>
  </si>
  <si>
    <t>Collins, Chris</t>
  </si>
  <si>
    <t>Collins, Doug</t>
  </si>
  <si>
    <t>Collins, Susan M</t>
  </si>
  <si>
    <t>23S2</t>
  </si>
  <si>
    <t>Comstock, Barbara</t>
  </si>
  <si>
    <t>Conaway, Mike</t>
  </si>
  <si>
    <t>Connolly, Gerry</t>
  </si>
  <si>
    <t>Conyers, John Jr</t>
  </si>
  <si>
    <t>Cook, Paul</t>
  </si>
  <si>
    <t>Coons, Chris</t>
  </si>
  <si>
    <t>10S2</t>
  </si>
  <si>
    <t>Cooper, Jim</t>
  </si>
  <si>
    <t>Corker, Bob</t>
  </si>
  <si>
    <t>47S1</t>
  </si>
  <si>
    <t>Cornyn, John</t>
  </si>
  <si>
    <t>48S1</t>
  </si>
  <si>
    <t>Costa, Jim</t>
  </si>
  <si>
    <t>Costello, Ryan</t>
  </si>
  <si>
    <t>Cotton, Tom</t>
  </si>
  <si>
    <t>05S1</t>
  </si>
  <si>
    <t>Courtney, Joe</t>
  </si>
  <si>
    <t>Cramer, Kevin</t>
  </si>
  <si>
    <t>Crapo, Mike</t>
  </si>
  <si>
    <t>16S2</t>
  </si>
  <si>
    <t>Crawford, Rick</t>
  </si>
  <si>
    <t>Crenshaw, Ander</t>
  </si>
  <si>
    <t>Crowley, Joseph</t>
  </si>
  <si>
    <t>Cruz, Ted</t>
  </si>
  <si>
    <t>48S2</t>
  </si>
  <si>
    <t>Cuellar, Henry</t>
  </si>
  <si>
    <t>Culberson, John</t>
  </si>
  <si>
    <t>Cummings, Elijah E</t>
  </si>
  <si>
    <t>Curbelo, Carlos</t>
  </si>
  <si>
    <t>Daines, Steven</t>
  </si>
  <si>
    <t>30S2</t>
  </si>
  <si>
    <t>Davis, Danny K</t>
  </si>
  <si>
    <t>Davis, Rodney</t>
  </si>
  <si>
    <t>Davis, Susan A</t>
  </si>
  <si>
    <t>DeFazio, Peter</t>
  </si>
  <si>
    <t>DeGette, Diana</t>
  </si>
  <si>
    <t>DeLauro, Rosa L</t>
  </si>
  <si>
    <t>DeSantis, Ron</t>
  </si>
  <si>
    <t>DelBene, Suzan</t>
  </si>
  <si>
    <t>Delaney, John K</t>
  </si>
  <si>
    <t>Denham, Jeff</t>
  </si>
  <si>
    <t>Dent, Charlie</t>
  </si>
  <si>
    <t>Desaulnier, Mark</t>
  </si>
  <si>
    <t>Desjarlais, Scott</t>
  </si>
  <si>
    <t>Deutch, Ted</t>
  </si>
  <si>
    <t>Diaz-Balart, Mario</t>
  </si>
  <si>
    <t>Dingell, Debbie</t>
  </si>
  <si>
    <t>Doggett, Lloyd</t>
  </si>
  <si>
    <t>Dold, Bob</t>
  </si>
  <si>
    <t>Donnelly, Joe</t>
  </si>
  <si>
    <t>18S1</t>
  </si>
  <si>
    <t>Doyle, Mike</t>
  </si>
  <si>
    <t>Duckworth, Tammy</t>
  </si>
  <si>
    <t>Duffy, Sean P</t>
  </si>
  <si>
    <t>Duncan, Jeff</t>
  </si>
  <si>
    <t>Duncan, John J Jr</t>
  </si>
  <si>
    <t>Durbin, Dick</t>
  </si>
  <si>
    <t>17S1</t>
  </si>
  <si>
    <t>Edwards, Donna</t>
  </si>
  <si>
    <t>Ellison, Keith</t>
  </si>
  <si>
    <t>Ellmers, Renee</t>
  </si>
  <si>
    <t>Emmer, Tom</t>
  </si>
  <si>
    <t>Engel, Eliot L</t>
  </si>
  <si>
    <t>Enzi, Mike</t>
  </si>
  <si>
    <t>56S2</t>
  </si>
  <si>
    <t>Ernst, Joni</t>
  </si>
  <si>
    <t>19S2</t>
  </si>
  <si>
    <t>Eshoo, Anna</t>
  </si>
  <si>
    <t>Esty, Elizabeth</t>
  </si>
  <si>
    <t>Farenthold, Blake</t>
  </si>
  <si>
    <t>Farr, Sam</t>
  </si>
  <si>
    <t>Fattah, Chaka</t>
  </si>
  <si>
    <t>Feinstein, Dianne</t>
  </si>
  <si>
    <t>06S2</t>
  </si>
  <si>
    <t>Fincher, Steve</t>
  </si>
  <si>
    <t>Fischer, Deb</t>
  </si>
  <si>
    <t>31S1</t>
  </si>
  <si>
    <t>Fitzpatrick, Michael G</t>
  </si>
  <si>
    <t>Flake, Jeff</t>
  </si>
  <si>
    <t>04S2</t>
  </si>
  <si>
    <t>Fleischmann, Chuck</t>
  </si>
  <si>
    <t>Fleming, John</t>
  </si>
  <si>
    <t>Flores, Bill</t>
  </si>
  <si>
    <t>Forbes, Randy</t>
  </si>
  <si>
    <t>Fortenberry, Jeff</t>
  </si>
  <si>
    <t>Foster, Bill</t>
  </si>
  <si>
    <t>Foxx, Virginia</t>
  </si>
  <si>
    <t>Frankel, Lois J</t>
  </si>
  <si>
    <t>Franken, Al</t>
  </si>
  <si>
    <t>27S1</t>
  </si>
  <si>
    <t>Franks, Trent</t>
  </si>
  <si>
    <t>Frelinghuysen, Rodney</t>
  </si>
  <si>
    <t>Fudge, Marcia L</t>
  </si>
  <si>
    <t>Gabbard, Tulsi</t>
  </si>
  <si>
    <t>Gallego, Ruben</t>
  </si>
  <si>
    <t>Garamendi, John</t>
  </si>
  <si>
    <t>Gardner, Cory</t>
  </si>
  <si>
    <t>08S2</t>
  </si>
  <si>
    <t>Garrett, Scott</t>
  </si>
  <si>
    <t>Gibbs, Bob</t>
  </si>
  <si>
    <t>Gibson, Chris</t>
  </si>
  <si>
    <t>Gillibrand, Kirsten</t>
  </si>
  <si>
    <t>36S1</t>
  </si>
  <si>
    <t>Gohmert, Louis B Jr</t>
  </si>
  <si>
    <t>Goodlatte, Bob</t>
  </si>
  <si>
    <t>Gosar, Paul</t>
  </si>
  <si>
    <t>Gowdy, Trey</t>
  </si>
  <si>
    <t>Graham, Gwen</t>
  </si>
  <si>
    <t>Graham, Lindsey</t>
  </si>
  <si>
    <t>45S2</t>
  </si>
  <si>
    <t>Granger, Kay</t>
  </si>
  <si>
    <t>Grassley, Chuck</t>
  </si>
  <si>
    <t>19S1</t>
  </si>
  <si>
    <t>Graves, Garret</t>
  </si>
  <si>
    <t>Graves, Sam</t>
  </si>
  <si>
    <t>Graves, Tom</t>
  </si>
  <si>
    <t>Grayson, Alan</t>
  </si>
  <si>
    <t>Green, Al</t>
  </si>
  <si>
    <t>Green, Gene</t>
  </si>
  <si>
    <t>Griffith, Morgan</t>
  </si>
  <si>
    <t>Grijalva, Raul M</t>
  </si>
  <si>
    <t>Grisham, Michelle Lujan</t>
  </si>
  <si>
    <t>Grothman, Glenn S</t>
  </si>
  <si>
    <t>Guinta, Frank</t>
  </si>
  <si>
    <t>Guthrie, Brett</t>
  </si>
  <si>
    <t>Gutierrez, Luis V</t>
  </si>
  <si>
    <t>Hahn, Janice</t>
  </si>
  <si>
    <t>Hanna, Richard</t>
  </si>
  <si>
    <t>Hardy, Cresent</t>
  </si>
  <si>
    <t>Harper, Gregg</t>
  </si>
  <si>
    <t>Harris, Andy</t>
  </si>
  <si>
    <t>Hartzler, Vicky</t>
  </si>
  <si>
    <t>Hastings, Alcee L</t>
  </si>
  <si>
    <t>Hatch, Orrin G</t>
  </si>
  <si>
    <t>49S1</t>
  </si>
  <si>
    <t>Heck, Dennis</t>
  </si>
  <si>
    <t>Heck, Joe</t>
  </si>
  <si>
    <t>Heinrich, Martin</t>
  </si>
  <si>
    <t>35S1</t>
  </si>
  <si>
    <t>Heitkamp, Heidi</t>
  </si>
  <si>
    <t>38S2</t>
  </si>
  <si>
    <t>Heller, Dean</t>
  </si>
  <si>
    <t>32S1</t>
  </si>
  <si>
    <t>Hensarling, Jeb</t>
  </si>
  <si>
    <t>Hice, Jody B</t>
  </si>
  <si>
    <t>Higgins, Brian M</t>
  </si>
  <si>
    <t>Hill, French</t>
  </si>
  <si>
    <t>Himes, Jim</t>
  </si>
  <si>
    <t>Hinojosa, Ruben</t>
  </si>
  <si>
    <t>Hirono, Mazie K</t>
  </si>
  <si>
    <t>15S2</t>
  </si>
  <si>
    <t>Hoeven, John</t>
  </si>
  <si>
    <t>38S1</t>
  </si>
  <si>
    <t>Holding, George</t>
  </si>
  <si>
    <t>Honda, Mike</t>
  </si>
  <si>
    <t>Hudson, Richard</t>
  </si>
  <si>
    <t>Huelskamp, Tim</t>
  </si>
  <si>
    <t>Huffman, Jared</t>
  </si>
  <si>
    <t>Huizenga, Bill</t>
  </si>
  <si>
    <t>Hultgren, Randy</t>
  </si>
  <si>
    <t>Hunter, Duncan D</t>
  </si>
  <si>
    <t>Hurd, Will</t>
  </si>
  <si>
    <t>Hurt, Robert</t>
  </si>
  <si>
    <t>Inhofe, James M</t>
  </si>
  <si>
    <t>40S2</t>
  </si>
  <si>
    <t>Isakson, Johnny</t>
  </si>
  <si>
    <t>13S2</t>
  </si>
  <si>
    <t>Israel, Steve</t>
  </si>
  <si>
    <t>Issa, Darrell</t>
  </si>
  <si>
    <t>Jackson Lee, Sheila</t>
  </si>
  <si>
    <t>Jeffries, Hakeem</t>
  </si>
  <si>
    <t>Jenkins, Evan</t>
  </si>
  <si>
    <t>Jenkins, Lynn</t>
  </si>
  <si>
    <t>Johnson, Bill</t>
  </si>
  <si>
    <t>Johnson, Eddie Bernice</t>
  </si>
  <si>
    <t>Johnson, Hank</t>
  </si>
  <si>
    <t>Johnson, Ron</t>
  </si>
  <si>
    <t>55S2</t>
  </si>
  <si>
    <t>Johnson, Sam</t>
  </si>
  <si>
    <t>Jolly, David</t>
  </si>
  <si>
    <t>Jones, Walter B Jr</t>
  </si>
  <si>
    <t>Jordan, Jim</t>
  </si>
  <si>
    <t>Joyce, David P</t>
  </si>
  <si>
    <t>Kaine, Tim</t>
  </si>
  <si>
    <t>51S1</t>
  </si>
  <si>
    <t>Kaptur, Marcy</t>
  </si>
  <si>
    <t>Katko, John</t>
  </si>
  <si>
    <t>Keating, Bill</t>
  </si>
  <si>
    <t>Kelly, Mike</t>
  </si>
  <si>
    <t>Kelly, Robin</t>
  </si>
  <si>
    <t>Kennedy, Joe III</t>
  </si>
  <si>
    <t>Kildee, Dan</t>
  </si>
  <si>
    <t>Kilmer, Derek</t>
  </si>
  <si>
    <t>Kind, Ron</t>
  </si>
  <si>
    <t>King, Angus</t>
  </si>
  <si>
    <t>23S1</t>
  </si>
  <si>
    <t>I</t>
  </si>
  <si>
    <t>King, Pete</t>
  </si>
  <si>
    <t>King, Steven A</t>
  </si>
  <si>
    <t>Kinzinger, Adam</t>
  </si>
  <si>
    <t>Kirk, Mark</t>
  </si>
  <si>
    <t>17S2</t>
  </si>
  <si>
    <t>Kirkpatrick, Ann</t>
  </si>
  <si>
    <t>Kline, John</t>
  </si>
  <si>
    <t>Klobuchar, Amy</t>
  </si>
  <si>
    <t>27S2</t>
  </si>
  <si>
    <t>Knight, Steve</t>
  </si>
  <si>
    <t>Kuster, Ann Mclane</t>
  </si>
  <si>
    <t>LaMalfa, Doug</t>
  </si>
  <si>
    <t>Labrador, Raul</t>
  </si>
  <si>
    <t>Lamborn, Douglas L</t>
  </si>
  <si>
    <t>Lance, Leonard</t>
  </si>
  <si>
    <t>Langevin, Jim</t>
  </si>
  <si>
    <t>Lankford, James</t>
  </si>
  <si>
    <t>40S1</t>
  </si>
  <si>
    <t>Larsen, Rick</t>
  </si>
  <si>
    <t>Larson, John B</t>
  </si>
  <si>
    <t>Latta, Robert E</t>
  </si>
  <si>
    <t>Lawrence, Brenda</t>
  </si>
  <si>
    <t>Leahy, Patrick</t>
  </si>
  <si>
    <t>50S2</t>
  </si>
  <si>
    <t>Lee, Barbara</t>
  </si>
  <si>
    <t>Lee, Mike</t>
  </si>
  <si>
    <t>49S2</t>
  </si>
  <si>
    <t>Levin, Sander</t>
  </si>
  <si>
    <t>Lewis, John</t>
  </si>
  <si>
    <t>Lieu, Ted</t>
  </si>
  <si>
    <t>Lipinski, Daniel</t>
  </si>
  <si>
    <t>LoBiondo, Frank A</t>
  </si>
  <si>
    <t>Loebsack, David</t>
  </si>
  <si>
    <t>Lofgren, Zoe</t>
  </si>
  <si>
    <t>Long, Billy</t>
  </si>
  <si>
    <t>Loudermilk, Barry</t>
  </si>
  <si>
    <t>Love, Mia</t>
  </si>
  <si>
    <t>Lowenthal, Alan</t>
  </si>
  <si>
    <t>Lowey, Nita M</t>
  </si>
  <si>
    <t>Lucas, Frank D</t>
  </si>
  <si>
    <t>Luetkemeyer, Blaine</t>
  </si>
  <si>
    <t>Lujan, Ben R</t>
  </si>
  <si>
    <t>Lummis, Cynthia</t>
  </si>
  <si>
    <t>Lynch, Stephen F</t>
  </si>
  <si>
    <t>MacArthur, Thomas</t>
  </si>
  <si>
    <t>Maloney, Carolyn B</t>
  </si>
  <si>
    <t>Maloney, Sean Patrick</t>
  </si>
  <si>
    <t>Manchin, Joe</t>
  </si>
  <si>
    <t>54S1</t>
  </si>
  <si>
    <t>Marchant, Kenny</t>
  </si>
  <si>
    <t>Marino, Tom</t>
  </si>
  <si>
    <t>Markey, Ed</t>
  </si>
  <si>
    <t>25S2</t>
  </si>
  <si>
    <t>Massie, Thomas</t>
  </si>
  <si>
    <t>Matsui, Doris O</t>
  </si>
  <si>
    <t>McCain, John</t>
  </si>
  <si>
    <t>04S1</t>
  </si>
  <si>
    <t>McCaskill, Claire</t>
  </si>
  <si>
    <t>29S2</t>
  </si>
  <si>
    <t>McCaul, Michael</t>
  </si>
  <si>
    <t>McClintock, Tom</t>
  </si>
  <si>
    <t>McCollum, Betty</t>
  </si>
  <si>
    <t>McConnell, Mitch</t>
  </si>
  <si>
    <t>21S1</t>
  </si>
  <si>
    <t>McDermott, Jim</t>
  </si>
  <si>
    <t>McGovern, James P</t>
  </si>
  <si>
    <t>McHenry, Patrick</t>
  </si>
  <si>
    <t>McKinley, David</t>
  </si>
  <si>
    <t>McNerney, Jerry</t>
  </si>
  <si>
    <t>McSally, Martha</t>
  </si>
  <si>
    <t>Meadows, Mark R</t>
  </si>
  <si>
    <t>Meehan, Patrick</t>
  </si>
  <si>
    <t>Meeks, Gregory W</t>
  </si>
  <si>
    <t>Menendez, Robert</t>
  </si>
  <si>
    <t>34S1</t>
  </si>
  <si>
    <t>Meng, Grace</t>
  </si>
  <si>
    <t>Merkley, Jeff</t>
  </si>
  <si>
    <t>41S1</t>
  </si>
  <si>
    <t>Messer, Luke</t>
  </si>
  <si>
    <t>Mica, John L</t>
  </si>
  <si>
    <t>Mikulski, Barbara A</t>
  </si>
  <si>
    <t>24S2</t>
  </si>
  <si>
    <t>Miller, Candice S</t>
  </si>
  <si>
    <t>Miller, Jeff</t>
  </si>
  <si>
    <t>Moolenaar, John</t>
  </si>
  <si>
    <t>Mooney, Alex</t>
  </si>
  <si>
    <t>Moore, Gwen</t>
  </si>
  <si>
    <t>Moran, Jerry</t>
  </si>
  <si>
    <t>20S2</t>
  </si>
  <si>
    <t>Moulton, Seth</t>
  </si>
  <si>
    <t>Mullin, Markwayne</t>
  </si>
  <si>
    <t>Mulvaney, Mick</t>
  </si>
  <si>
    <t>Murkowski, Lisa</t>
  </si>
  <si>
    <t>02S2</t>
  </si>
  <si>
    <t>Murphy, Christopher S</t>
  </si>
  <si>
    <t>09S1</t>
  </si>
  <si>
    <t>Murphy, Patrick</t>
  </si>
  <si>
    <t>Murphy, Tim</t>
  </si>
  <si>
    <t>Murray, Patty</t>
  </si>
  <si>
    <t>53S2</t>
  </si>
  <si>
    <t>Nadler, Jerrold</t>
  </si>
  <si>
    <t>Napolitano, Grace</t>
  </si>
  <si>
    <t>Neal, Richard E</t>
  </si>
  <si>
    <t>Nelson, Bill</t>
  </si>
  <si>
    <t>12S1</t>
  </si>
  <si>
    <t>Neugebauer, Randy</t>
  </si>
  <si>
    <t>Newhouse, Dan</t>
  </si>
  <si>
    <t>Noem, Kristi</t>
  </si>
  <si>
    <t>Nolan, Rick</t>
  </si>
  <si>
    <t>Norcross, Don</t>
  </si>
  <si>
    <t>Norton, Eleanor Holmes</t>
  </si>
  <si>
    <t>Nugent, Richard</t>
  </si>
  <si>
    <t>Nunes, Devin</t>
  </si>
  <si>
    <t>Nunnelee, Alan</t>
  </si>
  <si>
    <t>O'Rourke, Beto</t>
  </si>
  <si>
    <t>Olson, Pete</t>
  </si>
  <si>
    <t>Palazzo, Steven</t>
  </si>
  <si>
    <t>Pallone, Frank Jr</t>
  </si>
  <si>
    <t>Palmer, Gary</t>
  </si>
  <si>
    <t>Pascrell, Bill Jr</t>
  </si>
  <si>
    <t>Paul, Rand</t>
  </si>
  <si>
    <t>21S2</t>
  </si>
  <si>
    <t>Paulsen, Erik</t>
  </si>
  <si>
    <t>Payne, Donald M Jr</t>
  </si>
  <si>
    <t>Pearce, Steve</t>
  </si>
  <si>
    <t>Perdue, David</t>
  </si>
  <si>
    <t>13S1</t>
  </si>
  <si>
    <t>Perlmutter, Edwin G</t>
  </si>
  <si>
    <t>Perry, Scott</t>
  </si>
  <si>
    <t>Peters, Gary</t>
  </si>
  <si>
    <t>26S1</t>
  </si>
  <si>
    <t>Peters, Scott</t>
  </si>
  <si>
    <t>Peterson, Collin</t>
  </si>
  <si>
    <t>Pierluisi, Pedro</t>
  </si>
  <si>
    <t>Pingree, Chellie</t>
  </si>
  <si>
    <t>Pittenger, Robert</t>
  </si>
  <si>
    <t>Pitts, Joe</t>
  </si>
  <si>
    <t>Plaskett, Stacey</t>
  </si>
  <si>
    <t>Pocan, Mark</t>
  </si>
  <si>
    <t>Poe, Ted</t>
  </si>
  <si>
    <t>Poliquin, Bruce</t>
  </si>
  <si>
    <t>Polis, Jared</t>
  </si>
  <si>
    <t>Pompeo, Mike</t>
  </si>
  <si>
    <t>Portman, Rob</t>
  </si>
  <si>
    <t>39S2</t>
  </si>
  <si>
    <t>Posey, Bill</t>
  </si>
  <si>
    <t>Price, David</t>
  </si>
  <si>
    <t>Price, Tom</t>
  </si>
  <si>
    <t>Quigley, Mike</t>
  </si>
  <si>
    <t>Radewagen, Amata Coleman</t>
  </si>
  <si>
    <t>Rangel, Charles B</t>
  </si>
  <si>
    <t>Ratcliffe, John Lee</t>
  </si>
  <si>
    <t>Reed, Jack</t>
  </si>
  <si>
    <t>44S2</t>
  </si>
  <si>
    <t>Reed, Tom</t>
  </si>
  <si>
    <t>Reichert, Dave</t>
  </si>
  <si>
    <t>Renacci, Jim</t>
  </si>
  <si>
    <t>Ribble, Reid</t>
  </si>
  <si>
    <t>Rice, Kathleen</t>
  </si>
  <si>
    <t>Rice, Tom</t>
  </si>
  <si>
    <t>Richmond, Cedric</t>
  </si>
  <si>
    <t>Rigell, Scott</t>
  </si>
  <si>
    <t>Risch, James E</t>
  </si>
  <si>
    <t>16S1</t>
  </si>
  <si>
    <t>Roberts, Pat</t>
  </si>
  <si>
    <t>20S1</t>
  </si>
  <si>
    <t>Roby, Martha</t>
  </si>
  <si>
    <t>Rodgers, Cathy McMorris</t>
  </si>
  <si>
    <t>Roe, Phil</t>
  </si>
  <si>
    <t>Rogers, Hal</t>
  </si>
  <si>
    <t>Rogers, Mike D</t>
  </si>
  <si>
    <t>Rohrabacher, Dana</t>
  </si>
  <si>
    <t>Rokita, Todd</t>
  </si>
  <si>
    <t>Rooney, Tom</t>
  </si>
  <si>
    <t>Ros-Lehtinen, Ileana</t>
  </si>
  <si>
    <t>Roskam, Peter</t>
  </si>
  <si>
    <t>Ross, Dennis</t>
  </si>
  <si>
    <t>Rothfus, Keith J</t>
  </si>
  <si>
    <t>Rounds, Mike</t>
  </si>
  <si>
    <t>46S2</t>
  </si>
  <si>
    <t>Rouzer, David</t>
  </si>
  <si>
    <t>Roybal-Allard, Lucille</t>
  </si>
  <si>
    <t>Royce, Ed</t>
  </si>
  <si>
    <t>Rubio, Marco</t>
  </si>
  <si>
    <t>12S2</t>
  </si>
  <si>
    <t>Ruiz, Raul</t>
  </si>
  <si>
    <t>Ruppersberger, Dutch</t>
  </si>
  <si>
    <t>Rush, Bobby L</t>
  </si>
  <si>
    <t>Russell, Steven</t>
  </si>
  <si>
    <t>Ryan, Tim</t>
  </si>
  <si>
    <t>Salmon, Matt</t>
  </si>
  <si>
    <t>Sanchez, Linda</t>
  </si>
  <si>
    <t>Sanchez, Loretta</t>
  </si>
  <si>
    <t>Sanders, Bernie</t>
  </si>
  <si>
    <t>50S1</t>
  </si>
  <si>
    <t>Sanford, Mark</t>
  </si>
  <si>
    <t>Sarbanes, John</t>
  </si>
  <si>
    <t>Sasse, Ben</t>
  </si>
  <si>
    <t>31S2</t>
  </si>
  <si>
    <t>Scalise, Steve</t>
  </si>
  <si>
    <t>Schakowsky, Jan</t>
  </si>
  <si>
    <t>Schatz, Brian</t>
  </si>
  <si>
    <t>15S1</t>
  </si>
  <si>
    <t>Schock, Aaron</t>
  </si>
  <si>
    <t>Schrader, Kurt</t>
  </si>
  <si>
    <t>Schultz, Debbie Wasserman</t>
  </si>
  <si>
    <t>Schumer, Charles E</t>
  </si>
  <si>
    <t>36S2</t>
  </si>
  <si>
    <t>Schweikert, David</t>
  </si>
  <si>
    <t>Scott, Austin</t>
  </si>
  <si>
    <t>Scott, Bobby</t>
  </si>
  <si>
    <t>Scott, David</t>
  </si>
  <si>
    <t>Scott, Tim</t>
  </si>
  <si>
    <t>45S1</t>
  </si>
  <si>
    <t>Sensenbrenner, F James Jr</t>
  </si>
  <si>
    <t>Serrano, Jose E</t>
  </si>
  <si>
    <t>Sessions, Jeff</t>
  </si>
  <si>
    <t>01S1</t>
  </si>
  <si>
    <t>Sessions, Pete</t>
  </si>
  <si>
    <t>Sewell, Terri A</t>
  </si>
  <si>
    <t>Shaheen, Jeanne</t>
  </si>
  <si>
    <t>33S2</t>
  </si>
  <si>
    <t>Shelby, Richard C</t>
  </si>
  <si>
    <t>01S2</t>
  </si>
  <si>
    <t>Sherman, Brad</t>
  </si>
  <si>
    <t>Shimkus, John M</t>
  </si>
  <si>
    <t>Shuster, Bill</t>
  </si>
  <si>
    <t>Simpson, Mike</t>
  </si>
  <si>
    <t>Sinema, Kyrsten</t>
  </si>
  <si>
    <t>Sires, Albio</t>
  </si>
  <si>
    <t>Slaughter, Louise M</t>
  </si>
  <si>
    <t>Smith, Adam</t>
  </si>
  <si>
    <t>Smith, Chris</t>
  </si>
  <si>
    <t>Smith, Jason</t>
  </si>
  <si>
    <t>Smith, Lamar</t>
  </si>
  <si>
    <t>Speier, Jackie</t>
  </si>
  <si>
    <t>Stabenow, Debbie</t>
  </si>
  <si>
    <t>26S2</t>
  </si>
  <si>
    <t>Stefanik, Elise</t>
  </si>
  <si>
    <t>Stewart, Chris</t>
  </si>
  <si>
    <t>Stivers, Steve</t>
  </si>
  <si>
    <t>Stutzman, Marlin</t>
  </si>
  <si>
    <t>Sullivan, Dan</t>
  </si>
  <si>
    <t>02S1</t>
  </si>
  <si>
    <t>Swalwell, Eric</t>
  </si>
  <si>
    <t>Takai, Mark</t>
  </si>
  <si>
    <t>Takano, Mark</t>
  </si>
  <si>
    <t>Tester, Jon</t>
  </si>
  <si>
    <t>30S1</t>
  </si>
  <si>
    <t>Thompson, Bennie G</t>
  </si>
  <si>
    <t>Thompson, Glenn</t>
  </si>
  <si>
    <t>Thompson, Mike</t>
  </si>
  <si>
    <t>Thornberry, Mac</t>
  </si>
  <si>
    <t>Thune, John</t>
  </si>
  <si>
    <t>46S1</t>
  </si>
  <si>
    <t>Tiberi, Patrick J</t>
  </si>
  <si>
    <t>Tillis, Thom</t>
  </si>
  <si>
    <t>37S1</t>
  </si>
  <si>
    <t>Tipton, Scott</t>
  </si>
  <si>
    <t>Titus, Dina</t>
  </si>
  <si>
    <t>Tonko, Paul</t>
  </si>
  <si>
    <t>Toomey, Pat</t>
  </si>
  <si>
    <t>42S1</t>
  </si>
  <si>
    <t>Torres, Norma</t>
  </si>
  <si>
    <t>Trott, Dave</t>
  </si>
  <si>
    <t>Tsongas, Niki</t>
  </si>
  <si>
    <t>Turner, Michael R</t>
  </si>
  <si>
    <t>Udall, Tom</t>
  </si>
  <si>
    <t>35S2</t>
  </si>
  <si>
    <t>Upton, Fred</t>
  </si>
  <si>
    <t>Valadao, David</t>
  </si>
  <si>
    <t>Van Hollen, Chris</t>
  </si>
  <si>
    <t>Vargas, Juan</t>
  </si>
  <si>
    <t>Veasey, Marc</t>
  </si>
  <si>
    <t>Vela, Filemon</t>
  </si>
  <si>
    <t>Velazquez, Nydia M</t>
  </si>
  <si>
    <t>Visclosky, Pete</t>
  </si>
  <si>
    <t>Vitter, David</t>
  </si>
  <si>
    <t>22S2</t>
  </si>
  <si>
    <t>Wagner, Ann L</t>
  </si>
  <si>
    <t>Walberg, Tim</t>
  </si>
  <si>
    <t>Walden, Greg</t>
  </si>
  <si>
    <t>Walker, Mark</t>
  </si>
  <si>
    <t>Walorski, Jackie</t>
  </si>
  <si>
    <t>Walters, Mimi</t>
  </si>
  <si>
    <t>Walz, Tim</t>
  </si>
  <si>
    <t>Warner, Mark</t>
  </si>
  <si>
    <t>51S2</t>
  </si>
  <si>
    <t>Warren, Elizabeth</t>
  </si>
  <si>
    <t>25S1</t>
  </si>
  <si>
    <t>Waters, Maxine</t>
  </si>
  <si>
    <t>Weber, Randy</t>
  </si>
  <si>
    <t>Webster, Daniel</t>
  </si>
  <si>
    <t>Welch, Peter</t>
  </si>
  <si>
    <t>Wenstrup, Brad</t>
  </si>
  <si>
    <t>Westerman, Bruce</t>
  </si>
  <si>
    <t>Westmoreland, Lynn A</t>
  </si>
  <si>
    <t>Whitehouse, Sheldon</t>
  </si>
  <si>
    <t>44S1</t>
  </si>
  <si>
    <t>Whitfield, Ed</t>
  </si>
  <si>
    <t>Wicker, Roger</t>
  </si>
  <si>
    <t>28S2</t>
  </si>
  <si>
    <t>Williams, Roger</t>
  </si>
  <si>
    <t>Wilson, Frederica</t>
  </si>
  <si>
    <t>Wilson, Joe</t>
  </si>
  <si>
    <t>Wittman, Rob</t>
  </si>
  <si>
    <t>Womack, Steve</t>
  </si>
  <si>
    <t>Woodall, Rob</t>
  </si>
  <si>
    <t>Wyden, Ron</t>
  </si>
  <si>
    <t>41S2</t>
  </si>
  <si>
    <t>Yarmuth, John A</t>
  </si>
  <si>
    <t>Yoder, Kevin</t>
  </si>
  <si>
    <t>Yoho, Ted</t>
  </si>
  <si>
    <t>Young, David</t>
  </si>
  <si>
    <t>Young, Don</t>
  </si>
  <si>
    <t>Young, Todd</t>
  </si>
  <si>
    <t>Zeldin, Lee</t>
  </si>
  <si>
    <t>Zinke, Ryan K</t>
  </si>
  <si>
    <t>2205</t>
  </si>
  <si>
    <t>3712</t>
  </si>
  <si>
    <t>0104</t>
  </si>
  <si>
    <t>0631</t>
  </si>
  <si>
    <t>1312</t>
  </si>
  <si>
    <t>2603</t>
  </si>
  <si>
    <t>3202</t>
  </si>
  <si>
    <t>3102</t>
  </si>
  <si>
    <t>4836</t>
  </si>
  <si>
    <t>4211</t>
  </si>
  <si>
    <t>2106</t>
  </si>
  <si>
    <t>4806</t>
  </si>
  <si>
    <t>0637</t>
  </si>
  <si>
    <t>3903</t>
  </si>
  <si>
    <t>0634</t>
  </si>
  <si>
    <t>2601</t>
  </si>
  <si>
    <t>0607</t>
  </si>
  <si>
    <t>5303</t>
  </si>
  <si>
    <t>5108</t>
  </si>
  <si>
    <t>1212</t>
  </si>
  <si>
    <t>2608</t>
  </si>
  <si>
    <t>4901</t>
  </si>
  <si>
    <t>1302</t>
  </si>
  <si>
    <t>4706</t>
  </si>
  <si>
    <t>4707</t>
  </si>
  <si>
    <t>1901</t>
  </si>
  <si>
    <t>4103</t>
  </si>
  <si>
    <t>4101</t>
  </si>
  <si>
    <t>6600</t>
  </si>
  <si>
    <t>1712</t>
  </si>
  <si>
    <t>2203</t>
  </si>
  <si>
    <t>4213</t>
  </si>
  <si>
    <t>4808</t>
  </si>
  <si>
    <t>4201</t>
  </si>
  <si>
    <t>5107</t>
  </si>
  <si>
    <t>4001</t>
  </si>
  <si>
    <t>0105</t>
  </si>
  <si>
    <t>1805</t>
  </si>
  <si>
    <t>1205</t>
  </si>
  <si>
    <t>0626</t>
  </si>
  <si>
    <t>1216</t>
  </si>
  <si>
    <t>0804</t>
  </si>
  <si>
    <t>1808</t>
  </si>
  <si>
    <t>4826</t>
  </si>
  <si>
    <t>1717</t>
  </si>
  <si>
    <t>3701</t>
  </si>
  <si>
    <t>0101</t>
  </si>
  <si>
    <t>0642</t>
  </si>
  <si>
    <t>0624</t>
  </si>
  <si>
    <t>2507</t>
  </si>
  <si>
    <t>0629</t>
  </si>
  <si>
    <t>1001</t>
  </si>
  <si>
    <t>1807</t>
  </si>
  <si>
    <t>1301</t>
  </si>
  <si>
    <t>4831</t>
  </si>
  <si>
    <t>4217</t>
  </si>
  <si>
    <t>1214</t>
  </si>
  <si>
    <t>4820</t>
  </si>
  <si>
    <t>3901</t>
  </si>
  <si>
    <t>4903</t>
  </si>
  <si>
    <t>0627</t>
  </si>
  <si>
    <t>4401</t>
  </si>
  <si>
    <t>2505</t>
  </si>
  <si>
    <t>3609</t>
  </si>
  <si>
    <t>1219</t>
  </si>
  <si>
    <t>2901</t>
  </si>
  <si>
    <t>2905</t>
  </si>
  <si>
    <t>0806</t>
  </si>
  <si>
    <t>4709</t>
  </si>
  <si>
    <t>4004</t>
  </si>
  <si>
    <t>3412</t>
  </si>
  <si>
    <t>3627</t>
  </si>
  <si>
    <t>1309</t>
  </si>
  <si>
    <t>5110</t>
  </si>
  <si>
    <t>4811</t>
  </si>
  <si>
    <t>5111</t>
  </si>
  <si>
    <t>2613</t>
  </si>
  <si>
    <t>0608</t>
  </si>
  <si>
    <t>4705</t>
  </si>
  <si>
    <t>0616</t>
  </si>
  <si>
    <t>4206</t>
  </si>
  <si>
    <t>0902</t>
  </si>
  <si>
    <t>3801</t>
  </si>
  <si>
    <t>0501</t>
  </si>
  <si>
    <t>1204</t>
  </si>
  <si>
    <t>3614</t>
  </si>
  <si>
    <t>4828</t>
  </si>
  <si>
    <t>4807</t>
  </si>
  <si>
    <t>2407</t>
  </si>
  <si>
    <t>1226</t>
  </si>
  <si>
    <t>1707</t>
  </si>
  <si>
    <t>1713</t>
  </si>
  <si>
    <t>0653</t>
  </si>
  <si>
    <t>4104</t>
  </si>
  <si>
    <t>0801</t>
  </si>
  <si>
    <t>0903</t>
  </si>
  <si>
    <t>1206</t>
  </si>
  <si>
    <t>5301</t>
  </si>
  <si>
    <t>2406</t>
  </si>
  <si>
    <t>0610</t>
  </si>
  <si>
    <t>4215</t>
  </si>
  <si>
    <t>0611</t>
  </si>
  <si>
    <t>4704</t>
  </si>
  <si>
    <t>1221</t>
  </si>
  <si>
    <t>1225</t>
  </si>
  <si>
    <t>2612</t>
  </si>
  <si>
    <t>4835</t>
  </si>
  <si>
    <t>1710</t>
  </si>
  <si>
    <t>4214</t>
  </si>
  <si>
    <t>1708</t>
  </si>
  <si>
    <t>5507</t>
  </si>
  <si>
    <t>4503</t>
  </si>
  <si>
    <t>4702</t>
  </si>
  <si>
    <t>2404</t>
  </si>
  <si>
    <t>2705</t>
  </si>
  <si>
    <t>3702</t>
  </si>
  <si>
    <t>2706</t>
  </si>
  <si>
    <t>3616</t>
  </si>
  <si>
    <t>0618</t>
  </si>
  <si>
    <t>0905</t>
  </si>
  <si>
    <t>4827</t>
  </si>
  <si>
    <t>0620</t>
  </si>
  <si>
    <t>4202</t>
  </si>
  <si>
    <t>4708</t>
  </si>
  <si>
    <t>4208</t>
  </si>
  <si>
    <t>4703</t>
  </si>
  <si>
    <t>2204</t>
  </si>
  <si>
    <t>4817</t>
  </si>
  <si>
    <t>5104</t>
  </si>
  <si>
    <t>3101</t>
  </si>
  <si>
    <t>1711</t>
  </si>
  <si>
    <t>3705</t>
  </si>
  <si>
    <t>1222</t>
  </si>
  <si>
    <t>0408</t>
  </si>
  <si>
    <t>3411</t>
  </si>
  <si>
    <t>3911</t>
  </si>
  <si>
    <t>1502</t>
  </si>
  <si>
    <t>0407</t>
  </si>
  <si>
    <t>0603</t>
  </si>
  <si>
    <t>3405</t>
  </si>
  <si>
    <t>3907</t>
  </si>
  <si>
    <t>3619</t>
  </si>
  <si>
    <t>4801</t>
  </si>
  <si>
    <t>5106</t>
  </si>
  <si>
    <t>0404</t>
  </si>
  <si>
    <t>4504</t>
  </si>
  <si>
    <t>1202</t>
  </si>
  <si>
    <t>4812</t>
  </si>
  <si>
    <t>2206</t>
  </si>
  <si>
    <t>2906</t>
  </si>
  <si>
    <t>1314</t>
  </si>
  <si>
    <t>1209</t>
  </si>
  <si>
    <t>4809</t>
  </si>
  <si>
    <t>4829</t>
  </si>
  <si>
    <t>5109</t>
  </si>
  <si>
    <t>0403</t>
  </si>
  <si>
    <t>3501</t>
  </si>
  <si>
    <t>5506</t>
  </si>
  <si>
    <t>3301</t>
  </si>
  <si>
    <t>2102</t>
  </si>
  <si>
    <t>1704</t>
  </si>
  <si>
    <t>0644</t>
  </si>
  <si>
    <t>3622</t>
  </si>
  <si>
    <t>3204</t>
  </si>
  <si>
    <t>2803</t>
  </si>
  <si>
    <t>2401</t>
  </si>
  <si>
    <t>2904</t>
  </si>
  <si>
    <t>1220</t>
  </si>
  <si>
    <t>5310</t>
  </si>
  <si>
    <t>3203</t>
  </si>
  <si>
    <t>4805</t>
  </si>
  <si>
    <t>1310</t>
  </si>
  <si>
    <t>3626</t>
  </si>
  <si>
    <t>0502</t>
  </si>
  <si>
    <t>0904</t>
  </si>
  <si>
    <t>4815</t>
  </si>
  <si>
    <t>3713</t>
  </si>
  <si>
    <t>0617</t>
  </si>
  <si>
    <t>3708</t>
  </si>
  <si>
    <t>2001</t>
  </si>
  <si>
    <t>0602</t>
  </si>
  <si>
    <t>2602</t>
  </si>
  <si>
    <t>1714</t>
  </si>
  <si>
    <t>0650</t>
  </si>
  <si>
    <t>4823</t>
  </si>
  <si>
    <t>5105</t>
  </si>
  <si>
    <t>3603</t>
  </si>
  <si>
    <t>0649</t>
  </si>
  <si>
    <t>4818</t>
  </si>
  <si>
    <t>3608</t>
  </si>
  <si>
    <t>5403</t>
  </si>
  <si>
    <t>2002</t>
  </si>
  <si>
    <t>3906</t>
  </si>
  <si>
    <t>4830</t>
  </si>
  <si>
    <t>1304</t>
  </si>
  <si>
    <t>4803</t>
  </si>
  <si>
    <t>1213</t>
  </si>
  <si>
    <t>3703</t>
  </si>
  <si>
    <t>3904</t>
  </si>
  <si>
    <t>3914</t>
  </si>
  <si>
    <t>3909</t>
  </si>
  <si>
    <t>3624</t>
  </si>
  <si>
    <t>2509</t>
  </si>
  <si>
    <t>4203</t>
  </si>
  <si>
    <t>1702</t>
  </si>
  <si>
    <t>2504</t>
  </si>
  <si>
    <t>2605</t>
  </si>
  <si>
    <t>5306</t>
  </si>
  <si>
    <t>5503</t>
  </si>
  <si>
    <t>3602</t>
  </si>
  <si>
    <t>1904</t>
  </si>
  <si>
    <t>1716</t>
  </si>
  <si>
    <t>0401</t>
  </si>
  <si>
    <t>2702</t>
  </si>
  <si>
    <t>0625</t>
  </si>
  <si>
    <t>3302</t>
  </si>
  <si>
    <t>0601</t>
  </si>
  <si>
    <t>1601</t>
  </si>
  <si>
    <t>0805</t>
  </si>
  <si>
    <t>3407</t>
  </si>
  <si>
    <t>4402</t>
  </si>
  <si>
    <t>5302</t>
  </si>
  <si>
    <t>0901</t>
  </si>
  <si>
    <t>3905</t>
  </si>
  <si>
    <t>2614</t>
  </si>
  <si>
    <t>0613</t>
  </si>
  <si>
    <t>2609</t>
  </si>
  <si>
    <t>1305</t>
  </si>
  <si>
    <t>0633</t>
  </si>
  <si>
    <t>1703</t>
  </si>
  <si>
    <t>3402</t>
  </si>
  <si>
    <t>1902</t>
  </si>
  <si>
    <t>0619</t>
  </si>
  <si>
    <t>2907</t>
  </si>
  <si>
    <t>1311</t>
  </si>
  <si>
    <t>4904</t>
  </si>
  <si>
    <t>0647</t>
  </si>
  <si>
    <t>3617</t>
  </si>
  <si>
    <t>4003</t>
  </si>
  <si>
    <t>2903</t>
  </si>
  <si>
    <t>3503</t>
  </si>
  <si>
    <t>5601</t>
  </si>
  <si>
    <t>2508</t>
  </si>
  <si>
    <t>3403</t>
  </si>
  <si>
    <t>3612</t>
  </si>
  <si>
    <t>3618</t>
  </si>
  <si>
    <t>4824</t>
  </si>
  <si>
    <t>4210</t>
  </si>
  <si>
    <t>2104</t>
  </si>
  <si>
    <t>0606</t>
  </si>
  <si>
    <t>4810</t>
  </si>
  <si>
    <t>0604</t>
  </si>
  <si>
    <t>2704</t>
  </si>
  <si>
    <t>5307</t>
  </si>
  <si>
    <t>2502</t>
  </si>
  <si>
    <t>3710</t>
  </si>
  <si>
    <t>5401</t>
  </si>
  <si>
    <t>0609</t>
  </si>
  <si>
    <t>0402</t>
  </si>
  <si>
    <t>3711</t>
  </si>
  <si>
    <t>4207</t>
  </si>
  <si>
    <t>3605</t>
  </si>
  <si>
    <t>3606</t>
  </si>
  <si>
    <t>1806</t>
  </si>
  <si>
    <t>1207</t>
  </si>
  <si>
    <t>2610</t>
  </si>
  <si>
    <t>1201</t>
  </si>
  <si>
    <t>2604</t>
  </si>
  <si>
    <t>5402</t>
  </si>
  <si>
    <t>5504</t>
  </si>
  <si>
    <t>2506</t>
  </si>
  <si>
    <t>4002</t>
  </si>
  <si>
    <t>4505</t>
  </si>
  <si>
    <t>1218</t>
  </si>
  <si>
    <t>4218</t>
  </si>
  <si>
    <t>3610</t>
  </si>
  <si>
    <t>0632</t>
  </si>
  <si>
    <t>2501</t>
  </si>
  <si>
    <t>4819</t>
  </si>
  <si>
    <t>5304</t>
  </si>
  <si>
    <t>4601</t>
  </si>
  <si>
    <t>2708</t>
  </si>
  <si>
    <t>3401</t>
  </si>
  <si>
    <t>1100</t>
  </si>
  <si>
    <t>1211</t>
  </si>
  <si>
    <t>0622</t>
  </si>
  <si>
    <t>2801</t>
  </si>
  <si>
    <t>4816</t>
  </si>
  <si>
    <t>4822</t>
  </si>
  <si>
    <t>2804</t>
  </si>
  <si>
    <t>3406</t>
  </si>
  <si>
    <t>0106</t>
  </si>
  <si>
    <t>3409</t>
  </si>
  <si>
    <t>2703</t>
  </si>
  <si>
    <t>3410</t>
  </si>
  <si>
    <t>3502</t>
  </si>
  <si>
    <t>0807</t>
  </si>
  <si>
    <t>4204</t>
  </si>
  <si>
    <t>0652</t>
  </si>
  <si>
    <t>2707</t>
  </si>
  <si>
    <t>7200</t>
  </si>
  <si>
    <t>2301</t>
  </si>
  <si>
    <t>3709</t>
  </si>
  <si>
    <t>4216</t>
  </si>
  <si>
    <t>7800</t>
  </si>
  <si>
    <t>5502</t>
  </si>
  <si>
    <t>4802</t>
  </si>
  <si>
    <t>2302</t>
  </si>
  <si>
    <t>0802</t>
  </si>
  <si>
    <t>2004</t>
  </si>
  <si>
    <t>1208</t>
  </si>
  <si>
    <t>3704</t>
  </si>
  <si>
    <t>1306</t>
  </si>
  <si>
    <t>1705</t>
  </si>
  <si>
    <t>6000</t>
  </si>
  <si>
    <t>3613</t>
  </si>
  <si>
    <t>4804</t>
  </si>
  <si>
    <t>3623</t>
  </si>
  <si>
    <t>5308</t>
  </si>
  <si>
    <t>3916</t>
  </si>
  <si>
    <t>5508</t>
  </si>
  <si>
    <t>3604</t>
  </si>
  <si>
    <t>4507</t>
  </si>
  <si>
    <t>2202</t>
  </si>
  <si>
    <t>5102</t>
  </si>
  <si>
    <t>0102</t>
  </si>
  <si>
    <t>5305</t>
  </si>
  <si>
    <t>4701</t>
  </si>
  <si>
    <t>2105</t>
  </si>
  <si>
    <t>0103</t>
  </si>
  <si>
    <t>0648</t>
  </si>
  <si>
    <t>1804</t>
  </si>
  <si>
    <t>1217</t>
  </si>
  <si>
    <t>1227</t>
  </si>
  <si>
    <t>1706</t>
  </si>
  <si>
    <t>1215</t>
  </si>
  <si>
    <t>4212</t>
  </si>
  <si>
    <t>3707</t>
  </si>
  <si>
    <t>0640</t>
  </si>
  <si>
    <t>0639</t>
  </si>
  <si>
    <t>0636</t>
  </si>
  <si>
    <t>2402</t>
  </si>
  <si>
    <t>1701</t>
  </si>
  <si>
    <t>4005</t>
  </si>
  <si>
    <t>3913</t>
  </si>
  <si>
    <t>0405</t>
  </si>
  <si>
    <t>0638</t>
  </si>
  <si>
    <t>0646</t>
  </si>
  <si>
    <t>4501</t>
  </si>
  <si>
    <t>2403</t>
  </si>
  <si>
    <t>2201</t>
  </si>
  <si>
    <t>1709</t>
  </si>
  <si>
    <t>1718</t>
  </si>
  <si>
    <t>4105</t>
  </si>
  <si>
    <t>1223</t>
  </si>
  <si>
    <t>0406</t>
  </si>
  <si>
    <t>1308</t>
  </si>
  <si>
    <t>5103</t>
  </si>
  <si>
    <t>1313</t>
  </si>
  <si>
    <t>5505</t>
  </si>
  <si>
    <t>3615</t>
  </si>
  <si>
    <t>4832</t>
  </si>
  <si>
    <t>0107</t>
  </si>
  <si>
    <t>0630</t>
  </si>
  <si>
    <t>1715</t>
  </si>
  <si>
    <t>4209</t>
  </si>
  <si>
    <t>1602</t>
  </si>
  <si>
    <t>0409</t>
  </si>
  <si>
    <t>3408</t>
  </si>
  <si>
    <t>3625</t>
  </si>
  <si>
    <t>5309</t>
  </si>
  <si>
    <t>3404</t>
  </si>
  <si>
    <t>2908</t>
  </si>
  <si>
    <t>4821</t>
  </si>
  <si>
    <t>0614</t>
  </si>
  <si>
    <t>3621</t>
  </si>
  <si>
    <t>4902</t>
  </si>
  <si>
    <t>3915</t>
  </si>
  <si>
    <t>1803</t>
  </si>
  <si>
    <t>0615</t>
  </si>
  <si>
    <t>1501</t>
  </si>
  <si>
    <t>0641</t>
  </si>
  <si>
    <t>2802</t>
  </si>
  <si>
    <t>4205</t>
  </si>
  <si>
    <t>0605</t>
  </si>
  <si>
    <t>4813</t>
  </si>
  <si>
    <t>3912</t>
  </si>
  <si>
    <t>0803</t>
  </si>
  <si>
    <t>3201</t>
  </si>
  <si>
    <t>3620</t>
  </si>
  <si>
    <t>0635</t>
  </si>
  <si>
    <t>2611</t>
  </si>
  <si>
    <t>2503</t>
  </si>
  <si>
    <t>3910</t>
  </si>
  <si>
    <t>2606</t>
  </si>
  <si>
    <t>0621</t>
  </si>
  <si>
    <t>2408</t>
  </si>
  <si>
    <t>0651</t>
  </si>
  <si>
    <t>4833</t>
  </si>
  <si>
    <t>4834</t>
  </si>
  <si>
    <t>3607</t>
  </si>
  <si>
    <t>1801</t>
  </si>
  <si>
    <t>2902</t>
  </si>
  <si>
    <t>2607</t>
  </si>
  <si>
    <t>4102</t>
  </si>
  <si>
    <t>3706</t>
  </si>
  <si>
    <t>1802</t>
  </si>
  <si>
    <t>0645</t>
  </si>
  <si>
    <t>2701</t>
  </si>
  <si>
    <t>0643</t>
  </si>
  <si>
    <t>4814</t>
  </si>
  <si>
    <t>1210</t>
  </si>
  <si>
    <t>5001</t>
  </si>
  <si>
    <t>3902</t>
  </si>
  <si>
    <t>0504</t>
  </si>
  <si>
    <t>1303</t>
  </si>
  <si>
    <t>2101</t>
  </si>
  <si>
    <t>4825</t>
  </si>
  <si>
    <t>1224</t>
  </si>
  <si>
    <t>4502</t>
  </si>
  <si>
    <t>5101</t>
  </si>
  <si>
    <t>0503</t>
  </si>
  <si>
    <t>1307</t>
  </si>
  <si>
    <t>2103</t>
  </si>
  <si>
    <t>2003</t>
  </si>
  <si>
    <t>1203</t>
  </si>
  <si>
    <t>1903</t>
  </si>
  <si>
    <t>0201</t>
  </si>
  <si>
    <t>1809</t>
  </si>
  <si>
    <t>3601</t>
  </si>
  <si>
    <t>3001</t>
  </si>
  <si>
    <t>total_donations</t>
  </si>
  <si>
    <t>Fossil_Fuels_Oil_Mining</t>
  </si>
  <si>
    <t>Fossil_Fuels_Pct_Total</t>
  </si>
  <si>
    <t>Top_Contributor</t>
  </si>
  <si>
    <t>Top_Contribution_Amount</t>
  </si>
  <si>
    <t>Top_Contribution_Pct_Total</t>
  </si>
  <si>
    <t>Industry</t>
  </si>
  <si>
    <t>Percent of Top Contribution</t>
  </si>
  <si>
    <t>Total_Top_Contributions</t>
  </si>
  <si>
    <t>Environmental_Contribution</t>
  </si>
  <si>
    <t>Env_Pct_Total</t>
  </si>
  <si>
    <t>Env_to_Fossil_Fuels</t>
  </si>
  <si>
    <t>State</t>
  </si>
  <si>
    <t>Name</t>
  </si>
  <si>
    <t>Alpha code</t>
  </si>
  <si>
    <t>Numeric code</t>
  </si>
  <si>
    <t>Status</t>
  </si>
  <si>
    <t>Alabama</t>
  </si>
  <si>
    <t>AL</t>
  </si>
  <si>
    <t>State; counties</t>
  </si>
  <si>
    <t>Alaska</t>
  </si>
  <si>
    <t>AK</t>
  </si>
  <si>
    <t>State; boroughs</t>
  </si>
  <si>
    <t>American Samoa</t>
  </si>
  <si>
    <t>AS</t>
  </si>
  <si>
    <t>Outlying area under U.S. sovereignty</t>
  </si>
  <si>
    <t>American Samoa *</t>
  </si>
  <si>
    <t>(FIPS 5-1 reserved code)</t>
  </si>
  <si>
    <t>Arizona</t>
  </si>
  <si>
    <t>AZ</t>
  </si>
  <si>
    <t>Arkansas</t>
  </si>
  <si>
    <t>AR</t>
  </si>
  <si>
    <t>Baker Island</t>
  </si>
  <si>
    <t>Minor outlying island territory</t>
  </si>
  <si>
    <t>California</t>
  </si>
  <si>
    <t>CA</t>
  </si>
  <si>
    <t>Canal Zone *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</si>
  <si>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</si>
  <si>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</si>
  <si>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</si>
  <si>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</si>
  <si>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</si>
  <si>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</si>
  <si>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</si>
  <si>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</si>
  <si>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Federal district[4]</t>
  </si>
  <si>
    <t>Florida</t>
  </si>
  <si>
    <t>FL</t>
  </si>
  <si>
    <t>Federated States of Micronesia</t>
  </si>
  <si>
    <t>FM</t>
  </si>
  <si>
    <t>Freely Associated State</t>
  </si>
  <si>
    <t>Georgia</t>
  </si>
  <si>
    <t>GA</t>
  </si>
  <si>
    <t>Guam *</t>
  </si>
  <si>
    <t>Guam</t>
  </si>
  <si>
    <t>GU</t>
  </si>
  <si>
    <t>Hawaii</t>
  </si>
  <si>
    <t>HI</t>
  </si>
  <si>
    <t>Howland Island</t>
  </si>
  <si>
    <t>Idaho</t>
  </si>
  <si>
    <t>ID</t>
  </si>
  <si>
    <t>Illinois</t>
  </si>
  <si>
    <t>IL</t>
  </si>
  <si>
    <t>Indiana</t>
  </si>
  <si>
    <t>IN</t>
  </si>
  <si>
    <t>Iowa</t>
  </si>
  <si>
    <t>IA</t>
  </si>
  <si>
    <t>Jarvis Island</t>
  </si>
  <si>
    <t>Johnston Atoll</t>
  </si>
  <si>
    <t>Kansas</t>
  </si>
  <si>
    <t>KS</t>
  </si>
  <si>
    <t>Kentucky</t>
  </si>
  <si>
    <t>KY</t>
  </si>
  <si>
    <t>Kingman Reef</t>
  </si>
  <si>
    <t>Louisiana</t>
  </si>
  <si>
    <t>LA</t>
  </si>
  <si>
    <t>State; parishes</t>
  </si>
  <si>
    <t>Maine</t>
  </si>
  <si>
    <t>ME</t>
  </si>
  <si>
    <t>Marshall Islands</t>
  </si>
  <si>
    <t>MH</t>
  </si>
  <si>
    <t>Maryland</t>
  </si>
  <si>
    <t>MD</t>
  </si>
  <si>
    <t>Massachusetts</t>
  </si>
  <si>
    <t>MA</t>
  </si>
  <si>
    <t>Michigan</t>
  </si>
  <si>
    <t>MI</t>
  </si>
  <si>
    <t>Midway Islands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</si>
  <si>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</si>
  <si>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</si>
  <si>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</si>
  <si>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</si>
  <si>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</si>
  <si>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</si>
  <si>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</si>
  <si>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</si>
  <si>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Navassa Island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</si>
  <si>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</si>
  <si>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</si>
  <si>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</si>
  <si>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</si>
  <si>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</si>
  <si>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</si>
  <si>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</si>
  <si>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</si>
  <si>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</si>
  <si>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</si>
  <si>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</si>
  <si>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</si>
  <si>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</si>
  <si>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</si>
  <si>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</si>
  <si>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</si>
  <si>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Northern Mariana Islands</t>
  </si>
  <si>
    <t>MP</t>
  </si>
  <si>
    <t>Ohio</t>
  </si>
  <si>
    <t>OH</t>
  </si>
  <si>
    <t>Oklahoma</t>
  </si>
  <si>
    <t>OK</t>
  </si>
  <si>
    <t>Oregon</t>
  </si>
  <si>
    <t>OR</t>
  </si>
  <si>
    <t>Palau</t>
  </si>
  <si>
    <t>PW</t>
  </si>
  <si>
    <t>Palmyra Atoll</t>
  </si>
  <si>
    <t>Pennsylvania</t>
  </si>
  <si>
    <t>PA</t>
  </si>
  <si>
    <t>Puerto Rico *</t>
  </si>
  <si>
    <t>Puerto Rico</t>
  </si>
  <si>
    <t>PR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</si>
  <si>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</si>
  <si>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</si>
  <si>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</si>
  <si>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</si>
  <si>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</si>
  <si>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</si>
  <si>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</si>
  <si>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</si>
  <si>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</si>
  <si>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</si>
  <si>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U.S. Minor Outlying Islands</t>
  </si>
  <si>
    <t>UM</t>
  </si>
  <si>
    <t>Minor outlying island territories (aggregated)</t>
  </si>
  <si>
    <t>Utah</t>
  </si>
  <si>
    <t>UT</t>
  </si>
  <si>
    <t>Vermont</t>
  </si>
  <si>
    <t>VT</t>
  </si>
  <si>
    <t>Virginia</t>
  </si>
  <si>
    <t>VA</t>
  </si>
  <si>
    <t>Virgin Islands of the U.S. *</t>
  </si>
  <si>
    <t>Virgin Islands of the U.S.</t>
  </si>
  <si>
    <t>VI</t>
  </si>
  <si>
    <t>Wake Island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</si>
  <si>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</si>
  <si>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</si>
  <si>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</si>
  <si>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</si>
  <si>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</si>
  <si>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</si>
  <si>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</si>
  <si>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</si>
  <si>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Abraham</t>
  </si>
  <si>
    <t xml:space="preserve"> Ralph</t>
  </si>
  <si>
    <t>Adams</t>
  </si>
  <si>
    <t xml:space="preserve"> Alma</t>
  </si>
  <si>
    <t>Aderholt</t>
  </si>
  <si>
    <t xml:space="preserve"> Robert B</t>
  </si>
  <si>
    <t>Aguilar</t>
  </si>
  <si>
    <t xml:space="preserve"> Pete</t>
  </si>
  <si>
    <t>Alexander</t>
  </si>
  <si>
    <t xml:space="preserve"> Lamar</t>
  </si>
  <si>
    <t>Allen</t>
  </si>
  <si>
    <t xml:space="preserve"> Richard W</t>
  </si>
  <si>
    <t>Amash</t>
  </si>
  <si>
    <t xml:space="preserve"> Justin</t>
  </si>
  <si>
    <t>Amodei</t>
  </si>
  <si>
    <t xml:space="preserve"> Mark</t>
  </si>
  <si>
    <t>Ashford</t>
  </si>
  <si>
    <t xml:space="preserve"> Brad</t>
  </si>
  <si>
    <t>Ayotte</t>
  </si>
  <si>
    <t xml:space="preserve"> Kelly</t>
  </si>
  <si>
    <t>Babin</t>
  </si>
  <si>
    <t xml:space="preserve"> Brian</t>
  </si>
  <si>
    <t>Baldwin</t>
  </si>
  <si>
    <t xml:space="preserve"> Tammy</t>
  </si>
  <si>
    <t>Barletta</t>
  </si>
  <si>
    <t xml:space="preserve"> Lou</t>
  </si>
  <si>
    <t>Barr</t>
  </si>
  <si>
    <t xml:space="preserve"> Andy</t>
  </si>
  <si>
    <t>Barrasso</t>
  </si>
  <si>
    <t xml:space="preserve"> John A</t>
  </si>
  <si>
    <t>Barton</t>
  </si>
  <si>
    <t xml:space="preserve"> Joe</t>
  </si>
  <si>
    <t>Bass</t>
  </si>
  <si>
    <t xml:space="preserve"> Karen</t>
  </si>
  <si>
    <t>Beatty</t>
  </si>
  <si>
    <t xml:space="preserve"> Joyce</t>
  </si>
  <si>
    <t>Becerra</t>
  </si>
  <si>
    <t xml:space="preserve"> Xavier</t>
  </si>
  <si>
    <t>Benishek</t>
  </si>
  <si>
    <t xml:space="preserve"> Dan</t>
  </si>
  <si>
    <t>Bennet</t>
  </si>
  <si>
    <t xml:space="preserve"> Michael F</t>
  </si>
  <si>
    <t>Bera</t>
  </si>
  <si>
    <t xml:space="preserve"> Ami</t>
  </si>
  <si>
    <t>Beutler</t>
  </si>
  <si>
    <t xml:space="preserve"> Jaime Herrera</t>
  </si>
  <si>
    <t>Beyer</t>
  </si>
  <si>
    <t xml:space="preserve"> Don</t>
  </si>
  <si>
    <t>Bilirakis</t>
  </si>
  <si>
    <t xml:space="preserve"> Gus</t>
  </si>
  <si>
    <t>Bishop</t>
  </si>
  <si>
    <t xml:space="preserve"> Mike</t>
  </si>
  <si>
    <t xml:space="preserve"> Rob</t>
  </si>
  <si>
    <t xml:space="preserve"> Sanford</t>
  </si>
  <si>
    <t>Black</t>
  </si>
  <si>
    <t xml:space="preserve"> Diane</t>
  </si>
  <si>
    <t>Blackburn</t>
  </si>
  <si>
    <t xml:space="preserve"> Marsha</t>
  </si>
  <si>
    <t>Blum</t>
  </si>
  <si>
    <t xml:space="preserve"> Rod</t>
  </si>
  <si>
    <t>Blumenauer</t>
  </si>
  <si>
    <t xml:space="preserve"> Earl</t>
  </si>
  <si>
    <t>Blumenthal</t>
  </si>
  <si>
    <t xml:space="preserve"> Richard</t>
  </si>
  <si>
    <t>Blunt</t>
  </si>
  <si>
    <t xml:space="preserve"> Roy</t>
  </si>
  <si>
    <t>Bonamici</t>
  </si>
  <si>
    <t xml:space="preserve"> Suzanne</t>
  </si>
  <si>
    <t>Booker</t>
  </si>
  <si>
    <t xml:space="preserve"> Cory</t>
  </si>
  <si>
    <t>Boozman</t>
  </si>
  <si>
    <t xml:space="preserve"> John</t>
  </si>
  <si>
    <t>Bordallo</t>
  </si>
  <si>
    <t xml:space="preserve"> Madeleine Z</t>
  </si>
  <si>
    <t>Bost</t>
  </si>
  <si>
    <t>Boustany</t>
  </si>
  <si>
    <t xml:space="preserve"> Charles Jr</t>
  </si>
  <si>
    <t>Boxer</t>
  </si>
  <si>
    <t xml:space="preserve"> Barbara</t>
  </si>
  <si>
    <t>Boyle</t>
  </si>
  <si>
    <t xml:space="preserve"> Brendan</t>
  </si>
  <si>
    <t>Brady</t>
  </si>
  <si>
    <t xml:space="preserve"> Kevin</t>
  </si>
  <si>
    <t xml:space="preserve"> Robert A</t>
  </si>
  <si>
    <t>Brat</t>
  </si>
  <si>
    <t xml:space="preserve"> Dave</t>
  </si>
  <si>
    <t>Bridenstine</t>
  </si>
  <si>
    <t xml:space="preserve"> James</t>
  </si>
  <si>
    <t>Brooks</t>
  </si>
  <si>
    <t xml:space="preserve"> Mo</t>
  </si>
  <si>
    <t xml:space="preserve"> Susan</t>
  </si>
  <si>
    <t>Brown</t>
  </si>
  <si>
    <t xml:space="preserve"> Corrine</t>
  </si>
  <si>
    <t xml:space="preserve"> Sherrod</t>
  </si>
  <si>
    <t>Brownley</t>
  </si>
  <si>
    <t xml:space="preserve"> Julia</t>
  </si>
  <si>
    <t>Buchanan</t>
  </si>
  <si>
    <t xml:space="preserve"> Vernon</t>
  </si>
  <si>
    <t>Buck</t>
  </si>
  <si>
    <t xml:space="preserve"> Kenneth R</t>
  </si>
  <si>
    <t>Bucshon</t>
  </si>
  <si>
    <t xml:space="preserve"> Larry</t>
  </si>
  <si>
    <t>Burgess</t>
  </si>
  <si>
    <t xml:space="preserve"> Michael</t>
  </si>
  <si>
    <t>Burr</t>
  </si>
  <si>
    <t>Bustos</t>
  </si>
  <si>
    <t xml:space="preserve"> Cheri</t>
  </si>
  <si>
    <t>Butterfield</t>
  </si>
  <si>
    <t xml:space="preserve"> G K</t>
  </si>
  <si>
    <t>Byrne</t>
  </si>
  <si>
    <t xml:space="preserve"> Bradley</t>
  </si>
  <si>
    <t>Calvert</t>
  </si>
  <si>
    <t xml:space="preserve"> Ken</t>
  </si>
  <si>
    <t>Cantwell</t>
  </si>
  <si>
    <t xml:space="preserve"> Maria</t>
  </si>
  <si>
    <t>Capito</t>
  </si>
  <si>
    <t xml:space="preserve"> Shelley Moore</t>
  </si>
  <si>
    <t>Capps</t>
  </si>
  <si>
    <t xml:space="preserve"> Lois</t>
  </si>
  <si>
    <t>Capuano</t>
  </si>
  <si>
    <t xml:space="preserve"> Michael E</t>
  </si>
  <si>
    <t>Cardenas</t>
  </si>
  <si>
    <t xml:space="preserve"> Tony</t>
  </si>
  <si>
    <t>Cardin</t>
  </si>
  <si>
    <t xml:space="preserve"> Ben</t>
  </si>
  <si>
    <t>Carney</t>
  </si>
  <si>
    <t>Carper</t>
  </si>
  <si>
    <t xml:space="preserve"> Tom</t>
  </si>
  <si>
    <t>Carson</t>
  </si>
  <si>
    <t xml:space="preserve"> Andre</t>
  </si>
  <si>
    <t>Carter</t>
  </si>
  <si>
    <t xml:space="preserve"> Buddy</t>
  </si>
  <si>
    <t>Cartwright</t>
  </si>
  <si>
    <t xml:space="preserve"> Matt</t>
  </si>
  <si>
    <t>Casey</t>
  </si>
  <si>
    <t xml:space="preserve"> Bob</t>
  </si>
  <si>
    <t>Cassidy</t>
  </si>
  <si>
    <t xml:space="preserve"> Bill</t>
  </si>
  <si>
    <t>Castor</t>
  </si>
  <si>
    <t xml:space="preserve"> Kathy</t>
  </si>
  <si>
    <t>Castro</t>
  </si>
  <si>
    <t xml:space="preserve"> Joaquin</t>
  </si>
  <si>
    <t>Chabot</t>
  </si>
  <si>
    <t xml:space="preserve"> Steve</t>
  </si>
  <si>
    <t>Chaffetz</t>
  </si>
  <si>
    <t xml:space="preserve"> Jason</t>
  </si>
  <si>
    <t>Chu</t>
  </si>
  <si>
    <t xml:space="preserve"> Judy</t>
  </si>
  <si>
    <t>Cicilline</t>
  </si>
  <si>
    <t xml:space="preserve"> David</t>
  </si>
  <si>
    <t>Clark</t>
  </si>
  <si>
    <t xml:space="preserve"> Katherine</t>
  </si>
  <si>
    <t>Clarke</t>
  </si>
  <si>
    <t xml:space="preserve"> Yvette D</t>
  </si>
  <si>
    <t>Clawson</t>
  </si>
  <si>
    <t xml:space="preserve"> Curt</t>
  </si>
  <si>
    <t>Clay</t>
  </si>
  <si>
    <t xml:space="preserve"> William L Jr</t>
  </si>
  <si>
    <t>Cleaver</t>
  </si>
  <si>
    <t xml:space="preserve"> Emanuel</t>
  </si>
  <si>
    <t>Coats</t>
  </si>
  <si>
    <t>Cochran</t>
  </si>
  <si>
    <t xml:space="preserve"> Thad</t>
  </si>
  <si>
    <t>Coffman</t>
  </si>
  <si>
    <t>Cohen</t>
  </si>
  <si>
    <t>Cole</t>
  </si>
  <si>
    <t>Coleman</t>
  </si>
  <si>
    <t xml:space="preserve"> Bonnie</t>
  </si>
  <si>
    <t>Collins</t>
  </si>
  <si>
    <t xml:space="preserve"> Chris</t>
  </si>
  <si>
    <t xml:space="preserve"> Doug</t>
  </si>
  <si>
    <t xml:space="preserve"> Susan M</t>
  </si>
  <si>
    <t>Comstock</t>
  </si>
  <si>
    <t>Conaway</t>
  </si>
  <si>
    <t>Connolly</t>
  </si>
  <si>
    <t xml:space="preserve"> Gerry</t>
  </si>
  <si>
    <t>Conyers</t>
  </si>
  <si>
    <t xml:space="preserve"> John Jr</t>
  </si>
  <si>
    <t>Cook</t>
  </si>
  <si>
    <t xml:space="preserve"> Paul</t>
  </si>
  <si>
    <t>Coons</t>
  </si>
  <si>
    <t>Cooper</t>
  </si>
  <si>
    <t xml:space="preserve"> Jim</t>
  </si>
  <si>
    <t>Corker</t>
  </si>
  <si>
    <t>Cornyn</t>
  </si>
  <si>
    <t>Costa</t>
  </si>
  <si>
    <t>Costello</t>
  </si>
  <si>
    <t xml:space="preserve"> Ryan</t>
  </si>
  <si>
    <t>Cotton</t>
  </si>
  <si>
    <t>Courtney</t>
  </si>
  <si>
    <t>Cramer</t>
  </si>
  <si>
    <t>Crapo</t>
  </si>
  <si>
    <t>Crawford</t>
  </si>
  <si>
    <t xml:space="preserve"> Rick</t>
  </si>
  <si>
    <t>Crenshaw</t>
  </si>
  <si>
    <t xml:space="preserve"> Ander</t>
  </si>
  <si>
    <t>Crowley</t>
  </si>
  <si>
    <t xml:space="preserve"> Joseph</t>
  </si>
  <si>
    <t>Cruz</t>
  </si>
  <si>
    <t xml:space="preserve"> Ted</t>
  </si>
  <si>
    <t>Cuellar</t>
  </si>
  <si>
    <t xml:space="preserve"> Henry</t>
  </si>
  <si>
    <t>Culberson</t>
  </si>
  <si>
    <t>Cummings</t>
  </si>
  <si>
    <t xml:space="preserve"> Elijah E</t>
  </si>
  <si>
    <t>Curbelo</t>
  </si>
  <si>
    <t xml:space="preserve"> Carlos</t>
  </si>
  <si>
    <t>Daines</t>
  </si>
  <si>
    <t xml:space="preserve"> Steven</t>
  </si>
  <si>
    <t>Davis</t>
  </si>
  <si>
    <t xml:space="preserve"> Danny K</t>
  </si>
  <si>
    <t xml:space="preserve"> Rodney</t>
  </si>
  <si>
    <t xml:space="preserve"> Susan A</t>
  </si>
  <si>
    <t>DeFazio</t>
  </si>
  <si>
    <t xml:space="preserve"> Peter</t>
  </si>
  <si>
    <t>DeGette</t>
  </si>
  <si>
    <t xml:space="preserve"> Diana</t>
  </si>
  <si>
    <t>DeLauro</t>
  </si>
  <si>
    <t xml:space="preserve"> Rosa L</t>
  </si>
  <si>
    <t>DeSantis</t>
  </si>
  <si>
    <t xml:space="preserve"> Ron</t>
  </si>
  <si>
    <t>DelBene</t>
  </si>
  <si>
    <t xml:space="preserve"> Suzan</t>
  </si>
  <si>
    <t>Delaney</t>
  </si>
  <si>
    <t xml:space="preserve"> John K</t>
  </si>
  <si>
    <t>Denham</t>
  </si>
  <si>
    <t xml:space="preserve"> Jeff</t>
  </si>
  <si>
    <t>Dent</t>
  </si>
  <si>
    <t xml:space="preserve"> Charlie</t>
  </si>
  <si>
    <t>Desaulnier</t>
  </si>
  <si>
    <t>Desjarlais</t>
  </si>
  <si>
    <t xml:space="preserve"> Scott</t>
  </si>
  <si>
    <t>Deutch</t>
  </si>
  <si>
    <t>Diaz-Balart</t>
  </si>
  <si>
    <t xml:space="preserve"> Mario</t>
  </si>
  <si>
    <t>Dingell</t>
  </si>
  <si>
    <t xml:space="preserve"> Debbie</t>
  </si>
  <si>
    <t>Doggett</t>
  </si>
  <si>
    <t xml:space="preserve"> Lloyd</t>
  </si>
  <si>
    <t>Dold</t>
  </si>
  <si>
    <t>Donnelly</t>
  </si>
  <si>
    <t>Doyle</t>
  </si>
  <si>
    <t>Duckworth</t>
  </si>
  <si>
    <t>Duffy</t>
  </si>
  <si>
    <t xml:space="preserve"> Sean P</t>
  </si>
  <si>
    <t>Duncan</t>
  </si>
  <si>
    <t xml:space="preserve"> John J Jr</t>
  </si>
  <si>
    <t>Durbin</t>
  </si>
  <si>
    <t xml:space="preserve"> Dick</t>
  </si>
  <si>
    <t>Edwards</t>
  </si>
  <si>
    <t xml:space="preserve"> Donna</t>
  </si>
  <si>
    <t>Ellison</t>
  </si>
  <si>
    <t xml:space="preserve"> Keith</t>
  </si>
  <si>
    <t>Ellmers</t>
  </si>
  <si>
    <t xml:space="preserve"> Renee</t>
  </si>
  <si>
    <t>Emmer</t>
  </si>
  <si>
    <t>Engel</t>
  </si>
  <si>
    <t xml:space="preserve"> Eliot L</t>
  </si>
  <si>
    <t>Enzi</t>
  </si>
  <si>
    <t>Ernst</t>
  </si>
  <si>
    <t xml:space="preserve"> Joni</t>
  </si>
  <si>
    <t>Eshoo</t>
  </si>
  <si>
    <t xml:space="preserve"> Anna</t>
  </si>
  <si>
    <t>Esty</t>
  </si>
  <si>
    <t xml:space="preserve"> Elizabeth</t>
  </si>
  <si>
    <t>Farenthold</t>
  </si>
  <si>
    <t xml:space="preserve"> Blake</t>
  </si>
  <si>
    <t>Farr</t>
  </si>
  <si>
    <t xml:space="preserve"> Sam</t>
  </si>
  <si>
    <t>Fattah</t>
  </si>
  <si>
    <t xml:space="preserve"> Chaka</t>
  </si>
  <si>
    <t>Feinstein</t>
  </si>
  <si>
    <t xml:space="preserve"> Dianne</t>
  </si>
  <si>
    <t>Fincher</t>
  </si>
  <si>
    <t>Fischer</t>
  </si>
  <si>
    <t xml:space="preserve"> Deb</t>
  </si>
  <si>
    <t>Fitzpatrick</t>
  </si>
  <si>
    <t xml:space="preserve"> Michael G</t>
  </si>
  <si>
    <t>Flake</t>
  </si>
  <si>
    <t>Fleischmann</t>
  </si>
  <si>
    <t xml:space="preserve"> Chuck</t>
  </si>
  <si>
    <t>Fleming</t>
  </si>
  <si>
    <t>Flores</t>
  </si>
  <si>
    <t>Forbes</t>
  </si>
  <si>
    <t xml:space="preserve"> Randy</t>
  </si>
  <si>
    <t>Fortenberry</t>
  </si>
  <si>
    <t>Foster</t>
  </si>
  <si>
    <t>Foxx</t>
  </si>
  <si>
    <t xml:space="preserve"> Virginia</t>
  </si>
  <si>
    <t>Frankel</t>
  </si>
  <si>
    <t xml:space="preserve"> Lois J</t>
  </si>
  <si>
    <t>Franken</t>
  </si>
  <si>
    <t xml:space="preserve"> Al</t>
  </si>
  <si>
    <t>Franks</t>
  </si>
  <si>
    <t xml:space="preserve"> Trent</t>
  </si>
  <si>
    <t>Frelinghuysen</t>
  </si>
  <si>
    <t>Fudge</t>
  </si>
  <si>
    <t xml:space="preserve"> Marcia L</t>
  </si>
  <si>
    <t>Gabbard</t>
  </si>
  <si>
    <t xml:space="preserve"> Tulsi</t>
  </si>
  <si>
    <t>Gallego</t>
  </si>
  <si>
    <t xml:space="preserve"> Ruben</t>
  </si>
  <si>
    <t>Garamendi</t>
  </si>
  <si>
    <t>Gardner</t>
  </si>
  <si>
    <t>Garrett</t>
  </si>
  <si>
    <t>Gibbs</t>
  </si>
  <si>
    <t>Gibson</t>
  </si>
  <si>
    <t>Gillibrand</t>
  </si>
  <si>
    <t xml:space="preserve"> Kirsten</t>
  </si>
  <si>
    <t>Gohmert</t>
  </si>
  <si>
    <t xml:space="preserve"> Louis B Jr</t>
  </si>
  <si>
    <t>Goodlatte</t>
  </si>
  <si>
    <t>Gosar</t>
  </si>
  <si>
    <t>Gowdy</t>
  </si>
  <si>
    <t xml:space="preserve"> Trey</t>
  </si>
  <si>
    <t>Graham</t>
  </si>
  <si>
    <t xml:space="preserve"> Gwen</t>
  </si>
  <si>
    <t xml:space="preserve"> Lindsey</t>
  </si>
  <si>
    <t>Granger</t>
  </si>
  <si>
    <t xml:space="preserve"> Kay</t>
  </si>
  <si>
    <t>Grassley</t>
  </si>
  <si>
    <t>Graves</t>
  </si>
  <si>
    <t xml:space="preserve"> Garret</t>
  </si>
  <si>
    <t>Grayson</t>
  </si>
  <si>
    <t xml:space="preserve"> Alan</t>
  </si>
  <si>
    <t>Green</t>
  </si>
  <si>
    <t xml:space="preserve"> Gene</t>
  </si>
  <si>
    <t>Griffith</t>
  </si>
  <si>
    <t xml:space="preserve"> Morgan</t>
  </si>
  <si>
    <t>Grijalva</t>
  </si>
  <si>
    <t xml:space="preserve"> Raul M</t>
  </si>
  <si>
    <t>Grisham</t>
  </si>
  <si>
    <t xml:space="preserve"> Michelle Lujan</t>
  </si>
  <si>
    <t>Grothman</t>
  </si>
  <si>
    <t xml:space="preserve"> Glenn S</t>
  </si>
  <si>
    <t>Guinta</t>
  </si>
  <si>
    <t xml:space="preserve"> Frank</t>
  </si>
  <si>
    <t>Guthrie</t>
  </si>
  <si>
    <t xml:space="preserve"> Brett</t>
  </si>
  <si>
    <t>Gutierrez</t>
  </si>
  <si>
    <t xml:space="preserve"> Luis V</t>
  </si>
  <si>
    <t>Hahn</t>
  </si>
  <si>
    <t xml:space="preserve"> Janice</t>
  </si>
  <si>
    <t>Hanna</t>
  </si>
  <si>
    <t>Hardy</t>
  </si>
  <si>
    <t xml:space="preserve"> Cresent</t>
  </si>
  <si>
    <t>Harper</t>
  </si>
  <si>
    <t xml:space="preserve"> Gregg</t>
  </si>
  <si>
    <t>Harris</t>
  </si>
  <si>
    <t>Hartzler</t>
  </si>
  <si>
    <t xml:space="preserve"> Vicky</t>
  </si>
  <si>
    <t>Hastings</t>
  </si>
  <si>
    <t xml:space="preserve"> Alcee L</t>
  </si>
  <si>
    <t>Hatch</t>
  </si>
  <si>
    <t xml:space="preserve"> Orrin G</t>
  </si>
  <si>
    <t>Heck</t>
  </si>
  <si>
    <t xml:space="preserve"> Dennis</t>
  </si>
  <si>
    <t>Heinrich</t>
  </si>
  <si>
    <t xml:space="preserve"> Martin</t>
  </si>
  <si>
    <t>Heitkamp</t>
  </si>
  <si>
    <t xml:space="preserve"> Heidi</t>
  </si>
  <si>
    <t>Heller</t>
  </si>
  <si>
    <t xml:space="preserve"> Dean</t>
  </si>
  <si>
    <t>Hensarling</t>
  </si>
  <si>
    <t xml:space="preserve"> Jeb</t>
  </si>
  <si>
    <t>Hice</t>
  </si>
  <si>
    <t xml:space="preserve"> Jody B</t>
  </si>
  <si>
    <t>Higgins</t>
  </si>
  <si>
    <t xml:space="preserve"> Brian M</t>
  </si>
  <si>
    <t>Hill</t>
  </si>
  <si>
    <t xml:space="preserve"> French</t>
  </si>
  <si>
    <t>Himes</t>
  </si>
  <si>
    <t>Hinojosa</t>
  </si>
  <si>
    <t>Hirono</t>
  </si>
  <si>
    <t xml:space="preserve"> Mazie K</t>
  </si>
  <si>
    <t>Hoeven</t>
  </si>
  <si>
    <t>Holding</t>
  </si>
  <si>
    <t xml:space="preserve"> George</t>
  </si>
  <si>
    <t>Honda</t>
  </si>
  <si>
    <t>Hudson</t>
  </si>
  <si>
    <t>Huelskamp</t>
  </si>
  <si>
    <t xml:space="preserve"> Tim</t>
  </si>
  <si>
    <t>Huffman</t>
  </si>
  <si>
    <t xml:space="preserve"> Jared</t>
  </si>
  <si>
    <t>Huizenga</t>
  </si>
  <si>
    <t>Hultgren</t>
  </si>
  <si>
    <t>Hunter</t>
  </si>
  <si>
    <t xml:space="preserve"> Duncan D</t>
  </si>
  <si>
    <t>Hurd</t>
  </si>
  <si>
    <t xml:space="preserve"> Will</t>
  </si>
  <si>
    <t>Hurt</t>
  </si>
  <si>
    <t xml:space="preserve"> Robert</t>
  </si>
  <si>
    <t>Inhofe</t>
  </si>
  <si>
    <t xml:space="preserve"> James M</t>
  </si>
  <si>
    <t>Isakson</t>
  </si>
  <si>
    <t xml:space="preserve"> Johnny</t>
  </si>
  <si>
    <t>Israel</t>
  </si>
  <si>
    <t>Issa</t>
  </si>
  <si>
    <t xml:space="preserve"> Darrell</t>
  </si>
  <si>
    <t>Jackson Lee</t>
  </si>
  <si>
    <t xml:space="preserve"> Sheila</t>
  </si>
  <si>
    <t>Jeffries</t>
  </si>
  <si>
    <t xml:space="preserve"> Hakeem</t>
  </si>
  <si>
    <t>Jenkins</t>
  </si>
  <si>
    <t xml:space="preserve"> Evan</t>
  </si>
  <si>
    <t xml:space="preserve"> Lynn</t>
  </si>
  <si>
    <t>Johnson</t>
  </si>
  <si>
    <t xml:space="preserve"> Eddie Bernice</t>
  </si>
  <si>
    <t xml:space="preserve"> Hank</t>
  </si>
  <si>
    <t>Jolly</t>
  </si>
  <si>
    <t>Jones</t>
  </si>
  <si>
    <t xml:space="preserve"> Walter B Jr</t>
  </si>
  <si>
    <t>Jordan</t>
  </si>
  <si>
    <t>Joyce</t>
  </si>
  <si>
    <t xml:space="preserve"> David P</t>
  </si>
  <si>
    <t>Kaine</t>
  </si>
  <si>
    <t>Kaptur</t>
  </si>
  <si>
    <t xml:space="preserve"> Marcy</t>
  </si>
  <si>
    <t>Katko</t>
  </si>
  <si>
    <t>Keating</t>
  </si>
  <si>
    <t>Kelly</t>
  </si>
  <si>
    <t xml:space="preserve"> Robin</t>
  </si>
  <si>
    <t>Kennedy</t>
  </si>
  <si>
    <t xml:space="preserve"> Joe III</t>
  </si>
  <si>
    <t>Kildee</t>
  </si>
  <si>
    <t>Kilmer</t>
  </si>
  <si>
    <t xml:space="preserve"> Derek</t>
  </si>
  <si>
    <t>Kind</t>
  </si>
  <si>
    <t>King</t>
  </si>
  <si>
    <t xml:space="preserve"> Angus</t>
  </si>
  <si>
    <t xml:space="preserve"> Steven A</t>
  </si>
  <si>
    <t>Kinzinger</t>
  </si>
  <si>
    <t xml:space="preserve"> Adam</t>
  </si>
  <si>
    <t>Kirk</t>
  </si>
  <si>
    <t>Kirkpatrick</t>
  </si>
  <si>
    <t xml:space="preserve"> Ann</t>
  </si>
  <si>
    <t>Kline</t>
  </si>
  <si>
    <t>Klobuchar</t>
  </si>
  <si>
    <t xml:space="preserve"> Amy</t>
  </si>
  <si>
    <t>Knight</t>
  </si>
  <si>
    <t>Kuster</t>
  </si>
  <si>
    <t xml:space="preserve"> Ann Mclane</t>
  </si>
  <si>
    <t>LaMalfa</t>
  </si>
  <si>
    <t>Labrador</t>
  </si>
  <si>
    <t xml:space="preserve"> Raul</t>
  </si>
  <si>
    <t>Lamborn</t>
  </si>
  <si>
    <t xml:space="preserve"> Douglas L</t>
  </si>
  <si>
    <t>Lance</t>
  </si>
  <si>
    <t xml:space="preserve"> Leonard</t>
  </si>
  <si>
    <t>Langevin</t>
  </si>
  <si>
    <t>Lankford</t>
  </si>
  <si>
    <t>Larsen</t>
  </si>
  <si>
    <t>Larson</t>
  </si>
  <si>
    <t xml:space="preserve"> John B</t>
  </si>
  <si>
    <t>Latta</t>
  </si>
  <si>
    <t xml:space="preserve"> Robert E</t>
  </si>
  <si>
    <t>Lawrence</t>
  </si>
  <si>
    <t xml:space="preserve"> Brenda</t>
  </si>
  <si>
    <t>Leahy</t>
  </si>
  <si>
    <t xml:space="preserve"> Patrick</t>
  </si>
  <si>
    <t>Lee</t>
  </si>
  <si>
    <t>Levin</t>
  </si>
  <si>
    <t xml:space="preserve"> Sander</t>
  </si>
  <si>
    <t>Lewis</t>
  </si>
  <si>
    <t>Lieu</t>
  </si>
  <si>
    <t>Lipinski</t>
  </si>
  <si>
    <t xml:space="preserve"> Daniel</t>
  </si>
  <si>
    <t>LoBiondo</t>
  </si>
  <si>
    <t xml:space="preserve"> Frank A</t>
  </si>
  <si>
    <t>Loebsack</t>
  </si>
  <si>
    <t>Lofgren</t>
  </si>
  <si>
    <t xml:space="preserve"> Zoe</t>
  </si>
  <si>
    <t>Long</t>
  </si>
  <si>
    <t xml:space="preserve"> Billy</t>
  </si>
  <si>
    <t>Loudermilk</t>
  </si>
  <si>
    <t xml:space="preserve"> Barry</t>
  </si>
  <si>
    <t>Love</t>
  </si>
  <si>
    <t xml:space="preserve"> Mia</t>
  </si>
  <si>
    <t>Lowenthal</t>
  </si>
  <si>
    <t>Lowey</t>
  </si>
  <si>
    <t xml:space="preserve"> Nita M</t>
  </si>
  <si>
    <t>Lucas</t>
  </si>
  <si>
    <t xml:space="preserve"> Frank D</t>
  </si>
  <si>
    <t>Luetkemeyer</t>
  </si>
  <si>
    <t xml:space="preserve"> Blaine</t>
  </si>
  <si>
    <t>Lujan</t>
  </si>
  <si>
    <t xml:space="preserve"> Ben R</t>
  </si>
  <si>
    <t>Lummis</t>
  </si>
  <si>
    <t xml:space="preserve"> Cynthia</t>
  </si>
  <si>
    <t>Lynch</t>
  </si>
  <si>
    <t xml:space="preserve"> Stephen F</t>
  </si>
  <si>
    <t>MacArthur</t>
  </si>
  <si>
    <t xml:space="preserve"> Thomas</t>
  </si>
  <si>
    <t>Maloney</t>
  </si>
  <si>
    <t xml:space="preserve"> Carolyn B</t>
  </si>
  <si>
    <t xml:space="preserve"> Sean Patrick</t>
  </si>
  <si>
    <t>Manchin</t>
  </si>
  <si>
    <t>Marchant</t>
  </si>
  <si>
    <t xml:space="preserve"> Kenny</t>
  </si>
  <si>
    <t>Marino</t>
  </si>
  <si>
    <t>Markey</t>
  </si>
  <si>
    <t xml:space="preserve"> Ed</t>
  </si>
  <si>
    <t>Massie</t>
  </si>
  <si>
    <t>Matsui</t>
  </si>
  <si>
    <t xml:space="preserve"> Doris O</t>
  </si>
  <si>
    <t>McCain</t>
  </si>
  <si>
    <t>McCaskill</t>
  </si>
  <si>
    <t xml:space="preserve"> Claire</t>
  </si>
  <si>
    <t>McCaul</t>
  </si>
  <si>
    <t>McClintock</t>
  </si>
  <si>
    <t>McCollum</t>
  </si>
  <si>
    <t xml:space="preserve"> Betty</t>
  </si>
  <si>
    <t>McConnell</t>
  </si>
  <si>
    <t xml:space="preserve"> Mitch</t>
  </si>
  <si>
    <t>McDermott</t>
  </si>
  <si>
    <t>McGovern</t>
  </si>
  <si>
    <t xml:space="preserve"> James P</t>
  </si>
  <si>
    <t>McHenry</t>
  </si>
  <si>
    <t>McKinley</t>
  </si>
  <si>
    <t>McNerney</t>
  </si>
  <si>
    <t xml:space="preserve"> Jerry</t>
  </si>
  <si>
    <t>McSally</t>
  </si>
  <si>
    <t xml:space="preserve"> Martha</t>
  </si>
  <si>
    <t>Meadows</t>
  </si>
  <si>
    <t xml:space="preserve"> Mark R</t>
  </si>
  <si>
    <t>Meehan</t>
  </si>
  <si>
    <t>Meeks</t>
  </si>
  <si>
    <t xml:space="preserve"> Gregory W</t>
  </si>
  <si>
    <t>Menendez</t>
  </si>
  <si>
    <t>Meng</t>
  </si>
  <si>
    <t xml:space="preserve"> Grace</t>
  </si>
  <si>
    <t>Merkley</t>
  </si>
  <si>
    <t>Messer</t>
  </si>
  <si>
    <t xml:space="preserve"> Luke</t>
  </si>
  <si>
    <t>Mica</t>
  </si>
  <si>
    <t xml:space="preserve"> John L</t>
  </si>
  <si>
    <t>Mikulski</t>
  </si>
  <si>
    <t xml:space="preserve"> Barbara A</t>
  </si>
  <si>
    <t>Miller</t>
  </si>
  <si>
    <t xml:space="preserve"> Candice S</t>
  </si>
  <si>
    <t>Moolenaar</t>
  </si>
  <si>
    <t>Mooney</t>
  </si>
  <si>
    <t xml:space="preserve"> Alex</t>
  </si>
  <si>
    <t>Moore</t>
  </si>
  <si>
    <t>Moran</t>
  </si>
  <si>
    <t>Moulton</t>
  </si>
  <si>
    <t xml:space="preserve"> Seth</t>
  </si>
  <si>
    <t>Mullin</t>
  </si>
  <si>
    <t xml:space="preserve"> Markwayne</t>
  </si>
  <si>
    <t>Mulvaney</t>
  </si>
  <si>
    <t xml:space="preserve"> Mick</t>
  </si>
  <si>
    <t>Murkowski</t>
  </si>
  <si>
    <t xml:space="preserve"> Lisa</t>
  </si>
  <si>
    <t>Murphy</t>
  </si>
  <si>
    <t xml:space="preserve"> Christopher S</t>
  </si>
  <si>
    <t>Murray</t>
  </si>
  <si>
    <t xml:space="preserve"> Patty</t>
  </si>
  <si>
    <t>Nadler</t>
  </si>
  <si>
    <t xml:space="preserve"> Jerrold</t>
  </si>
  <si>
    <t>Napolitano</t>
  </si>
  <si>
    <t>Neal</t>
  </si>
  <si>
    <t xml:space="preserve"> Richard E</t>
  </si>
  <si>
    <t>Nelson</t>
  </si>
  <si>
    <t>Neugebauer</t>
  </si>
  <si>
    <t>Newhouse</t>
  </si>
  <si>
    <t>Noem</t>
  </si>
  <si>
    <t xml:space="preserve"> Kristi</t>
  </si>
  <si>
    <t>Nolan</t>
  </si>
  <si>
    <t>Norcross</t>
  </si>
  <si>
    <t>Norton</t>
  </si>
  <si>
    <t xml:space="preserve"> Eleanor Holmes</t>
  </si>
  <si>
    <t>Nugent</t>
  </si>
  <si>
    <t>Nunes</t>
  </si>
  <si>
    <t xml:space="preserve"> Devin</t>
  </si>
  <si>
    <t>Nunnelee</t>
  </si>
  <si>
    <t>O'Rourke</t>
  </si>
  <si>
    <t xml:space="preserve"> Beto</t>
  </si>
  <si>
    <t>Olson</t>
  </si>
  <si>
    <t>Palazzo</t>
  </si>
  <si>
    <t>Pallone</t>
  </si>
  <si>
    <t xml:space="preserve"> Frank Jr</t>
  </si>
  <si>
    <t>Palmer</t>
  </si>
  <si>
    <t xml:space="preserve"> Gary</t>
  </si>
  <si>
    <t>Pascrell</t>
  </si>
  <si>
    <t xml:space="preserve"> Bill Jr</t>
  </si>
  <si>
    <t>Paul</t>
  </si>
  <si>
    <t xml:space="preserve"> Rand</t>
  </si>
  <si>
    <t>Paulsen</t>
  </si>
  <si>
    <t xml:space="preserve"> Erik</t>
  </si>
  <si>
    <t>Payne</t>
  </si>
  <si>
    <t xml:space="preserve"> Donald M Jr</t>
  </si>
  <si>
    <t>Pearce</t>
  </si>
  <si>
    <t>Perdue</t>
  </si>
  <si>
    <t>Perlmutter</t>
  </si>
  <si>
    <t xml:space="preserve"> Edwin G</t>
  </si>
  <si>
    <t>Perry</t>
  </si>
  <si>
    <t>Peters</t>
  </si>
  <si>
    <t>Peterson</t>
  </si>
  <si>
    <t xml:space="preserve"> Collin</t>
  </si>
  <si>
    <t>Pierluisi</t>
  </si>
  <si>
    <t xml:space="preserve"> Pedro</t>
  </si>
  <si>
    <t>Pingree</t>
  </si>
  <si>
    <t xml:space="preserve"> Chellie</t>
  </si>
  <si>
    <t>Pittenger</t>
  </si>
  <si>
    <t>Pitts</t>
  </si>
  <si>
    <t>Plaskett</t>
  </si>
  <si>
    <t xml:space="preserve"> Stacey</t>
  </si>
  <si>
    <t>Pocan</t>
  </si>
  <si>
    <t>Poe</t>
  </si>
  <si>
    <t>Poliquin</t>
  </si>
  <si>
    <t xml:space="preserve"> Bruce</t>
  </si>
  <si>
    <t>Polis</t>
  </si>
  <si>
    <t>Pompeo</t>
  </si>
  <si>
    <t>Portman</t>
  </si>
  <si>
    <t>Posey</t>
  </si>
  <si>
    <t>Price</t>
  </si>
  <si>
    <t>Quigley</t>
  </si>
  <si>
    <t>Radewagen</t>
  </si>
  <si>
    <t xml:space="preserve"> Amata Coleman</t>
  </si>
  <si>
    <t>Rangel</t>
  </si>
  <si>
    <t xml:space="preserve"> Charles B</t>
  </si>
  <si>
    <t>Ratcliffe</t>
  </si>
  <si>
    <t xml:space="preserve"> John Lee</t>
  </si>
  <si>
    <t>Reed</t>
  </si>
  <si>
    <t xml:space="preserve"> Jack</t>
  </si>
  <si>
    <t>Reichert</t>
  </si>
  <si>
    <t>Renacci</t>
  </si>
  <si>
    <t>Ribble</t>
  </si>
  <si>
    <t xml:space="preserve"> Reid</t>
  </si>
  <si>
    <t>Rice</t>
  </si>
  <si>
    <t xml:space="preserve"> Kathleen</t>
  </si>
  <si>
    <t>Richmond</t>
  </si>
  <si>
    <t xml:space="preserve"> Cedric</t>
  </si>
  <si>
    <t>Rigell</t>
  </si>
  <si>
    <t>Risch</t>
  </si>
  <si>
    <t xml:space="preserve"> James E</t>
  </si>
  <si>
    <t>Roberts</t>
  </si>
  <si>
    <t xml:space="preserve"> Pat</t>
  </si>
  <si>
    <t>Roby</t>
  </si>
  <si>
    <t>Rodgers</t>
  </si>
  <si>
    <t xml:space="preserve"> Cathy McMorris</t>
  </si>
  <si>
    <t>Roe</t>
  </si>
  <si>
    <t xml:space="preserve"> Phil</t>
  </si>
  <si>
    <t>Rogers</t>
  </si>
  <si>
    <t xml:space="preserve"> Hal</t>
  </si>
  <si>
    <t xml:space="preserve"> Mike D</t>
  </si>
  <si>
    <t>Rohrabacher</t>
  </si>
  <si>
    <t xml:space="preserve"> Dana</t>
  </si>
  <si>
    <t>Rokita</t>
  </si>
  <si>
    <t xml:space="preserve"> Todd</t>
  </si>
  <si>
    <t>Rooney</t>
  </si>
  <si>
    <t>Ros-Lehtinen</t>
  </si>
  <si>
    <t xml:space="preserve"> Ileana</t>
  </si>
  <si>
    <t>Roskam</t>
  </si>
  <si>
    <t>Ross</t>
  </si>
  <si>
    <t>Rothfus</t>
  </si>
  <si>
    <t xml:space="preserve"> Keith J</t>
  </si>
  <si>
    <t>Rounds</t>
  </si>
  <si>
    <t>Rouzer</t>
  </si>
  <si>
    <t>Roybal-Allard</t>
  </si>
  <si>
    <t xml:space="preserve"> Lucille</t>
  </si>
  <si>
    <t>Royce</t>
  </si>
  <si>
    <t>Rubio</t>
  </si>
  <si>
    <t xml:space="preserve"> Marco</t>
  </si>
  <si>
    <t>Ruiz</t>
  </si>
  <si>
    <t>Ruppersberger</t>
  </si>
  <si>
    <t xml:space="preserve"> Dutch</t>
  </si>
  <si>
    <t>Rush</t>
  </si>
  <si>
    <t xml:space="preserve"> Bobby L</t>
  </si>
  <si>
    <t>Russell</t>
  </si>
  <si>
    <t>Ryan</t>
  </si>
  <si>
    <t>Salmon</t>
  </si>
  <si>
    <t>Sanchez</t>
  </si>
  <si>
    <t xml:space="preserve"> Linda</t>
  </si>
  <si>
    <t xml:space="preserve"> Loretta</t>
  </si>
  <si>
    <t>Sanders</t>
  </si>
  <si>
    <t xml:space="preserve"> Bernie</t>
  </si>
  <si>
    <t>Sanford</t>
  </si>
  <si>
    <t>Sarbanes</t>
  </si>
  <si>
    <t>Sasse</t>
  </si>
  <si>
    <t>Scalise</t>
  </si>
  <si>
    <t>Schakowsky</t>
  </si>
  <si>
    <t xml:space="preserve"> Jan</t>
  </si>
  <si>
    <t>Schatz</t>
  </si>
  <si>
    <t>Schock</t>
  </si>
  <si>
    <t xml:space="preserve"> Aaron</t>
  </si>
  <si>
    <t>Schrader</t>
  </si>
  <si>
    <t xml:space="preserve"> Kurt</t>
  </si>
  <si>
    <t>Schultz</t>
  </si>
  <si>
    <t xml:space="preserve"> Debbie Wasserman</t>
  </si>
  <si>
    <t>Schumer</t>
  </si>
  <si>
    <t xml:space="preserve"> Charles E</t>
  </si>
  <si>
    <t>Schweikert</t>
  </si>
  <si>
    <t>Scott</t>
  </si>
  <si>
    <t xml:space="preserve"> Austin</t>
  </si>
  <si>
    <t xml:space="preserve"> Bobby</t>
  </si>
  <si>
    <t>Sensenbrenner</t>
  </si>
  <si>
    <t xml:space="preserve"> F James Jr</t>
  </si>
  <si>
    <t>Serrano</t>
  </si>
  <si>
    <t xml:space="preserve"> Jose E</t>
  </si>
  <si>
    <t>Sessions</t>
  </si>
  <si>
    <t>Sewell</t>
  </si>
  <si>
    <t xml:space="preserve"> Terri A</t>
  </si>
  <si>
    <t>Shaheen</t>
  </si>
  <si>
    <t xml:space="preserve"> Jeanne</t>
  </si>
  <si>
    <t>Shelby</t>
  </si>
  <si>
    <t xml:space="preserve"> Richard C</t>
  </si>
  <si>
    <t>Sherman</t>
  </si>
  <si>
    <t>Shimkus</t>
  </si>
  <si>
    <t xml:space="preserve"> John M</t>
  </si>
  <si>
    <t>Shuster</t>
  </si>
  <si>
    <t>Simpson</t>
  </si>
  <si>
    <t>Sinema</t>
  </si>
  <si>
    <t xml:space="preserve"> Kyrsten</t>
  </si>
  <si>
    <t>Sires</t>
  </si>
  <si>
    <t xml:space="preserve"> Albio</t>
  </si>
  <si>
    <t>Slaughter</t>
  </si>
  <si>
    <t xml:space="preserve"> Louise M</t>
  </si>
  <si>
    <t>Smith</t>
  </si>
  <si>
    <t>Speier</t>
  </si>
  <si>
    <t xml:space="preserve"> Jackie</t>
  </si>
  <si>
    <t>Stabenow</t>
  </si>
  <si>
    <t>Stefanik</t>
  </si>
  <si>
    <t xml:space="preserve"> Elise</t>
  </si>
  <si>
    <t>Stewart</t>
  </si>
  <si>
    <t>Stivers</t>
  </si>
  <si>
    <t>Stutzman</t>
  </si>
  <si>
    <t xml:space="preserve"> Marlin</t>
  </si>
  <si>
    <t>Sullivan</t>
  </si>
  <si>
    <t>Swalwell</t>
  </si>
  <si>
    <t xml:space="preserve"> Eric</t>
  </si>
  <si>
    <t>Takai</t>
  </si>
  <si>
    <t>Takano</t>
  </si>
  <si>
    <t>Tester</t>
  </si>
  <si>
    <t xml:space="preserve"> Jon</t>
  </si>
  <si>
    <t>Thompson</t>
  </si>
  <si>
    <t xml:space="preserve"> Bennie G</t>
  </si>
  <si>
    <t xml:space="preserve"> Glenn</t>
  </si>
  <si>
    <t>Thornberry</t>
  </si>
  <si>
    <t xml:space="preserve"> Mac</t>
  </si>
  <si>
    <t>Thune</t>
  </si>
  <si>
    <t>Tiberi</t>
  </si>
  <si>
    <t xml:space="preserve"> Patrick J</t>
  </si>
  <si>
    <t>Tillis</t>
  </si>
  <si>
    <t xml:space="preserve"> Thom</t>
  </si>
  <si>
    <t>Tipton</t>
  </si>
  <si>
    <t>Titus</t>
  </si>
  <si>
    <t xml:space="preserve"> Dina</t>
  </si>
  <si>
    <t>Tonko</t>
  </si>
  <si>
    <t>Toomey</t>
  </si>
  <si>
    <t>Torres</t>
  </si>
  <si>
    <t xml:space="preserve"> Norma</t>
  </si>
  <si>
    <t>Trott</t>
  </si>
  <si>
    <t>Tsongas</t>
  </si>
  <si>
    <t xml:space="preserve"> Niki</t>
  </si>
  <si>
    <t>Turner</t>
  </si>
  <si>
    <t xml:space="preserve"> Michael R</t>
  </si>
  <si>
    <t>Udall</t>
  </si>
  <si>
    <t>Upton</t>
  </si>
  <si>
    <t xml:space="preserve"> Fred</t>
  </si>
  <si>
    <t>Valadao</t>
  </si>
  <si>
    <t>Van Hollen</t>
  </si>
  <si>
    <t>Vargas</t>
  </si>
  <si>
    <t xml:space="preserve"> Juan</t>
  </si>
  <si>
    <t>Veasey</t>
  </si>
  <si>
    <t xml:space="preserve"> Marc</t>
  </si>
  <si>
    <t>Vela</t>
  </si>
  <si>
    <t xml:space="preserve"> Filemon</t>
  </si>
  <si>
    <t>Velazquez</t>
  </si>
  <si>
    <t xml:space="preserve"> Nydia M</t>
  </si>
  <si>
    <t>Visclosky</t>
  </si>
  <si>
    <t>Vitter</t>
  </si>
  <si>
    <t>Wagner</t>
  </si>
  <si>
    <t xml:space="preserve"> Ann L</t>
  </si>
  <si>
    <t>Walberg</t>
  </si>
  <si>
    <t>Walden</t>
  </si>
  <si>
    <t xml:space="preserve"> Greg</t>
  </si>
  <si>
    <t>Walker</t>
  </si>
  <si>
    <t>Walorski</t>
  </si>
  <si>
    <t>Walters</t>
  </si>
  <si>
    <t xml:space="preserve"> Mimi</t>
  </si>
  <si>
    <t>Walz</t>
  </si>
  <si>
    <t>Warner</t>
  </si>
  <si>
    <t>Warren</t>
  </si>
  <si>
    <t>Waters</t>
  </si>
  <si>
    <t xml:space="preserve"> Maxine</t>
  </si>
  <si>
    <t>Weber</t>
  </si>
  <si>
    <t>Webster</t>
  </si>
  <si>
    <t>Welch</t>
  </si>
  <si>
    <t>Wenstrup</t>
  </si>
  <si>
    <t>Westerman</t>
  </si>
  <si>
    <t>Westmoreland</t>
  </si>
  <si>
    <t xml:space="preserve"> Lynn A</t>
  </si>
  <si>
    <t>Whitehouse</t>
  </si>
  <si>
    <t xml:space="preserve"> Sheldon</t>
  </si>
  <si>
    <t>Whitfield</t>
  </si>
  <si>
    <t>Wicker</t>
  </si>
  <si>
    <t xml:space="preserve"> Roger</t>
  </si>
  <si>
    <t>Williams</t>
  </si>
  <si>
    <t>Wilson</t>
  </si>
  <si>
    <t xml:space="preserve"> Frederica</t>
  </si>
  <si>
    <t>Wittman</t>
  </si>
  <si>
    <t>Womack</t>
  </si>
  <si>
    <t>Woodall</t>
  </si>
  <si>
    <t>Wyden</t>
  </si>
  <si>
    <t>Yarmuth</t>
  </si>
  <si>
    <t>Yoder</t>
  </si>
  <si>
    <t>Yoho</t>
  </si>
  <si>
    <t>Young</t>
  </si>
  <si>
    <t>Zeldin</t>
  </si>
  <si>
    <t xml:space="preserve"> Lee</t>
  </si>
  <si>
    <t>Zinke</t>
  </si>
  <si>
    <t xml:space="preserve"> Ryan K</t>
  </si>
  <si>
    <t>Ralph Abraham</t>
  </si>
  <si>
    <t>Alma Adams</t>
  </si>
  <si>
    <t>Robert B Aderholt</t>
  </si>
  <si>
    <t>Pete Aguilar</t>
  </si>
  <si>
    <t>Lamar Alexander</t>
  </si>
  <si>
    <t>Richard W Allen</t>
  </si>
  <si>
    <t>Justin Amash</t>
  </si>
  <si>
    <t>Mark Amodei</t>
  </si>
  <si>
    <t>Brad Ashford</t>
  </si>
  <si>
    <t>Kelly Ayotte</t>
  </si>
  <si>
    <t>Brian Babin</t>
  </si>
  <si>
    <t>Tammy Baldwin</t>
  </si>
  <si>
    <t>Lou Barletta</t>
  </si>
  <si>
    <t>Andy Barr</t>
  </si>
  <si>
    <t>John A Barrasso</t>
  </si>
  <si>
    <t>Joe Barton</t>
  </si>
  <si>
    <t>Karen Bass</t>
  </si>
  <si>
    <t>Joyce Beatty</t>
  </si>
  <si>
    <t>Xavier Becerra</t>
  </si>
  <si>
    <t>Dan Benishek</t>
  </si>
  <si>
    <t>Michael F Bennet</t>
  </si>
  <si>
    <t>Ami Bera</t>
  </si>
  <si>
    <t>Jaime Herrera Beutler</t>
  </si>
  <si>
    <t>Don Beyer</t>
  </si>
  <si>
    <t>Gus Bilirakis</t>
  </si>
  <si>
    <t>Mike Bishop</t>
  </si>
  <si>
    <t>Rob Bishop</t>
  </si>
  <si>
    <t>Sanford Bishop</t>
  </si>
  <si>
    <t>Diane Black</t>
  </si>
  <si>
    <t>Marsha Blackburn</t>
  </si>
  <si>
    <t>Rod Blum</t>
  </si>
  <si>
    <t>Earl Blumenauer</t>
  </si>
  <si>
    <t>Richard Blumenthal</t>
  </si>
  <si>
    <t>Roy Blunt</t>
  </si>
  <si>
    <t>Suzanne Bonamici</t>
  </si>
  <si>
    <t>Cory Booker</t>
  </si>
  <si>
    <t>John Boozman</t>
  </si>
  <si>
    <t>Madeleine Z Bordallo</t>
  </si>
  <si>
    <t>Mike Bost</t>
  </si>
  <si>
    <t>Charles Jr Boustany</t>
  </si>
  <si>
    <t>Barbara Boxer</t>
  </si>
  <si>
    <t>Brendan Boyle</t>
  </si>
  <si>
    <t>Kevin Brady</t>
  </si>
  <si>
    <t>Robert A Brady</t>
  </si>
  <si>
    <t>Dave Brat</t>
  </si>
  <si>
    <t>James Bridenstine</t>
  </si>
  <si>
    <t>Mo Brooks</t>
  </si>
  <si>
    <t>Susan Brooks</t>
  </si>
  <si>
    <t>Corrine Brown</t>
  </si>
  <si>
    <t>Sherrod Brown</t>
  </si>
  <si>
    <t>Julia Brownley</t>
  </si>
  <si>
    <t>Vernon Buchanan</t>
  </si>
  <si>
    <t>Kenneth R Buck</t>
  </si>
  <si>
    <t>Larry Bucshon</t>
  </si>
  <si>
    <t>Michael Burgess</t>
  </si>
  <si>
    <t>Richard Burr</t>
  </si>
  <si>
    <t>Cheri Bustos</t>
  </si>
  <si>
    <t>G K Butterfield</t>
  </si>
  <si>
    <t>Bradley Byrne</t>
  </si>
  <si>
    <t>Ken Calvert</t>
  </si>
  <si>
    <t>Maria Cantwell</t>
  </si>
  <si>
    <t>Shelley Moore Capito</t>
  </si>
  <si>
    <t>Lois Capps</t>
  </si>
  <si>
    <t>Michael E Capuano</t>
  </si>
  <si>
    <t>Tony Cardenas</t>
  </si>
  <si>
    <t>Ben Cardin</t>
  </si>
  <si>
    <t>John Carney</t>
  </si>
  <si>
    <t>Tom Carper</t>
  </si>
  <si>
    <t>Andre Carson</t>
  </si>
  <si>
    <t>Buddy Carter</t>
  </si>
  <si>
    <t>John Carter</t>
  </si>
  <si>
    <t>Matt Cartwright</t>
  </si>
  <si>
    <t>Bob Casey</t>
  </si>
  <si>
    <t>Bill Cassidy</t>
  </si>
  <si>
    <t>Kathy Castor</t>
  </si>
  <si>
    <t>Joaquin Castro</t>
  </si>
  <si>
    <t>Steve Chabot</t>
  </si>
  <si>
    <t>Jason Chaffetz</t>
  </si>
  <si>
    <t>Judy Chu</t>
  </si>
  <si>
    <t>David Cicilline</t>
  </si>
  <si>
    <t>Katherine Clark</t>
  </si>
  <si>
    <t>Yvette D Clarke</t>
  </si>
  <si>
    <t>Curt Clawson</t>
  </si>
  <si>
    <t>William L Jr Clay</t>
  </si>
  <si>
    <t>Emanuel Cleaver</t>
  </si>
  <si>
    <t>Dan Coats</t>
  </si>
  <si>
    <t>Thad Cochran</t>
  </si>
  <si>
    <t>Mike Coffman</t>
  </si>
  <si>
    <t>Steve Cohen</t>
  </si>
  <si>
    <t>Tom Cole</t>
  </si>
  <si>
    <t>Bonnie Coleman</t>
  </si>
  <si>
    <t>Chris Collins</t>
  </si>
  <si>
    <t>Doug Collins</t>
  </si>
  <si>
    <t>Susan M Collins</t>
  </si>
  <si>
    <t>Barbara Comstock</t>
  </si>
  <si>
    <t>Mike Conaway</t>
  </si>
  <si>
    <t>Gerry Connolly</t>
  </si>
  <si>
    <t>John Jr Conyers</t>
  </si>
  <si>
    <t>Paul Cook</t>
  </si>
  <si>
    <t>Chris Coons</t>
  </si>
  <si>
    <t>Jim Cooper</t>
  </si>
  <si>
    <t>Bob Corker</t>
  </si>
  <si>
    <t>John Cornyn</t>
  </si>
  <si>
    <t>Jim Costa</t>
  </si>
  <si>
    <t>Ryan Costello</t>
  </si>
  <si>
    <t>Tom Cotton</t>
  </si>
  <si>
    <t>Joe Courtney</t>
  </si>
  <si>
    <t>Kevin Cramer</t>
  </si>
  <si>
    <t>Mike Crapo</t>
  </si>
  <si>
    <t>Rick Crawford</t>
  </si>
  <si>
    <t>Ander Crenshaw</t>
  </si>
  <si>
    <t>Joseph Crowley</t>
  </si>
  <si>
    <t>Ted Cruz</t>
  </si>
  <si>
    <t>Henry Cuellar</t>
  </si>
  <si>
    <t>John Culberson</t>
  </si>
  <si>
    <t>Elijah E Cummings</t>
  </si>
  <si>
    <t>Carlos Curbelo</t>
  </si>
  <si>
    <t>Steven Daines</t>
  </si>
  <si>
    <t>Danny K Davis</t>
  </si>
  <si>
    <t>Rodney Davis</t>
  </si>
  <si>
    <t>Susan A Davis</t>
  </si>
  <si>
    <t>Peter DeFazio</t>
  </si>
  <si>
    <t>Diana DeGette</t>
  </si>
  <si>
    <t>Rosa L DeLauro</t>
  </si>
  <si>
    <t>Ron DeSantis</t>
  </si>
  <si>
    <t>Suzan DelBene</t>
  </si>
  <si>
    <t>John K Delaney</t>
  </si>
  <si>
    <t>Jeff Denham</t>
  </si>
  <si>
    <t>Charlie Dent</t>
  </si>
  <si>
    <t>Mark Desaulnier</t>
  </si>
  <si>
    <t>Scott Desjarlais</t>
  </si>
  <si>
    <t>Ted Deutch</t>
  </si>
  <si>
    <t>Mario Diaz-Balart</t>
  </si>
  <si>
    <t>Debbie Dingell</t>
  </si>
  <si>
    <t>Lloyd Doggett</t>
  </si>
  <si>
    <t>Bob Dold</t>
  </si>
  <si>
    <t>Joe Donnelly</t>
  </si>
  <si>
    <t>Mike Doyle</t>
  </si>
  <si>
    <t>Tammy Duckworth</t>
  </si>
  <si>
    <t>Sean P Duffy</t>
  </si>
  <si>
    <t>Jeff Duncan</t>
  </si>
  <si>
    <t>John J Jr Duncan</t>
  </si>
  <si>
    <t>Dick Durbin</t>
  </si>
  <si>
    <t>Donna Edwards</t>
  </si>
  <si>
    <t>Keith Ellison</t>
  </si>
  <si>
    <t>Renee Ellmers</t>
  </si>
  <si>
    <t>Tom Emmer</t>
  </si>
  <si>
    <t>Eliot L Engel</t>
  </si>
  <si>
    <t>Mike Enzi</t>
  </si>
  <si>
    <t>Joni Ernst</t>
  </si>
  <si>
    <t>Anna Eshoo</t>
  </si>
  <si>
    <t>Elizabeth Esty</t>
  </si>
  <si>
    <t>Blake Farenthold</t>
  </si>
  <si>
    <t>Sam Farr</t>
  </si>
  <si>
    <t>Chaka Fattah</t>
  </si>
  <si>
    <t>Dianne Feinstein</t>
  </si>
  <si>
    <t>Steve Fincher</t>
  </si>
  <si>
    <t>Deb Fischer</t>
  </si>
  <si>
    <t>Michael G Fitzpatrick</t>
  </si>
  <si>
    <t>Jeff Flake</t>
  </si>
  <si>
    <t>Chuck Fleischmann</t>
  </si>
  <si>
    <t>John Fleming</t>
  </si>
  <si>
    <t>Bill Flores</t>
  </si>
  <si>
    <t>Randy Forbes</t>
  </si>
  <si>
    <t>Jeff Fortenberry</t>
  </si>
  <si>
    <t>Bill Foster</t>
  </si>
  <si>
    <t>Virginia Foxx</t>
  </si>
  <si>
    <t>Lois J Frankel</t>
  </si>
  <si>
    <t>Al Franken</t>
  </si>
  <si>
    <t>Trent Franks</t>
  </si>
  <si>
    <t>Rodney Frelinghuysen</t>
  </si>
  <si>
    <t>Marcia L Fudge</t>
  </si>
  <si>
    <t>Tulsi Gabbard</t>
  </si>
  <si>
    <t>Ruben Gallego</t>
  </si>
  <si>
    <t>John Garamendi</t>
  </si>
  <si>
    <t>Cory Gardner</t>
  </si>
  <si>
    <t>Scott Garrett</t>
  </si>
  <si>
    <t>Bob Gibbs</t>
  </si>
  <si>
    <t>Chris Gibson</t>
  </si>
  <si>
    <t>Kirsten Gillibrand</t>
  </si>
  <si>
    <t>Louis B Jr Gohmert</t>
  </si>
  <si>
    <t>Bob Goodlatte</t>
  </si>
  <si>
    <t>Paul Gosar</t>
  </si>
  <si>
    <t>Trey Gowdy</t>
  </si>
  <si>
    <t>Gwen Graham</t>
  </si>
  <si>
    <t>Lindsey Graham</t>
  </si>
  <si>
    <t>Kay Granger</t>
  </si>
  <si>
    <t>Chuck Grassley</t>
  </si>
  <si>
    <t>Garret Graves</t>
  </si>
  <si>
    <t>Sam Graves</t>
  </si>
  <si>
    <t>Tom Graves</t>
  </si>
  <si>
    <t>Alan Grayson</t>
  </si>
  <si>
    <t>Al Green</t>
  </si>
  <si>
    <t>Gene Green</t>
  </si>
  <si>
    <t>Morgan Griffith</t>
  </si>
  <si>
    <t>Raul M Grijalva</t>
  </si>
  <si>
    <t>Michelle Lujan Grisham</t>
  </si>
  <si>
    <t>Glenn S Grothman</t>
  </si>
  <si>
    <t>Frank Guinta</t>
  </si>
  <si>
    <t>Brett Guthrie</t>
  </si>
  <si>
    <t>Luis V Gutierrez</t>
  </si>
  <si>
    <t>Janice Hahn</t>
  </si>
  <si>
    <t>Richard Hanna</t>
  </si>
  <si>
    <t>Cresent Hardy</t>
  </si>
  <si>
    <t>Gregg Harper</t>
  </si>
  <si>
    <t>Andy Harris</t>
  </si>
  <si>
    <t>Vicky Hartzler</t>
  </si>
  <si>
    <t>Alcee L Hastings</t>
  </si>
  <si>
    <t>Orrin G Hatch</t>
  </si>
  <si>
    <t>Dennis Heck</t>
  </si>
  <si>
    <t>Joe Heck</t>
  </si>
  <si>
    <t>Martin Heinrich</t>
  </si>
  <si>
    <t>Heidi Heitkamp</t>
  </si>
  <si>
    <t>Dean Heller</t>
  </si>
  <si>
    <t>Jeb Hensarling</t>
  </si>
  <si>
    <t>Jody B Hice</t>
  </si>
  <si>
    <t>Brian M Higgins</t>
  </si>
  <si>
    <t>French Hill</t>
  </si>
  <si>
    <t>Jim Himes</t>
  </si>
  <si>
    <t>Ruben Hinojosa</t>
  </si>
  <si>
    <t>Mazie K Hirono</t>
  </si>
  <si>
    <t>John Hoeven</t>
  </si>
  <si>
    <t>George Holding</t>
  </si>
  <si>
    <t>Mike Honda</t>
  </si>
  <si>
    <t>Richard Hudson</t>
  </si>
  <si>
    <t>Tim Huelskamp</t>
  </si>
  <si>
    <t>Jared Huffman</t>
  </si>
  <si>
    <t>Bill Huizenga</t>
  </si>
  <si>
    <t>Randy Hultgren</t>
  </si>
  <si>
    <t>Duncan D Hunter</t>
  </si>
  <si>
    <t>Will Hurd</t>
  </si>
  <si>
    <t>Robert Hurt</t>
  </si>
  <si>
    <t>James M Inhofe</t>
  </si>
  <si>
    <t>Johnny Isakson</t>
  </si>
  <si>
    <t>Steve Israel</t>
  </si>
  <si>
    <t>Darrell Issa</t>
  </si>
  <si>
    <t>Sheila Jackson Lee</t>
  </si>
  <si>
    <t>Hakeem Jeffries</t>
  </si>
  <si>
    <t>Evan Jenkins</t>
  </si>
  <si>
    <t>Lynn Jenkins</t>
  </si>
  <si>
    <t>Bill Johnson</t>
  </si>
  <si>
    <t>Eddie Bernice Johnson</t>
  </si>
  <si>
    <t>Hank Johnson</t>
  </si>
  <si>
    <t>Ron Johnson</t>
  </si>
  <si>
    <t>Sam Johnson</t>
  </si>
  <si>
    <t>David Jolly</t>
  </si>
  <si>
    <t>Walter B Jr Jones</t>
  </si>
  <si>
    <t>Jim Jordan</t>
  </si>
  <si>
    <t>David P Joyce</t>
  </si>
  <si>
    <t>Tim Kaine</t>
  </si>
  <si>
    <t>Marcy Kaptur</t>
  </si>
  <si>
    <t>John Katko</t>
  </si>
  <si>
    <t>Bill Keating</t>
  </si>
  <si>
    <t>Mike Kelly</t>
  </si>
  <si>
    <t>Robin Kelly</t>
  </si>
  <si>
    <t>Joe III Kennedy</t>
  </si>
  <si>
    <t>Dan Kildee</t>
  </si>
  <si>
    <t>Derek Kilmer</t>
  </si>
  <si>
    <t>Ron Kind</t>
  </si>
  <si>
    <t>Angus King</t>
  </si>
  <si>
    <t>Pete King</t>
  </si>
  <si>
    <t>Steven A King</t>
  </si>
  <si>
    <t>Adam Kinzinger</t>
  </si>
  <si>
    <t>Mark Kirk</t>
  </si>
  <si>
    <t>Ann Kirkpatrick</t>
  </si>
  <si>
    <t>John Kline</t>
  </si>
  <si>
    <t>Amy Klobuchar</t>
  </si>
  <si>
    <t>Steve Knight</t>
  </si>
  <si>
    <t>Ann Mclane Kuster</t>
  </si>
  <si>
    <t>Doug LaMalfa</t>
  </si>
  <si>
    <t>Raul Labrador</t>
  </si>
  <si>
    <t>Douglas L Lamborn</t>
  </si>
  <si>
    <t>Leonard Lance</t>
  </si>
  <si>
    <t>Jim Langevin</t>
  </si>
  <si>
    <t>James Lankford</t>
  </si>
  <si>
    <t>Rick Larsen</t>
  </si>
  <si>
    <t>John B Larson</t>
  </si>
  <si>
    <t>Robert E Latta</t>
  </si>
  <si>
    <t>Brenda Lawrence</t>
  </si>
  <si>
    <t>Patrick Leahy</t>
  </si>
  <si>
    <t>Barbara Lee</t>
  </si>
  <si>
    <t>Mike Lee</t>
  </si>
  <si>
    <t>Sander Levin</t>
  </si>
  <si>
    <t>John Lewis</t>
  </si>
  <si>
    <t>Ted Lieu</t>
  </si>
  <si>
    <t>Daniel Lipinski</t>
  </si>
  <si>
    <t>Frank A LoBiondo</t>
  </si>
  <si>
    <t>David Loebsack</t>
  </si>
  <si>
    <t>Zoe Lofgren</t>
  </si>
  <si>
    <t>Billy Long</t>
  </si>
  <si>
    <t>Barry Loudermilk</t>
  </si>
  <si>
    <t>Mia Love</t>
  </si>
  <si>
    <t>Alan Lowenthal</t>
  </si>
  <si>
    <t>Nita M Lowey</t>
  </si>
  <si>
    <t>Frank D Lucas</t>
  </si>
  <si>
    <t>Blaine Luetkemeyer</t>
  </si>
  <si>
    <t>Ben R Lujan</t>
  </si>
  <si>
    <t>Cynthia Lummis</t>
  </si>
  <si>
    <t>Stephen F Lynch</t>
  </si>
  <si>
    <t>Thomas MacArthur</t>
  </si>
  <si>
    <t>Carolyn B Maloney</t>
  </si>
  <si>
    <t>Sean Patrick Maloney</t>
  </si>
  <si>
    <t>Joe Manchin</t>
  </si>
  <si>
    <t>Kenny Marchant</t>
  </si>
  <si>
    <t>Tom Marino</t>
  </si>
  <si>
    <t>Ed Markey</t>
  </si>
  <si>
    <t>Thomas Massie</t>
  </si>
  <si>
    <t>Doris O Matsui</t>
  </si>
  <si>
    <t>John McCain</t>
  </si>
  <si>
    <t>Claire McCaskill</t>
  </si>
  <si>
    <t>Michael McCaul</t>
  </si>
  <si>
    <t>Tom McClintock</t>
  </si>
  <si>
    <t>Betty McCollum</t>
  </si>
  <si>
    <t>Mitch McConnell</t>
  </si>
  <si>
    <t>Jim McDermott</t>
  </si>
  <si>
    <t>James P McGovern</t>
  </si>
  <si>
    <t>Patrick McHenry</t>
  </si>
  <si>
    <t>David McKinley</t>
  </si>
  <si>
    <t>Jerry McNerney</t>
  </si>
  <si>
    <t>Martha McSally</t>
  </si>
  <si>
    <t>Mark R Meadows</t>
  </si>
  <si>
    <t>Patrick Meehan</t>
  </si>
  <si>
    <t>Gregory W Meeks</t>
  </si>
  <si>
    <t>Robert Menendez</t>
  </si>
  <si>
    <t>Grace Meng</t>
  </si>
  <si>
    <t>Jeff Merkley</t>
  </si>
  <si>
    <t>Luke Messer</t>
  </si>
  <si>
    <t>John L Mica</t>
  </si>
  <si>
    <t>Barbara A Mikulski</t>
  </si>
  <si>
    <t>Candice S Miller</t>
  </si>
  <si>
    <t>Jeff Miller</t>
  </si>
  <si>
    <t>John Moolenaar</t>
  </si>
  <si>
    <t>Alex Mooney</t>
  </si>
  <si>
    <t>Gwen Moore</t>
  </si>
  <si>
    <t>Jerry Moran</t>
  </si>
  <si>
    <t>Seth Moulton</t>
  </si>
  <si>
    <t>Markwayne Mullin</t>
  </si>
  <si>
    <t>Mick Mulvaney</t>
  </si>
  <si>
    <t>Lisa Murkowski</t>
  </si>
  <si>
    <t>Christopher S Murphy</t>
  </si>
  <si>
    <t>Patrick Murphy</t>
  </si>
  <si>
    <t>Tim Murphy</t>
  </si>
  <si>
    <t>Patty Murray</t>
  </si>
  <si>
    <t>Jerrold Nadler</t>
  </si>
  <si>
    <t>Grace Napolitano</t>
  </si>
  <si>
    <t>Richard E Neal</t>
  </si>
  <si>
    <t>Bill Nelson</t>
  </si>
  <si>
    <t>Randy Neugebauer</t>
  </si>
  <si>
    <t>Dan Newhouse</t>
  </si>
  <si>
    <t>Kristi Noem</t>
  </si>
  <si>
    <t>Rick Nolan</t>
  </si>
  <si>
    <t>Don Norcross</t>
  </si>
  <si>
    <t>Eleanor Holmes Norton</t>
  </si>
  <si>
    <t>Richard Nugent</t>
  </si>
  <si>
    <t>Devin Nunes</t>
  </si>
  <si>
    <t>Alan Nunnelee</t>
  </si>
  <si>
    <t>Beto O'Rourke</t>
  </si>
  <si>
    <t>Pete Olson</t>
  </si>
  <si>
    <t>Steven Palazzo</t>
  </si>
  <si>
    <t>Frank Jr Pallone</t>
  </si>
  <si>
    <t>Gary Palmer</t>
  </si>
  <si>
    <t>Bill Jr Pascrell</t>
  </si>
  <si>
    <t>Rand Paul</t>
  </si>
  <si>
    <t>Erik Paulsen</t>
  </si>
  <si>
    <t>Donald M Jr Payne</t>
  </si>
  <si>
    <t>Steve Pearce</t>
  </si>
  <si>
    <t>David Perdue</t>
  </si>
  <si>
    <t>Edwin G Perlmutter</t>
  </si>
  <si>
    <t>Scott Perry</t>
  </si>
  <si>
    <t>Gary Peters</t>
  </si>
  <si>
    <t>Scott Peters</t>
  </si>
  <si>
    <t>Collin Peterson</t>
  </si>
  <si>
    <t>Pedro Pierluisi</t>
  </si>
  <si>
    <t>Chellie Pingree</t>
  </si>
  <si>
    <t>Robert Pittenger</t>
  </si>
  <si>
    <t>Joe Pitts</t>
  </si>
  <si>
    <t>Stacey Plaskett</t>
  </si>
  <si>
    <t>Mark Pocan</t>
  </si>
  <si>
    <t>Ted Poe</t>
  </si>
  <si>
    <t>Bruce Poliquin</t>
  </si>
  <si>
    <t>Jared Polis</t>
  </si>
  <si>
    <t>Mike Pompeo</t>
  </si>
  <si>
    <t>Rob Portman</t>
  </si>
  <si>
    <t>Bill Posey</t>
  </si>
  <si>
    <t>David Price</t>
  </si>
  <si>
    <t>Tom Price</t>
  </si>
  <si>
    <t>Mike Quigley</t>
  </si>
  <si>
    <t>Amata Coleman Radewagen</t>
  </si>
  <si>
    <t>Charles B Rangel</t>
  </si>
  <si>
    <t>John Lee Ratcliffe</t>
  </si>
  <si>
    <t>Jack Reed</t>
  </si>
  <si>
    <t>Tom Reed</t>
  </si>
  <si>
    <t>Dave Reichert</t>
  </si>
  <si>
    <t>Jim Renacci</t>
  </si>
  <si>
    <t>Reid Ribble</t>
  </si>
  <si>
    <t>Kathleen Rice</t>
  </si>
  <si>
    <t>Tom Rice</t>
  </si>
  <si>
    <t>Cedric Richmond</t>
  </si>
  <si>
    <t>Scott Rigell</t>
  </si>
  <si>
    <t>James E Risch</t>
  </si>
  <si>
    <t>Pat Roberts</t>
  </si>
  <si>
    <t>Martha Roby</t>
  </si>
  <si>
    <t>Cathy McMorris Rodgers</t>
  </si>
  <si>
    <t>Phil Roe</t>
  </si>
  <si>
    <t>Hal Rogers</t>
  </si>
  <si>
    <t>Mike D Rogers</t>
  </si>
  <si>
    <t>Dana Rohrabacher</t>
  </si>
  <si>
    <t>Todd Rokita</t>
  </si>
  <si>
    <t>Tom Rooney</t>
  </si>
  <si>
    <t>Ileana Ros-Lehtinen</t>
  </si>
  <si>
    <t>Peter Roskam</t>
  </si>
  <si>
    <t>Dennis Ross</t>
  </si>
  <si>
    <t>Keith J Rothfus</t>
  </si>
  <si>
    <t>Mike Rounds</t>
  </si>
  <si>
    <t>David Rouzer</t>
  </si>
  <si>
    <t>Lucille Roybal-Allard</t>
  </si>
  <si>
    <t>Ed Royce</t>
  </si>
  <si>
    <t>Marco Rubio</t>
  </si>
  <si>
    <t>Raul Ruiz</t>
  </si>
  <si>
    <t>Dutch Ruppersberger</t>
  </si>
  <si>
    <t>Bobby L Rush</t>
  </si>
  <si>
    <t>Steven Russell</t>
  </si>
  <si>
    <t>Tim Ryan</t>
  </si>
  <si>
    <t>Matt Salmon</t>
  </si>
  <si>
    <t>Linda Sanchez</t>
  </si>
  <si>
    <t>Loretta Sanchez</t>
  </si>
  <si>
    <t>Bernie Sanders</t>
  </si>
  <si>
    <t>Mark Sanford</t>
  </si>
  <si>
    <t>John Sarbanes</t>
  </si>
  <si>
    <t>Ben Sasse</t>
  </si>
  <si>
    <t>Steve Scalise</t>
  </si>
  <si>
    <t>Jan Schakowsky</t>
  </si>
  <si>
    <t>Brian Schatz</t>
  </si>
  <si>
    <t>Aaron Schock</t>
  </si>
  <si>
    <t>Kurt Schrader</t>
  </si>
  <si>
    <t>Debbie Wasserman Schultz</t>
  </si>
  <si>
    <t>Charles E Schumer</t>
  </si>
  <si>
    <t>David Schweikert</t>
  </si>
  <si>
    <t>Austin Scott</t>
  </si>
  <si>
    <t>Bobby Scott</t>
  </si>
  <si>
    <t>David Scott</t>
  </si>
  <si>
    <t>Tim Scott</t>
  </si>
  <si>
    <t>F James Jr Sensenbrenner</t>
  </si>
  <si>
    <t>Jose E Serrano</t>
  </si>
  <si>
    <t>Jeff Sessions</t>
  </si>
  <si>
    <t>Pete Sessions</t>
  </si>
  <si>
    <t>Terri A Sewell</t>
  </si>
  <si>
    <t>Jeanne Shaheen</t>
  </si>
  <si>
    <t>Richard C Shelby</t>
  </si>
  <si>
    <t>Brad Sherman</t>
  </si>
  <si>
    <t>John M Shimkus</t>
  </si>
  <si>
    <t>Bill Shuster</t>
  </si>
  <si>
    <t>Mike Simpson</t>
  </si>
  <si>
    <t>Kyrsten Sinema</t>
  </si>
  <si>
    <t>Albio Sires</t>
  </si>
  <si>
    <t>Louise M Slaughter</t>
  </si>
  <si>
    <t>Adam Smith</t>
  </si>
  <si>
    <t>Chris Smith</t>
  </si>
  <si>
    <t>Jason Smith</t>
  </si>
  <si>
    <t>Lamar Smith</t>
  </si>
  <si>
    <t>Jackie Speier</t>
  </si>
  <si>
    <t>Debbie Stabenow</t>
  </si>
  <si>
    <t>Elise Stefanik</t>
  </si>
  <si>
    <t>Chris Stewart</t>
  </si>
  <si>
    <t>Steve Stivers</t>
  </si>
  <si>
    <t>Marlin Stutzman</t>
  </si>
  <si>
    <t>Dan Sullivan</t>
  </si>
  <si>
    <t>Eric Swalwell</t>
  </si>
  <si>
    <t>Mark Takai</t>
  </si>
  <si>
    <t>Mark Takano</t>
  </si>
  <si>
    <t>Jon Tester</t>
  </si>
  <si>
    <t>Bennie G Thompson</t>
  </si>
  <si>
    <t>Glenn Thompson</t>
  </si>
  <si>
    <t>Mike Thompson</t>
  </si>
  <si>
    <t>Mac Thornberry</t>
  </si>
  <si>
    <t>John Thune</t>
  </si>
  <si>
    <t>Patrick J Tiberi</t>
  </si>
  <si>
    <t>Thom Tillis</t>
  </si>
  <si>
    <t>Scott Tipton</t>
  </si>
  <si>
    <t>Dina Titus</t>
  </si>
  <si>
    <t>Paul Tonko</t>
  </si>
  <si>
    <t>Pat Toomey</t>
  </si>
  <si>
    <t>Norma Torres</t>
  </si>
  <si>
    <t>Dave Trott</t>
  </si>
  <si>
    <t>Niki Tsongas</t>
  </si>
  <si>
    <t>Michael R Turner</t>
  </si>
  <si>
    <t>Tom Udall</t>
  </si>
  <si>
    <t>Fred Upton</t>
  </si>
  <si>
    <t>David Valadao</t>
  </si>
  <si>
    <t>Chris Van Hollen</t>
  </si>
  <si>
    <t>Juan Vargas</t>
  </si>
  <si>
    <t>Marc Veasey</t>
  </si>
  <si>
    <t>Filemon Vela</t>
  </si>
  <si>
    <t>Nydia M Velazquez</t>
  </si>
  <si>
    <t>Pete Visclosky</t>
  </si>
  <si>
    <t>David Vitter</t>
  </si>
  <si>
    <t>Ann L Wagner</t>
  </si>
  <si>
    <t>Tim Walberg</t>
  </si>
  <si>
    <t>Greg Walden</t>
  </si>
  <si>
    <t>Mark Walker</t>
  </si>
  <si>
    <t>Jackie Walorski</t>
  </si>
  <si>
    <t>Mimi Walters</t>
  </si>
  <si>
    <t>Tim Walz</t>
  </si>
  <si>
    <t>Mark Warner</t>
  </si>
  <si>
    <t>Elizabeth Warren</t>
  </si>
  <si>
    <t>Maxine Waters</t>
  </si>
  <si>
    <t>Randy Weber</t>
  </si>
  <si>
    <t>Daniel Webster</t>
  </si>
  <si>
    <t>Peter Welch</t>
  </si>
  <si>
    <t>Brad Wenstrup</t>
  </si>
  <si>
    <t>Bruce Westerman</t>
  </si>
  <si>
    <t>Lynn A Westmoreland</t>
  </si>
  <si>
    <t>Sheldon Whitehouse</t>
  </si>
  <si>
    <t>Ed Whitfield</t>
  </si>
  <si>
    <t>Roger Wicker</t>
  </si>
  <si>
    <t>Roger Williams</t>
  </si>
  <si>
    <t>Frederica Wilson</t>
  </si>
  <si>
    <t>Joe Wilson</t>
  </si>
  <si>
    <t>Rob Wittman</t>
  </si>
  <si>
    <t>Steve Womack</t>
  </si>
  <si>
    <t>Rob Woodall</t>
  </si>
  <si>
    <t>Ron Wyden</t>
  </si>
  <si>
    <t>John A Yarmuth</t>
  </si>
  <si>
    <t>Kevin Yoder</t>
  </si>
  <si>
    <t>Ted Yoho</t>
  </si>
  <si>
    <t>David Young</t>
  </si>
  <si>
    <t>Don Young</t>
  </si>
  <si>
    <t>Todd Young</t>
  </si>
  <si>
    <t>Lee Zeldin</t>
  </si>
  <si>
    <t>Ryan K Zinke</t>
  </si>
  <si>
    <t>Louisiana District 22</t>
  </si>
  <si>
    <t>North Carolina District 37</t>
  </si>
  <si>
    <t>Alabama District 1</t>
  </si>
  <si>
    <t>California District 6</t>
  </si>
  <si>
    <t>Tennessee District 47</t>
  </si>
  <si>
    <t>Georgia District 13</t>
  </si>
  <si>
    <t>Michigan District 26</t>
  </si>
  <si>
    <t>Nevada District 32</t>
  </si>
  <si>
    <t>Nebraska District 31</t>
  </si>
  <si>
    <t>New Hampshire District 33</t>
  </si>
  <si>
    <t>Texas District 48</t>
  </si>
  <si>
    <t>Wisconsin District 55</t>
  </si>
  <si>
    <t>Pennsylvania District 42</t>
  </si>
  <si>
    <t>Kentucky District 21</t>
  </si>
  <si>
    <t>Wyoming District 56</t>
  </si>
  <si>
    <t>Ohio District 39</t>
  </si>
  <si>
    <t>Colorado District 8</t>
  </si>
  <si>
    <t>Washington District 53</t>
  </si>
  <si>
    <t>Virginia District 51</t>
  </si>
  <si>
    <t>Florida District 12</t>
  </si>
  <si>
    <t>Utah District 49</t>
  </si>
  <si>
    <t>Iowa District 19</t>
  </si>
  <si>
    <t>Oregon District 41</t>
  </si>
  <si>
    <t>Connecticut District 9</t>
  </si>
  <si>
    <t>Missouri District 29</t>
  </si>
  <si>
    <t>New Jersey District 34</t>
  </si>
  <si>
    <t>Arkansas District 5</t>
  </si>
  <si>
    <t>Guam District 66</t>
  </si>
  <si>
    <t>Illinois District 17</t>
  </si>
  <si>
    <t>Oklahoma District 40</t>
  </si>
  <si>
    <t>Indiana District 18</t>
  </si>
  <si>
    <t>West Virginia District 54</t>
  </si>
  <si>
    <t>Massachusetts District 25</t>
  </si>
  <si>
    <t>Maryland District 24</t>
  </si>
  <si>
    <t>Delaware District 10</t>
  </si>
  <si>
    <t>Rhode Island District 44</t>
  </si>
  <si>
    <t>New York District 36</t>
  </si>
  <si>
    <t>Mississippi District 28</t>
  </si>
  <si>
    <t>Maine District 23</t>
  </si>
  <si>
    <t>North Dakota District 38</t>
  </si>
  <si>
    <t>Idaho District 16</t>
  </si>
  <si>
    <t>Montana District 30</t>
  </si>
  <si>
    <t>South Carolina District 45</t>
  </si>
  <si>
    <t>Minnesota District 27</t>
  </si>
  <si>
    <t>Arizona District 4</t>
  </si>
  <si>
    <t>Hawaii District 15</t>
  </si>
  <si>
    <t>New Mexico District 35</t>
  </si>
  <si>
    <t>Kansas District 20</t>
  </si>
  <si>
    <t>Vermont District 50</t>
  </si>
  <si>
    <t>Alaska District 2</t>
  </si>
  <si>
    <t>South Dakota District 46</t>
  </si>
  <si>
    <t>District of Columbia District 11</t>
  </si>
  <si>
    <t>Puerto Rico District 72</t>
  </si>
  <si>
    <t>Virgin Islands of the U.S. District 78</t>
  </si>
  <si>
    <t>American Samoa District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</si>
</sst>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%"/>
    <numFmt numFmtId="171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8" fontId="0" fillId="0" borderId="0" xfId="1" applyNumberFormat="1" applyFont="1"/>
    <xf numFmtId="171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/>
    <xf numFmtId="0" fontId="2" fillId="4" borderId="1" xfId="0" applyFont="1" applyFill="1" applyBorder="1" applyAlignment="1">
      <alignment horizontal="center" vertical="center" wrapText="1"/>
    </xf>
    <xf numFmtId="0" fontId="4" fillId="3" borderId="1" xfId="2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5" borderId="1" xfId="2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Georgia_(U.S._state)" TargetMode="External"/><Relationship Id="rId117" Type="http://schemas.openxmlformats.org/officeDocument/2006/relationships/hyperlink" Target="https://en.wikipedia.org/wiki/Wake_Island" TargetMode="External"/><Relationship Id="rId21" Type="http://schemas.openxmlformats.org/officeDocument/2006/relationships/hyperlink" Target="https://en.wikipedia.org/wiki/Washington,_D.C." TargetMode="External"/><Relationship Id="rId42" Type="http://schemas.openxmlformats.org/officeDocument/2006/relationships/hyperlink" Target="https://en.wikipedia.org/wiki/Johnston_Atoll" TargetMode="External"/><Relationship Id="rId47" Type="http://schemas.openxmlformats.org/officeDocument/2006/relationships/hyperlink" Target="https://en.wikipedia.org/wiki/Kingman_Reef" TargetMode="External"/><Relationship Id="rId63" Type="http://schemas.openxmlformats.org/officeDocument/2006/relationships/hyperlink" Target="https://en.wikipedia.org/wiki/List_of_counties_in_Mississippi" TargetMode="External"/><Relationship Id="rId68" Type="http://schemas.openxmlformats.org/officeDocument/2006/relationships/hyperlink" Target="https://en.wikipedia.org/wiki/Navassa_Island" TargetMode="External"/><Relationship Id="rId84" Type="http://schemas.openxmlformats.org/officeDocument/2006/relationships/hyperlink" Target="https://en.wikipedia.org/wiki/List_of_counties_in_North_Dakota" TargetMode="External"/><Relationship Id="rId89" Type="http://schemas.openxmlformats.org/officeDocument/2006/relationships/hyperlink" Target="https://en.wikipedia.org/wiki/List_of_counties_in_Oklahoma" TargetMode="External"/><Relationship Id="rId112" Type="http://schemas.openxmlformats.org/officeDocument/2006/relationships/hyperlink" Target="https://en.wikipedia.org/wiki/List_of_counties_in_Vermont" TargetMode="External"/><Relationship Id="rId16" Type="http://schemas.openxmlformats.org/officeDocument/2006/relationships/hyperlink" Target="https://en.wikipedia.org/wiki/List_of_counties_in_Colorado" TargetMode="External"/><Relationship Id="rId107" Type="http://schemas.openxmlformats.org/officeDocument/2006/relationships/hyperlink" Target="https://en.wikipedia.org/wiki/List_of_counties_in_Texas" TargetMode="External"/><Relationship Id="rId11" Type="http://schemas.openxmlformats.org/officeDocument/2006/relationships/hyperlink" Target="https://en.wikipedia.org/wiki/Baker_Island" TargetMode="External"/><Relationship Id="rId32" Type="http://schemas.openxmlformats.org/officeDocument/2006/relationships/hyperlink" Target="https://en.wikipedia.org/wiki/Howland_Island" TargetMode="External"/><Relationship Id="rId37" Type="http://schemas.openxmlformats.org/officeDocument/2006/relationships/hyperlink" Target="https://en.wikipedia.org/wiki/Indiana" TargetMode="External"/><Relationship Id="rId53" Type="http://schemas.openxmlformats.org/officeDocument/2006/relationships/hyperlink" Target="https://en.wikipedia.org/wiki/Maryland" TargetMode="External"/><Relationship Id="rId58" Type="http://schemas.openxmlformats.org/officeDocument/2006/relationships/hyperlink" Target="https://en.wikipedia.org/wiki/List_of_counties_in_Michigan" TargetMode="External"/><Relationship Id="rId74" Type="http://schemas.openxmlformats.org/officeDocument/2006/relationships/hyperlink" Target="https://en.wikipedia.org/wiki/List_of_counties_in_New_Hampshire" TargetMode="External"/><Relationship Id="rId79" Type="http://schemas.openxmlformats.org/officeDocument/2006/relationships/hyperlink" Target="https://en.wikipedia.org/wiki/New_York_(state)" TargetMode="External"/><Relationship Id="rId102" Type="http://schemas.openxmlformats.org/officeDocument/2006/relationships/hyperlink" Target="https://en.wikipedia.org/wiki/South_Dakota" TargetMode="External"/><Relationship Id="rId123" Type="http://schemas.openxmlformats.org/officeDocument/2006/relationships/hyperlink" Target="https://en.wikipedia.org/wiki/List_of_counties_in_Wisconsin" TargetMode="External"/><Relationship Id="rId5" Type="http://schemas.openxmlformats.org/officeDocument/2006/relationships/hyperlink" Target="https://en.wikipedia.org/wiki/American_Samoa" TargetMode="External"/><Relationship Id="rId61" Type="http://schemas.openxmlformats.org/officeDocument/2006/relationships/hyperlink" Target="https://en.wikipedia.org/wiki/List_of_counties_in_Minnesota" TargetMode="External"/><Relationship Id="rId82" Type="http://schemas.openxmlformats.org/officeDocument/2006/relationships/hyperlink" Target="https://en.wikipedia.org/wiki/List_of_counties_in_North_Carolina" TargetMode="External"/><Relationship Id="rId90" Type="http://schemas.openxmlformats.org/officeDocument/2006/relationships/hyperlink" Target="https://en.wikipedia.org/wiki/Oregon" TargetMode="External"/><Relationship Id="rId95" Type="http://schemas.openxmlformats.org/officeDocument/2006/relationships/hyperlink" Target="https://en.wikipedia.org/wiki/List_of_counties_in_Pennsylvania" TargetMode="External"/><Relationship Id="rId19" Type="http://schemas.openxmlformats.org/officeDocument/2006/relationships/hyperlink" Target="https://en.wikipedia.org/wiki/Delaware" TargetMode="External"/><Relationship Id="rId14" Type="http://schemas.openxmlformats.org/officeDocument/2006/relationships/hyperlink" Target="https://en.wikipedia.org/wiki/Panama_Canal_Zone" TargetMode="External"/><Relationship Id="rId22" Type="http://schemas.openxmlformats.org/officeDocument/2006/relationships/hyperlink" Target="https://en.wikipedia.org/wiki/Federal_Information_Processing_Standard_state_code" TargetMode="External"/><Relationship Id="rId27" Type="http://schemas.openxmlformats.org/officeDocument/2006/relationships/hyperlink" Target="https://en.wikipedia.org/wiki/List_of_counties_in_Georgia" TargetMode="External"/><Relationship Id="rId30" Type="http://schemas.openxmlformats.org/officeDocument/2006/relationships/hyperlink" Target="https://en.wikipedia.org/wiki/Hawaii" TargetMode="External"/><Relationship Id="rId35" Type="http://schemas.openxmlformats.org/officeDocument/2006/relationships/hyperlink" Target="https://en.wikipedia.org/wiki/Illinois" TargetMode="External"/><Relationship Id="rId43" Type="http://schemas.openxmlformats.org/officeDocument/2006/relationships/hyperlink" Target="https://en.wikipedia.org/wiki/Kansas" TargetMode="External"/><Relationship Id="rId48" Type="http://schemas.openxmlformats.org/officeDocument/2006/relationships/hyperlink" Target="https://en.wikipedia.org/wiki/Louisiana" TargetMode="External"/><Relationship Id="rId56" Type="http://schemas.openxmlformats.org/officeDocument/2006/relationships/hyperlink" Target="https://en.wikipedia.org/wiki/List_of_counties_in_Massachusetts" TargetMode="External"/><Relationship Id="rId64" Type="http://schemas.openxmlformats.org/officeDocument/2006/relationships/hyperlink" Target="https://en.wikipedia.org/wiki/Missouri" TargetMode="External"/><Relationship Id="rId69" Type="http://schemas.openxmlformats.org/officeDocument/2006/relationships/hyperlink" Target="https://en.wikipedia.org/wiki/Nebraska" TargetMode="External"/><Relationship Id="rId77" Type="http://schemas.openxmlformats.org/officeDocument/2006/relationships/hyperlink" Target="https://en.wikipedia.org/wiki/New_Mexico" TargetMode="External"/><Relationship Id="rId100" Type="http://schemas.openxmlformats.org/officeDocument/2006/relationships/hyperlink" Target="https://en.wikipedia.org/wiki/South_Carolina" TargetMode="External"/><Relationship Id="rId105" Type="http://schemas.openxmlformats.org/officeDocument/2006/relationships/hyperlink" Target="https://en.wikipedia.org/wiki/List_of_counties_in_Tennessee" TargetMode="External"/><Relationship Id="rId113" Type="http://schemas.openxmlformats.org/officeDocument/2006/relationships/hyperlink" Target="https://en.wikipedia.org/wiki/Virginia" TargetMode="External"/><Relationship Id="rId118" Type="http://schemas.openxmlformats.org/officeDocument/2006/relationships/hyperlink" Target="https://en.wikipedia.org/wiki/Washington_(state)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https://en.wikipedia.org/wiki/List_of_counties_in_Arizona" TargetMode="External"/><Relationship Id="rId51" Type="http://schemas.openxmlformats.org/officeDocument/2006/relationships/hyperlink" Target="https://en.wikipedia.org/wiki/List_of_counties_in_Maine" TargetMode="External"/><Relationship Id="rId72" Type="http://schemas.openxmlformats.org/officeDocument/2006/relationships/hyperlink" Target="https://en.wikipedia.org/wiki/List_of_counties_in_Nevada" TargetMode="External"/><Relationship Id="rId80" Type="http://schemas.openxmlformats.org/officeDocument/2006/relationships/hyperlink" Target="https://en.wikipedia.org/wiki/List_of_counties_in_New_York" TargetMode="External"/><Relationship Id="rId85" Type="http://schemas.openxmlformats.org/officeDocument/2006/relationships/hyperlink" Target="https://en.wikipedia.org/wiki/Northern_Mariana_Islands" TargetMode="External"/><Relationship Id="rId93" Type="http://schemas.openxmlformats.org/officeDocument/2006/relationships/hyperlink" Target="https://en.wikipedia.org/wiki/Palmyra_Atoll" TargetMode="External"/><Relationship Id="rId98" Type="http://schemas.openxmlformats.org/officeDocument/2006/relationships/hyperlink" Target="https://en.wikipedia.org/wiki/Rhode_Island" TargetMode="External"/><Relationship Id="rId121" Type="http://schemas.openxmlformats.org/officeDocument/2006/relationships/hyperlink" Target="https://en.wikipedia.org/wiki/List_of_counties_in_West_Virginia" TargetMode="External"/><Relationship Id="rId3" Type="http://schemas.openxmlformats.org/officeDocument/2006/relationships/hyperlink" Target="https://en.wikipedia.org/wiki/Alaska" TargetMode="External"/><Relationship Id="rId12" Type="http://schemas.openxmlformats.org/officeDocument/2006/relationships/hyperlink" Target="https://en.wikipedia.org/wiki/California" TargetMode="External"/><Relationship Id="rId17" Type="http://schemas.openxmlformats.org/officeDocument/2006/relationships/hyperlink" Target="https://en.wikipedia.org/wiki/Connecticut" TargetMode="External"/><Relationship Id="rId25" Type="http://schemas.openxmlformats.org/officeDocument/2006/relationships/hyperlink" Target="https://en.wikipedia.org/wiki/Federated_States_of_Micronesia" TargetMode="External"/><Relationship Id="rId33" Type="http://schemas.openxmlformats.org/officeDocument/2006/relationships/hyperlink" Target="https://en.wikipedia.org/wiki/Idaho" TargetMode="External"/><Relationship Id="rId38" Type="http://schemas.openxmlformats.org/officeDocument/2006/relationships/hyperlink" Target="https://en.wikipedia.org/wiki/List_of_counties_in_Indiana" TargetMode="External"/><Relationship Id="rId46" Type="http://schemas.openxmlformats.org/officeDocument/2006/relationships/hyperlink" Target="https://en.wikipedia.org/wiki/List_of_counties_in_Kentucky" TargetMode="External"/><Relationship Id="rId59" Type="http://schemas.openxmlformats.org/officeDocument/2006/relationships/hyperlink" Target="https://en.wikipedia.org/wiki/Midway_Islands" TargetMode="External"/><Relationship Id="rId67" Type="http://schemas.openxmlformats.org/officeDocument/2006/relationships/hyperlink" Target="https://en.wikipedia.org/wiki/List_of_counties_in_Montana" TargetMode="External"/><Relationship Id="rId103" Type="http://schemas.openxmlformats.org/officeDocument/2006/relationships/hyperlink" Target="https://en.wikipedia.org/wiki/List_of_counties_in_South_Dakota" TargetMode="External"/><Relationship Id="rId108" Type="http://schemas.openxmlformats.org/officeDocument/2006/relationships/hyperlink" Target="https://en.wikipedia.org/wiki/U.S._Minor_Outlying_Islands" TargetMode="External"/><Relationship Id="rId116" Type="http://schemas.openxmlformats.org/officeDocument/2006/relationships/hyperlink" Target="https://en.wikipedia.org/wiki/United_States_Virgin_Islands" TargetMode="External"/><Relationship Id="rId124" Type="http://schemas.openxmlformats.org/officeDocument/2006/relationships/hyperlink" Target="https://en.wikipedia.org/wiki/Wyoming" TargetMode="External"/><Relationship Id="rId20" Type="http://schemas.openxmlformats.org/officeDocument/2006/relationships/hyperlink" Target="https://en.wikipedia.org/wiki/List_of_counties_in_Delaware" TargetMode="External"/><Relationship Id="rId41" Type="http://schemas.openxmlformats.org/officeDocument/2006/relationships/hyperlink" Target="https://en.wikipedia.org/wiki/Jarvis_Island" TargetMode="External"/><Relationship Id="rId54" Type="http://schemas.openxmlformats.org/officeDocument/2006/relationships/hyperlink" Target="https://en.wikipedia.org/wiki/List_of_counties_in_Maryland" TargetMode="External"/><Relationship Id="rId62" Type="http://schemas.openxmlformats.org/officeDocument/2006/relationships/hyperlink" Target="https://en.wikipedia.org/wiki/Mississippi" TargetMode="External"/><Relationship Id="rId70" Type="http://schemas.openxmlformats.org/officeDocument/2006/relationships/hyperlink" Target="https://en.wikipedia.org/wiki/List_of_counties_in_Nebraska" TargetMode="External"/><Relationship Id="rId75" Type="http://schemas.openxmlformats.org/officeDocument/2006/relationships/hyperlink" Target="https://en.wikipedia.org/wiki/New_Jersey" TargetMode="External"/><Relationship Id="rId83" Type="http://schemas.openxmlformats.org/officeDocument/2006/relationships/hyperlink" Target="https://en.wikipedia.org/wiki/North_Dakota" TargetMode="External"/><Relationship Id="rId88" Type="http://schemas.openxmlformats.org/officeDocument/2006/relationships/hyperlink" Target="https://en.wikipedia.org/wiki/Oklahoma" TargetMode="External"/><Relationship Id="rId91" Type="http://schemas.openxmlformats.org/officeDocument/2006/relationships/hyperlink" Target="https://en.wikipedia.org/wiki/List_of_counties_in_Oregon" TargetMode="External"/><Relationship Id="rId96" Type="http://schemas.openxmlformats.org/officeDocument/2006/relationships/hyperlink" Target="https://en.wikipedia.org/wiki/Puerto_Rico" TargetMode="External"/><Relationship Id="rId111" Type="http://schemas.openxmlformats.org/officeDocument/2006/relationships/hyperlink" Target="https://en.wikipedia.org/wiki/Vermont" TargetMode="External"/><Relationship Id="rId1" Type="http://schemas.openxmlformats.org/officeDocument/2006/relationships/hyperlink" Target="https://en.wikipedia.org/wiki/Alabama" TargetMode="External"/><Relationship Id="rId6" Type="http://schemas.openxmlformats.org/officeDocument/2006/relationships/hyperlink" Target="https://en.wikipedia.org/wiki/American_Samoa" TargetMode="External"/><Relationship Id="rId15" Type="http://schemas.openxmlformats.org/officeDocument/2006/relationships/hyperlink" Target="https://en.wikipedia.org/wiki/Colorado" TargetMode="External"/><Relationship Id="rId23" Type="http://schemas.openxmlformats.org/officeDocument/2006/relationships/hyperlink" Target="https://en.wikipedia.org/wiki/Florida" TargetMode="External"/><Relationship Id="rId28" Type="http://schemas.openxmlformats.org/officeDocument/2006/relationships/hyperlink" Target="https://en.wikipedia.org/wiki/Guam" TargetMode="External"/><Relationship Id="rId36" Type="http://schemas.openxmlformats.org/officeDocument/2006/relationships/hyperlink" Target="https://en.wikipedia.org/wiki/List_of_counties_in_Illinois" TargetMode="External"/><Relationship Id="rId49" Type="http://schemas.openxmlformats.org/officeDocument/2006/relationships/hyperlink" Target="https://en.wikipedia.org/wiki/List_of_parishes_in_Louisiana" TargetMode="External"/><Relationship Id="rId57" Type="http://schemas.openxmlformats.org/officeDocument/2006/relationships/hyperlink" Target="https://en.wikipedia.org/wiki/Michigan" TargetMode="External"/><Relationship Id="rId106" Type="http://schemas.openxmlformats.org/officeDocument/2006/relationships/hyperlink" Target="https://en.wikipedia.org/wiki/Texas" TargetMode="External"/><Relationship Id="rId114" Type="http://schemas.openxmlformats.org/officeDocument/2006/relationships/hyperlink" Target="https://en.wikipedia.org/wiki/List_of_counties_in_Virginia" TargetMode="External"/><Relationship Id="rId119" Type="http://schemas.openxmlformats.org/officeDocument/2006/relationships/hyperlink" Target="https://en.wikipedia.org/wiki/List_of_counties_in_Washington" TargetMode="External"/><Relationship Id="rId10" Type="http://schemas.openxmlformats.org/officeDocument/2006/relationships/hyperlink" Target="https://en.wikipedia.org/wiki/List_of_counties_in_Arkansas" TargetMode="External"/><Relationship Id="rId31" Type="http://schemas.openxmlformats.org/officeDocument/2006/relationships/hyperlink" Target="https://en.wikipedia.org/wiki/List_of_counties_in_Hawaii" TargetMode="External"/><Relationship Id="rId44" Type="http://schemas.openxmlformats.org/officeDocument/2006/relationships/hyperlink" Target="https://en.wikipedia.org/wiki/List_of_counties_in_Kansas" TargetMode="External"/><Relationship Id="rId52" Type="http://schemas.openxmlformats.org/officeDocument/2006/relationships/hyperlink" Target="https://en.wikipedia.org/wiki/Marshall_Islands" TargetMode="External"/><Relationship Id="rId60" Type="http://schemas.openxmlformats.org/officeDocument/2006/relationships/hyperlink" Target="https://en.wikipedia.org/wiki/Minnesota" TargetMode="External"/><Relationship Id="rId65" Type="http://schemas.openxmlformats.org/officeDocument/2006/relationships/hyperlink" Target="https://en.wikipedia.org/wiki/List_of_counties_in_Missouri" TargetMode="External"/><Relationship Id="rId73" Type="http://schemas.openxmlformats.org/officeDocument/2006/relationships/hyperlink" Target="https://en.wikipedia.org/wiki/New_Hampshire" TargetMode="External"/><Relationship Id="rId78" Type="http://schemas.openxmlformats.org/officeDocument/2006/relationships/hyperlink" Target="https://en.wikipedia.org/wiki/List_of_counties_in_New_Mexico" TargetMode="External"/><Relationship Id="rId81" Type="http://schemas.openxmlformats.org/officeDocument/2006/relationships/hyperlink" Target="https://en.wikipedia.org/wiki/North_Carolina" TargetMode="External"/><Relationship Id="rId86" Type="http://schemas.openxmlformats.org/officeDocument/2006/relationships/hyperlink" Target="https://en.wikipedia.org/wiki/Ohio" TargetMode="External"/><Relationship Id="rId94" Type="http://schemas.openxmlformats.org/officeDocument/2006/relationships/hyperlink" Target="https://en.wikipedia.org/wiki/Pennsylvania" TargetMode="External"/><Relationship Id="rId99" Type="http://schemas.openxmlformats.org/officeDocument/2006/relationships/hyperlink" Target="https://en.wikipedia.org/wiki/List_of_counties_in_Rhode_Island" TargetMode="External"/><Relationship Id="rId101" Type="http://schemas.openxmlformats.org/officeDocument/2006/relationships/hyperlink" Target="https://en.wikipedia.org/wiki/List_of_counties_in_South_Carolina" TargetMode="External"/><Relationship Id="rId122" Type="http://schemas.openxmlformats.org/officeDocument/2006/relationships/hyperlink" Target="https://en.wikipedia.org/wiki/Wisconsin" TargetMode="External"/><Relationship Id="rId4" Type="http://schemas.openxmlformats.org/officeDocument/2006/relationships/hyperlink" Target="https://en.wikipedia.org/wiki/List_of_boroughs_and_census_areas_in_Alaska" TargetMode="External"/><Relationship Id="rId9" Type="http://schemas.openxmlformats.org/officeDocument/2006/relationships/hyperlink" Target="https://en.wikipedia.org/wiki/Arkansas" TargetMode="External"/><Relationship Id="rId13" Type="http://schemas.openxmlformats.org/officeDocument/2006/relationships/hyperlink" Target="https://en.wikipedia.org/wiki/List_of_counties_in_California" TargetMode="External"/><Relationship Id="rId18" Type="http://schemas.openxmlformats.org/officeDocument/2006/relationships/hyperlink" Target="https://en.wikipedia.org/wiki/List_of_counties_in_Connecticut" TargetMode="External"/><Relationship Id="rId39" Type="http://schemas.openxmlformats.org/officeDocument/2006/relationships/hyperlink" Target="https://en.wikipedia.org/wiki/Iowa" TargetMode="External"/><Relationship Id="rId109" Type="http://schemas.openxmlformats.org/officeDocument/2006/relationships/hyperlink" Target="https://en.wikipedia.org/wiki/Utah" TargetMode="External"/><Relationship Id="rId34" Type="http://schemas.openxmlformats.org/officeDocument/2006/relationships/hyperlink" Target="https://en.wikipedia.org/wiki/List_of_counties_in_Idaho" TargetMode="External"/><Relationship Id="rId50" Type="http://schemas.openxmlformats.org/officeDocument/2006/relationships/hyperlink" Target="https://en.wikipedia.org/wiki/Maine" TargetMode="External"/><Relationship Id="rId55" Type="http://schemas.openxmlformats.org/officeDocument/2006/relationships/hyperlink" Target="https://en.wikipedia.org/wiki/Massachusetts" TargetMode="External"/><Relationship Id="rId76" Type="http://schemas.openxmlformats.org/officeDocument/2006/relationships/hyperlink" Target="https://en.wikipedia.org/wiki/List_of_counties_in_New_Jersey" TargetMode="External"/><Relationship Id="rId97" Type="http://schemas.openxmlformats.org/officeDocument/2006/relationships/hyperlink" Target="https://en.wikipedia.org/wiki/Puerto_Rico" TargetMode="External"/><Relationship Id="rId104" Type="http://schemas.openxmlformats.org/officeDocument/2006/relationships/hyperlink" Target="https://en.wikipedia.org/wiki/Tennessee" TargetMode="External"/><Relationship Id="rId120" Type="http://schemas.openxmlformats.org/officeDocument/2006/relationships/hyperlink" Target="https://en.wikipedia.org/wiki/West_Virginia" TargetMode="External"/><Relationship Id="rId125" Type="http://schemas.openxmlformats.org/officeDocument/2006/relationships/hyperlink" Target="https://en.wikipedia.org/wiki/List_of_counties_in_Wyoming" TargetMode="External"/><Relationship Id="rId7" Type="http://schemas.openxmlformats.org/officeDocument/2006/relationships/hyperlink" Target="https://en.wikipedia.org/wiki/Arizona" TargetMode="External"/><Relationship Id="rId71" Type="http://schemas.openxmlformats.org/officeDocument/2006/relationships/hyperlink" Target="https://en.wikipedia.org/wiki/Nevada" TargetMode="External"/><Relationship Id="rId92" Type="http://schemas.openxmlformats.org/officeDocument/2006/relationships/hyperlink" Target="https://en.wikipedia.org/wiki/Palau" TargetMode="External"/><Relationship Id="rId2" Type="http://schemas.openxmlformats.org/officeDocument/2006/relationships/hyperlink" Target="https://en.wikipedia.org/wiki/List_of_counties_in_Alabama" TargetMode="External"/><Relationship Id="rId29" Type="http://schemas.openxmlformats.org/officeDocument/2006/relationships/hyperlink" Target="https://en.wikipedia.org/wiki/Guam" TargetMode="External"/><Relationship Id="rId24" Type="http://schemas.openxmlformats.org/officeDocument/2006/relationships/hyperlink" Target="https://en.wikipedia.org/wiki/List_of_counties_in_Florida" TargetMode="External"/><Relationship Id="rId40" Type="http://schemas.openxmlformats.org/officeDocument/2006/relationships/hyperlink" Target="https://en.wikipedia.org/wiki/List_of_counties_in_Iowa" TargetMode="External"/><Relationship Id="rId45" Type="http://schemas.openxmlformats.org/officeDocument/2006/relationships/hyperlink" Target="https://en.wikipedia.org/wiki/Kentucky" TargetMode="External"/><Relationship Id="rId66" Type="http://schemas.openxmlformats.org/officeDocument/2006/relationships/hyperlink" Target="https://en.wikipedia.org/wiki/Montana" TargetMode="External"/><Relationship Id="rId87" Type="http://schemas.openxmlformats.org/officeDocument/2006/relationships/hyperlink" Target="https://en.wikipedia.org/wiki/List_of_counties_in_Ohio" TargetMode="External"/><Relationship Id="rId110" Type="http://schemas.openxmlformats.org/officeDocument/2006/relationships/hyperlink" Target="https://en.wikipedia.org/wiki/List_of_counties_in_Utah" TargetMode="External"/><Relationship Id="rId115" Type="http://schemas.openxmlformats.org/officeDocument/2006/relationships/hyperlink" Target="https://en.wikipedia.org/wiki/United_States_Virgin_Islan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31"/>
  <sheetViews>
    <sheetView workbookViewId="0">
      <selection activeCell="B11" sqref="B11"/>
    </sheetView>
  </sheetViews>
  <sheetFormatPr defaultRowHeight="15" x14ac:dyDescent="0.25"/>
  <cols>
    <col min="1" max="1" width="26.85546875" bestFit="1" customWidth="1"/>
    <col min="2" max="4" width="26.85546875" customWidth="1"/>
    <col min="7" max="88" width="17" customWidth="1"/>
  </cols>
  <sheetData>
    <row r="1" spans="1:88" s="1" customFormat="1" ht="60" customHeight="1" x14ac:dyDescent="0.25">
      <c r="A1" s="1" t="s">
        <v>0</v>
      </c>
      <c r="B1" s="1" t="s">
        <v>1164</v>
      </c>
      <c r="C1" s="1" t="s">
        <v>1163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</row>
    <row r="2" spans="1:88" x14ac:dyDescent="0.25">
      <c r="A2" t="s">
        <v>86</v>
      </c>
      <c r="B2" t="s">
        <v>2124</v>
      </c>
      <c r="C2" t="str">
        <f>VLOOKUP(LEFT(D2,2),'Lookup Information'!$E:$H,4,FALSE)</f>
        <v>Louisiana District 22</v>
      </c>
      <c r="D2" t="s">
        <v>720</v>
      </c>
      <c r="E2" t="s">
        <v>87</v>
      </c>
      <c r="F2" t="s">
        <v>88</v>
      </c>
      <c r="G2">
        <v>33200</v>
      </c>
      <c r="H2">
        <v>64621</v>
      </c>
      <c r="I2">
        <v>0</v>
      </c>
      <c r="J2">
        <v>1000</v>
      </c>
      <c r="K2">
        <v>14000</v>
      </c>
      <c r="L2">
        <v>4500</v>
      </c>
      <c r="M2">
        <v>0</v>
      </c>
      <c r="N2">
        <v>0</v>
      </c>
      <c r="O2">
        <v>1000</v>
      </c>
      <c r="P2">
        <v>0</v>
      </c>
      <c r="Q2">
        <v>0</v>
      </c>
      <c r="R2">
        <v>0</v>
      </c>
      <c r="S2">
        <v>0</v>
      </c>
      <c r="T2">
        <v>10000</v>
      </c>
      <c r="U2">
        <v>3500</v>
      </c>
      <c r="V2">
        <v>2000</v>
      </c>
      <c r="W2">
        <v>5000</v>
      </c>
      <c r="X2">
        <v>5000</v>
      </c>
      <c r="Y2">
        <v>0</v>
      </c>
      <c r="Z2">
        <v>8000</v>
      </c>
      <c r="AA2">
        <v>0</v>
      </c>
      <c r="AB2">
        <v>0</v>
      </c>
      <c r="AC2">
        <v>11000</v>
      </c>
      <c r="AD2">
        <v>0</v>
      </c>
      <c r="AE2">
        <v>16250</v>
      </c>
      <c r="AF2">
        <v>0</v>
      </c>
      <c r="AG2">
        <v>500</v>
      </c>
      <c r="AH2">
        <v>20600</v>
      </c>
      <c r="AI2">
        <v>0</v>
      </c>
      <c r="AJ2">
        <v>0</v>
      </c>
      <c r="AK2">
        <v>7500</v>
      </c>
      <c r="AL2">
        <v>9350</v>
      </c>
      <c r="AM2">
        <v>18925</v>
      </c>
      <c r="AN2">
        <v>0</v>
      </c>
      <c r="AO2">
        <v>3500</v>
      </c>
      <c r="AP2">
        <v>48750</v>
      </c>
      <c r="AQ2">
        <v>2500</v>
      </c>
      <c r="AR2">
        <v>12800</v>
      </c>
      <c r="AS2">
        <v>2000</v>
      </c>
      <c r="AT2">
        <v>500</v>
      </c>
      <c r="AU2">
        <v>0</v>
      </c>
      <c r="AV2">
        <v>8571</v>
      </c>
      <c r="AW2">
        <v>0</v>
      </c>
      <c r="AX2">
        <v>0</v>
      </c>
      <c r="AY2">
        <v>6000</v>
      </c>
      <c r="AZ2">
        <v>0</v>
      </c>
      <c r="BA2">
        <v>6000</v>
      </c>
      <c r="BB2">
        <v>0</v>
      </c>
      <c r="BC2">
        <v>31429</v>
      </c>
      <c r="BD2">
        <v>5700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6500</v>
      </c>
      <c r="BL2">
        <v>17250</v>
      </c>
      <c r="BM2">
        <v>3500</v>
      </c>
      <c r="BN2">
        <v>4500</v>
      </c>
      <c r="BO2">
        <v>0</v>
      </c>
      <c r="BP2">
        <v>750</v>
      </c>
      <c r="BQ2">
        <v>0</v>
      </c>
      <c r="BR2">
        <v>2500</v>
      </c>
      <c r="BS2">
        <v>3700</v>
      </c>
      <c r="BT2">
        <v>3700</v>
      </c>
      <c r="BU2">
        <v>4500</v>
      </c>
      <c r="BV2">
        <v>2500</v>
      </c>
      <c r="BW2">
        <v>2000</v>
      </c>
      <c r="BX2">
        <v>2950</v>
      </c>
      <c r="BY2">
        <v>0</v>
      </c>
      <c r="BZ2">
        <v>0</v>
      </c>
      <c r="CA2">
        <v>1000</v>
      </c>
      <c r="CB2">
        <v>0</v>
      </c>
      <c r="CC2">
        <v>2700</v>
      </c>
      <c r="CD2">
        <v>0</v>
      </c>
      <c r="CE2">
        <v>10400</v>
      </c>
      <c r="CF2">
        <v>8500</v>
      </c>
      <c r="CG2">
        <v>3000</v>
      </c>
      <c r="CH2">
        <v>1000</v>
      </c>
      <c r="CI2">
        <v>2000</v>
      </c>
      <c r="CJ2">
        <v>1000</v>
      </c>
    </row>
    <row r="3" spans="1:88" x14ac:dyDescent="0.25">
      <c r="A3" t="s">
        <v>89</v>
      </c>
      <c r="B3" t="s">
        <v>2125</v>
      </c>
      <c r="C3" t="str">
        <f>VLOOKUP(LEFT(D3,2),'Lookup Information'!$E:$H,4,FALSE)</f>
        <v>North Carolina District 37</v>
      </c>
      <c r="D3" t="s">
        <v>721</v>
      </c>
      <c r="E3" t="s">
        <v>87</v>
      </c>
      <c r="F3" t="s">
        <v>90</v>
      </c>
      <c r="G3">
        <v>13000</v>
      </c>
      <c r="H3">
        <v>22000</v>
      </c>
      <c r="I3">
        <v>4000</v>
      </c>
      <c r="J3">
        <v>4435</v>
      </c>
      <c r="K3">
        <v>2000</v>
      </c>
      <c r="L3">
        <v>0</v>
      </c>
      <c r="M3">
        <v>0</v>
      </c>
      <c r="N3">
        <v>1000</v>
      </c>
      <c r="O3">
        <v>2000</v>
      </c>
      <c r="P3">
        <v>2000</v>
      </c>
      <c r="Q3">
        <v>500</v>
      </c>
      <c r="R3">
        <v>4850</v>
      </c>
      <c r="S3">
        <v>8000</v>
      </c>
      <c r="T3">
        <v>12500</v>
      </c>
      <c r="U3">
        <v>0</v>
      </c>
      <c r="V3">
        <v>212</v>
      </c>
      <c r="W3">
        <v>3500</v>
      </c>
      <c r="X3">
        <v>250</v>
      </c>
      <c r="Y3">
        <v>0</v>
      </c>
      <c r="Z3">
        <v>7000</v>
      </c>
      <c r="AA3">
        <v>0</v>
      </c>
      <c r="AB3">
        <v>0</v>
      </c>
      <c r="AC3">
        <v>13000</v>
      </c>
      <c r="AD3">
        <v>0</v>
      </c>
      <c r="AE3">
        <v>0</v>
      </c>
      <c r="AF3">
        <v>0</v>
      </c>
      <c r="AG3">
        <v>2500</v>
      </c>
      <c r="AH3">
        <v>15950</v>
      </c>
      <c r="AI3">
        <v>3000</v>
      </c>
      <c r="AJ3">
        <v>1000</v>
      </c>
      <c r="AK3">
        <v>30500</v>
      </c>
      <c r="AL3">
        <v>1000</v>
      </c>
      <c r="AM3">
        <v>8892</v>
      </c>
      <c r="AN3">
        <v>0</v>
      </c>
      <c r="AO3">
        <v>26300</v>
      </c>
      <c r="AP3">
        <v>35150</v>
      </c>
      <c r="AQ3">
        <v>2500</v>
      </c>
      <c r="AR3">
        <v>7075</v>
      </c>
      <c r="AS3">
        <v>10000</v>
      </c>
      <c r="AT3">
        <v>0</v>
      </c>
      <c r="AU3">
        <v>6500</v>
      </c>
      <c r="AV3">
        <v>51000</v>
      </c>
      <c r="AW3">
        <v>14777</v>
      </c>
      <c r="AX3">
        <v>8008</v>
      </c>
      <c r="AY3">
        <v>0</v>
      </c>
      <c r="AZ3">
        <v>0</v>
      </c>
      <c r="BA3">
        <v>0</v>
      </c>
      <c r="BB3">
        <v>17627</v>
      </c>
      <c r="BC3">
        <v>70500</v>
      </c>
      <c r="BD3">
        <v>6188</v>
      </c>
      <c r="BE3">
        <v>0</v>
      </c>
      <c r="BF3">
        <v>27065</v>
      </c>
      <c r="BG3">
        <v>30000</v>
      </c>
      <c r="BH3">
        <v>62000</v>
      </c>
      <c r="BI3">
        <v>18500</v>
      </c>
      <c r="BJ3">
        <v>57000</v>
      </c>
      <c r="BK3">
        <v>17500</v>
      </c>
      <c r="BL3">
        <v>24665</v>
      </c>
      <c r="BM3">
        <v>8050</v>
      </c>
      <c r="BN3">
        <v>11917</v>
      </c>
      <c r="BO3">
        <v>550</v>
      </c>
      <c r="BP3">
        <v>2150</v>
      </c>
      <c r="BQ3">
        <v>0</v>
      </c>
      <c r="BR3">
        <v>0</v>
      </c>
      <c r="BS3">
        <v>5500</v>
      </c>
      <c r="BT3">
        <v>3230</v>
      </c>
      <c r="BU3">
        <v>5500</v>
      </c>
      <c r="BV3">
        <v>1850</v>
      </c>
      <c r="BW3">
        <v>2500</v>
      </c>
      <c r="BX3">
        <v>7162</v>
      </c>
      <c r="BY3">
        <v>0</v>
      </c>
      <c r="BZ3">
        <v>3500</v>
      </c>
      <c r="CA3">
        <v>12252</v>
      </c>
      <c r="CB3">
        <v>6150</v>
      </c>
      <c r="CC3">
        <v>18430</v>
      </c>
      <c r="CD3">
        <v>2500</v>
      </c>
      <c r="CE3">
        <v>17210</v>
      </c>
      <c r="CF3">
        <v>6500</v>
      </c>
      <c r="CG3">
        <v>10000</v>
      </c>
      <c r="CH3">
        <v>10150</v>
      </c>
      <c r="CI3">
        <v>0</v>
      </c>
      <c r="CJ3">
        <v>0</v>
      </c>
    </row>
    <row r="4" spans="1:88" x14ac:dyDescent="0.25">
      <c r="A4" t="s">
        <v>91</v>
      </c>
      <c r="B4" t="s">
        <v>2126</v>
      </c>
      <c r="C4" t="str">
        <f>VLOOKUP(LEFT(D4,2),'Lookup Information'!$E:$H,4,FALSE)</f>
        <v>Alabama District 1</v>
      </c>
      <c r="D4" t="s">
        <v>722</v>
      </c>
      <c r="E4" t="s">
        <v>87</v>
      </c>
      <c r="F4" t="s">
        <v>88</v>
      </c>
      <c r="G4">
        <v>91450</v>
      </c>
      <c r="H4">
        <v>96553</v>
      </c>
      <c r="I4">
        <v>5500</v>
      </c>
      <c r="J4">
        <v>44101</v>
      </c>
      <c r="K4">
        <v>27433</v>
      </c>
      <c r="L4">
        <v>16500</v>
      </c>
      <c r="M4">
        <v>21000</v>
      </c>
      <c r="N4">
        <v>16000</v>
      </c>
      <c r="O4">
        <v>21300</v>
      </c>
      <c r="P4">
        <v>2000</v>
      </c>
      <c r="Q4">
        <v>7700</v>
      </c>
      <c r="R4">
        <v>4000</v>
      </c>
      <c r="S4">
        <v>11000</v>
      </c>
      <c r="T4">
        <v>13000</v>
      </c>
      <c r="U4">
        <v>43500</v>
      </c>
      <c r="V4">
        <v>27400</v>
      </c>
      <c r="W4">
        <v>10450</v>
      </c>
      <c r="X4">
        <v>10500</v>
      </c>
      <c r="Y4">
        <v>0</v>
      </c>
      <c r="Z4">
        <v>48651</v>
      </c>
      <c r="AA4">
        <v>49500</v>
      </c>
      <c r="AB4">
        <v>58377</v>
      </c>
      <c r="AC4">
        <v>24900</v>
      </c>
      <c r="AD4">
        <v>8500</v>
      </c>
      <c r="AE4">
        <v>18200</v>
      </c>
      <c r="AF4">
        <v>0</v>
      </c>
      <c r="AG4">
        <v>19301</v>
      </c>
      <c r="AH4">
        <v>35580</v>
      </c>
      <c r="AI4">
        <v>2000</v>
      </c>
      <c r="AJ4">
        <v>2500</v>
      </c>
      <c r="AK4">
        <v>41351</v>
      </c>
      <c r="AL4">
        <v>2702</v>
      </c>
      <c r="AM4">
        <v>33350</v>
      </c>
      <c r="AN4">
        <v>0</v>
      </c>
      <c r="AO4">
        <v>18500</v>
      </c>
      <c r="AP4">
        <v>48047</v>
      </c>
      <c r="AQ4">
        <v>2000</v>
      </c>
      <c r="AR4">
        <v>4500</v>
      </c>
      <c r="AS4">
        <v>37000</v>
      </c>
      <c r="AT4">
        <v>0</v>
      </c>
      <c r="AU4">
        <v>0</v>
      </c>
      <c r="AV4">
        <v>11700</v>
      </c>
      <c r="AW4">
        <v>250</v>
      </c>
      <c r="AX4">
        <v>0</v>
      </c>
      <c r="AY4">
        <v>0</v>
      </c>
      <c r="AZ4">
        <v>0</v>
      </c>
      <c r="BA4">
        <v>11500</v>
      </c>
      <c r="BB4">
        <v>1000</v>
      </c>
      <c r="BC4">
        <v>6000</v>
      </c>
      <c r="BD4">
        <v>3750</v>
      </c>
      <c r="BE4">
        <v>0</v>
      </c>
      <c r="BF4">
        <v>0</v>
      </c>
      <c r="BG4">
        <v>0</v>
      </c>
      <c r="BH4">
        <v>1000</v>
      </c>
      <c r="BI4">
        <v>0</v>
      </c>
      <c r="BJ4">
        <v>1000</v>
      </c>
      <c r="BK4">
        <v>14000</v>
      </c>
      <c r="BL4">
        <v>70402</v>
      </c>
      <c r="BM4">
        <v>34581</v>
      </c>
      <c r="BN4">
        <v>15000</v>
      </c>
      <c r="BO4">
        <v>0</v>
      </c>
      <c r="BP4">
        <v>3500</v>
      </c>
      <c r="BQ4">
        <v>0</v>
      </c>
      <c r="BR4">
        <v>12000</v>
      </c>
      <c r="BS4">
        <v>12601</v>
      </c>
      <c r="BT4">
        <v>0</v>
      </c>
      <c r="BU4">
        <v>33651</v>
      </c>
      <c r="BV4">
        <v>3000</v>
      </c>
      <c r="BW4">
        <v>2500</v>
      </c>
      <c r="BX4">
        <v>24200</v>
      </c>
      <c r="BY4">
        <v>11500</v>
      </c>
      <c r="BZ4">
        <v>1000</v>
      </c>
      <c r="CA4">
        <v>250</v>
      </c>
      <c r="CB4">
        <v>0</v>
      </c>
      <c r="CC4">
        <v>1500</v>
      </c>
      <c r="CD4">
        <v>2000</v>
      </c>
      <c r="CE4">
        <v>12061</v>
      </c>
      <c r="CF4">
        <v>25700</v>
      </c>
      <c r="CG4">
        <v>12901</v>
      </c>
      <c r="CH4">
        <v>3500</v>
      </c>
      <c r="CI4">
        <v>1000</v>
      </c>
      <c r="CJ4">
        <v>12400</v>
      </c>
    </row>
    <row r="5" spans="1:88" x14ac:dyDescent="0.25">
      <c r="A5" t="s">
        <v>92</v>
      </c>
      <c r="B5" t="s">
        <v>2127</v>
      </c>
      <c r="C5" t="str">
        <f>VLOOKUP(LEFT(D5,2),'Lookup Information'!$E:$H,4,FALSE)</f>
        <v>California District 6</v>
      </c>
      <c r="D5" t="s">
        <v>723</v>
      </c>
      <c r="E5" t="s">
        <v>87</v>
      </c>
      <c r="F5" t="s">
        <v>90</v>
      </c>
      <c r="G5">
        <v>2002</v>
      </c>
      <c r="H5">
        <v>20500</v>
      </c>
      <c r="I5">
        <v>1000</v>
      </c>
      <c r="J5">
        <v>4125</v>
      </c>
      <c r="K5">
        <v>1230</v>
      </c>
      <c r="L5">
        <v>0</v>
      </c>
      <c r="M5">
        <v>0</v>
      </c>
      <c r="N5">
        <v>-100</v>
      </c>
      <c r="O5">
        <v>25145</v>
      </c>
      <c r="P5">
        <v>11500</v>
      </c>
      <c r="Q5">
        <v>5349</v>
      </c>
      <c r="R5">
        <v>27148</v>
      </c>
      <c r="S5">
        <v>14550</v>
      </c>
      <c r="T5">
        <v>15500</v>
      </c>
      <c r="U5">
        <v>24300</v>
      </c>
      <c r="V5">
        <v>25475</v>
      </c>
      <c r="W5">
        <v>9985</v>
      </c>
      <c r="X5">
        <v>8900</v>
      </c>
      <c r="Y5">
        <v>205</v>
      </c>
      <c r="Z5">
        <v>36755</v>
      </c>
      <c r="AA5">
        <v>25000</v>
      </c>
      <c r="AB5">
        <v>17117</v>
      </c>
      <c r="AC5">
        <v>14642</v>
      </c>
      <c r="AD5">
        <v>0</v>
      </c>
      <c r="AE5">
        <v>1100</v>
      </c>
      <c r="AF5">
        <v>10208</v>
      </c>
      <c r="AG5">
        <v>32850</v>
      </c>
      <c r="AH5">
        <v>13500</v>
      </c>
      <c r="AI5">
        <v>49310</v>
      </c>
      <c r="AJ5">
        <v>11000</v>
      </c>
      <c r="AK5">
        <v>49842</v>
      </c>
      <c r="AL5">
        <v>17025</v>
      </c>
      <c r="AM5">
        <v>122373</v>
      </c>
      <c r="AN5">
        <v>0</v>
      </c>
      <c r="AO5">
        <v>57950</v>
      </c>
      <c r="AP5">
        <v>71787</v>
      </c>
      <c r="AQ5">
        <v>31464</v>
      </c>
      <c r="AR5">
        <v>31336</v>
      </c>
      <c r="AS5">
        <v>34900</v>
      </c>
      <c r="AT5">
        <v>0</v>
      </c>
      <c r="AU5">
        <v>21405</v>
      </c>
      <c r="AV5">
        <v>70000</v>
      </c>
      <c r="AW5">
        <v>144594</v>
      </c>
      <c r="AX5">
        <v>46168</v>
      </c>
      <c r="AY5">
        <v>0</v>
      </c>
      <c r="AZ5">
        <v>0</v>
      </c>
      <c r="BA5">
        <v>0</v>
      </c>
      <c r="BB5">
        <v>105189</v>
      </c>
      <c r="BC5">
        <v>174500</v>
      </c>
      <c r="BD5">
        <v>45185</v>
      </c>
      <c r="BE5">
        <v>0</v>
      </c>
      <c r="BF5">
        <v>750</v>
      </c>
      <c r="BG5">
        <v>52500</v>
      </c>
      <c r="BH5">
        <v>35500</v>
      </c>
      <c r="BI5">
        <v>20005</v>
      </c>
      <c r="BJ5">
        <v>63550</v>
      </c>
      <c r="BK5">
        <v>47500</v>
      </c>
      <c r="BL5">
        <v>122010</v>
      </c>
      <c r="BM5">
        <v>30731</v>
      </c>
      <c r="BN5">
        <v>13900</v>
      </c>
      <c r="BO5">
        <v>0</v>
      </c>
      <c r="BP5">
        <v>16131</v>
      </c>
      <c r="BQ5">
        <v>55600</v>
      </c>
      <c r="BR5">
        <v>2700</v>
      </c>
      <c r="BS5">
        <v>8538</v>
      </c>
      <c r="BT5">
        <v>2200</v>
      </c>
      <c r="BU5">
        <v>11000</v>
      </c>
      <c r="BV5">
        <v>951</v>
      </c>
      <c r="BW5">
        <v>2500</v>
      </c>
      <c r="BX5">
        <v>17985</v>
      </c>
      <c r="BY5">
        <v>2500</v>
      </c>
      <c r="BZ5">
        <v>0</v>
      </c>
      <c r="CA5">
        <v>17334</v>
      </c>
      <c r="CB5">
        <v>310</v>
      </c>
      <c r="CC5">
        <v>42684</v>
      </c>
      <c r="CD5">
        <v>6185</v>
      </c>
      <c r="CE5">
        <v>79510</v>
      </c>
      <c r="CF5">
        <v>10022</v>
      </c>
      <c r="CG5">
        <v>17353</v>
      </c>
      <c r="CH5">
        <v>15500</v>
      </c>
      <c r="CI5">
        <v>3500</v>
      </c>
      <c r="CJ5">
        <v>250</v>
      </c>
    </row>
    <row r="6" spans="1:88" x14ac:dyDescent="0.25">
      <c r="A6" t="s">
        <v>93</v>
      </c>
      <c r="B6" t="s">
        <v>2128</v>
      </c>
      <c r="C6" t="str">
        <f>VLOOKUP(LEFT(D6,2),'Lookup Information'!$E:$H,4,FALSE)</f>
        <v>Tennessee District 47</v>
      </c>
      <c r="D6" t="s">
        <v>94</v>
      </c>
      <c r="E6" t="s">
        <v>95</v>
      </c>
      <c r="F6" t="s">
        <v>88</v>
      </c>
      <c r="G6">
        <v>4000</v>
      </c>
      <c r="H6">
        <v>1000</v>
      </c>
      <c r="I6">
        <v>0</v>
      </c>
      <c r="J6">
        <v>1000</v>
      </c>
      <c r="K6">
        <v>0</v>
      </c>
      <c r="L6">
        <v>-1000</v>
      </c>
      <c r="M6">
        <v>0</v>
      </c>
      <c r="N6">
        <v>0</v>
      </c>
      <c r="O6">
        <v>6700</v>
      </c>
      <c r="P6">
        <v>0</v>
      </c>
      <c r="Q6">
        <v>3000</v>
      </c>
      <c r="R6">
        <v>5000</v>
      </c>
      <c r="S6">
        <v>0</v>
      </c>
      <c r="T6">
        <v>2500</v>
      </c>
      <c r="U6">
        <v>1000</v>
      </c>
      <c r="V6">
        <v>1000</v>
      </c>
      <c r="W6">
        <v>1000</v>
      </c>
      <c r="X6">
        <v>1000</v>
      </c>
      <c r="Y6">
        <v>0</v>
      </c>
      <c r="Z6">
        <v>0</v>
      </c>
      <c r="AA6">
        <v>1000</v>
      </c>
      <c r="AB6">
        <v>0</v>
      </c>
      <c r="AC6">
        <v>2000</v>
      </c>
      <c r="AD6">
        <v>1500</v>
      </c>
      <c r="AE6">
        <v>3000</v>
      </c>
      <c r="AF6">
        <v>0</v>
      </c>
      <c r="AG6">
        <v>0</v>
      </c>
      <c r="AH6">
        <v>2500</v>
      </c>
      <c r="AI6">
        <v>0</v>
      </c>
      <c r="AJ6">
        <v>2250</v>
      </c>
      <c r="AK6">
        <v>4500</v>
      </c>
      <c r="AL6">
        <v>2700</v>
      </c>
      <c r="AM6">
        <v>5000</v>
      </c>
      <c r="AN6">
        <v>0</v>
      </c>
      <c r="AO6">
        <v>22900</v>
      </c>
      <c r="AP6">
        <v>10500</v>
      </c>
      <c r="AQ6">
        <v>4500</v>
      </c>
      <c r="AR6">
        <v>7500</v>
      </c>
      <c r="AS6">
        <v>64500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4000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9500</v>
      </c>
      <c r="BM6">
        <v>2993</v>
      </c>
      <c r="BN6">
        <v>0</v>
      </c>
      <c r="BO6">
        <v>0</v>
      </c>
      <c r="BP6">
        <v>0</v>
      </c>
      <c r="BQ6">
        <v>0</v>
      </c>
      <c r="BR6">
        <v>2000</v>
      </c>
      <c r="BS6">
        <v>4500</v>
      </c>
      <c r="BT6">
        <v>0</v>
      </c>
      <c r="BU6">
        <v>5500</v>
      </c>
      <c r="BV6">
        <v>0</v>
      </c>
      <c r="BW6">
        <v>0</v>
      </c>
      <c r="BX6">
        <v>5200</v>
      </c>
      <c r="BY6">
        <v>0</v>
      </c>
      <c r="BZ6">
        <v>0</v>
      </c>
      <c r="CA6">
        <v>500</v>
      </c>
      <c r="CB6">
        <v>0</v>
      </c>
      <c r="CC6">
        <v>5500</v>
      </c>
      <c r="CD6">
        <v>4000</v>
      </c>
      <c r="CE6">
        <v>500</v>
      </c>
      <c r="CF6">
        <v>0</v>
      </c>
      <c r="CG6">
        <v>2000</v>
      </c>
      <c r="CH6">
        <v>0</v>
      </c>
      <c r="CI6">
        <v>2000</v>
      </c>
      <c r="CJ6">
        <v>0</v>
      </c>
    </row>
    <row r="7" spans="1:88" x14ac:dyDescent="0.25">
      <c r="A7" t="s">
        <v>96</v>
      </c>
      <c r="B7" t="s">
        <v>2129</v>
      </c>
      <c r="C7" t="str">
        <f>VLOOKUP(LEFT(D7,2),'Lookup Information'!$E:$H,4,FALSE)</f>
        <v>Georgia District 13</v>
      </c>
      <c r="D7" t="s">
        <v>724</v>
      </c>
      <c r="E7" t="s">
        <v>87</v>
      </c>
      <c r="F7" t="s">
        <v>88</v>
      </c>
      <c r="G7">
        <v>28000</v>
      </c>
      <c r="H7">
        <v>62522</v>
      </c>
      <c r="I7">
        <v>3027</v>
      </c>
      <c r="J7">
        <v>8750</v>
      </c>
      <c r="K7">
        <v>20500</v>
      </c>
      <c r="L7">
        <v>7500</v>
      </c>
      <c r="M7">
        <v>20600</v>
      </c>
      <c r="N7">
        <v>0</v>
      </c>
      <c r="O7">
        <v>4500</v>
      </c>
      <c r="P7">
        <v>0</v>
      </c>
      <c r="Q7">
        <v>2000</v>
      </c>
      <c r="R7">
        <v>0</v>
      </c>
      <c r="S7">
        <v>14000</v>
      </c>
      <c r="T7">
        <v>3000</v>
      </c>
      <c r="U7">
        <v>18700</v>
      </c>
      <c r="V7">
        <v>5700</v>
      </c>
      <c r="W7">
        <v>41000</v>
      </c>
      <c r="X7">
        <v>7500</v>
      </c>
      <c r="Y7">
        <v>8500</v>
      </c>
      <c r="Z7">
        <v>12000</v>
      </c>
      <c r="AA7">
        <v>2000</v>
      </c>
      <c r="AB7">
        <v>0</v>
      </c>
      <c r="AC7">
        <v>17750</v>
      </c>
      <c r="AD7">
        <v>0</v>
      </c>
      <c r="AE7">
        <v>11400</v>
      </c>
      <c r="AF7">
        <v>0</v>
      </c>
      <c r="AG7">
        <v>16250</v>
      </c>
      <c r="AH7">
        <v>16600</v>
      </c>
      <c r="AI7">
        <v>3000</v>
      </c>
      <c r="AJ7">
        <v>0</v>
      </c>
      <c r="AK7">
        <v>29850</v>
      </c>
      <c r="AL7">
        <v>8200</v>
      </c>
      <c r="AM7">
        <v>57925</v>
      </c>
      <c r="AN7">
        <v>0</v>
      </c>
      <c r="AO7">
        <v>46650</v>
      </c>
      <c r="AP7">
        <v>67500</v>
      </c>
      <c r="AQ7">
        <v>0</v>
      </c>
      <c r="AR7">
        <v>4850</v>
      </c>
      <c r="AS7">
        <v>6350</v>
      </c>
      <c r="AT7">
        <v>750</v>
      </c>
      <c r="AU7">
        <v>0</v>
      </c>
      <c r="AV7">
        <v>21821</v>
      </c>
      <c r="AW7">
        <v>0</v>
      </c>
      <c r="AX7">
        <v>0</v>
      </c>
      <c r="AY7">
        <v>2000</v>
      </c>
      <c r="AZ7">
        <v>0</v>
      </c>
      <c r="BA7">
        <v>9700</v>
      </c>
      <c r="BB7">
        <v>0</v>
      </c>
      <c r="BC7">
        <v>42329</v>
      </c>
      <c r="BD7">
        <v>0</v>
      </c>
      <c r="BE7">
        <v>7830</v>
      </c>
      <c r="BF7">
        <v>0</v>
      </c>
      <c r="BG7">
        <v>0</v>
      </c>
      <c r="BH7">
        <v>0</v>
      </c>
      <c r="BI7">
        <v>0</v>
      </c>
      <c r="BJ7">
        <v>2000</v>
      </c>
      <c r="BK7">
        <v>2000</v>
      </c>
      <c r="BL7">
        <v>12200</v>
      </c>
      <c r="BM7">
        <v>17750</v>
      </c>
      <c r="BN7">
        <v>12200</v>
      </c>
      <c r="BO7">
        <v>5000</v>
      </c>
      <c r="BP7">
        <v>1300</v>
      </c>
      <c r="BQ7">
        <v>0</v>
      </c>
      <c r="BR7">
        <v>0</v>
      </c>
      <c r="BS7">
        <v>33850</v>
      </c>
      <c r="BT7">
        <v>1000</v>
      </c>
      <c r="BU7">
        <v>10298</v>
      </c>
      <c r="BV7">
        <v>6250</v>
      </c>
      <c r="BW7">
        <v>3100</v>
      </c>
      <c r="BX7">
        <v>19200</v>
      </c>
      <c r="BY7">
        <v>3700</v>
      </c>
      <c r="BZ7">
        <v>1000</v>
      </c>
      <c r="CA7">
        <v>3250</v>
      </c>
      <c r="CB7">
        <v>0</v>
      </c>
      <c r="CC7">
        <v>3500</v>
      </c>
      <c r="CD7">
        <v>0</v>
      </c>
      <c r="CE7">
        <v>96700</v>
      </c>
      <c r="CF7">
        <v>15700</v>
      </c>
      <c r="CG7">
        <v>22750</v>
      </c>
      <c r="CH7">
        <v>4000</v>
      </c>
      <c r="CI7">
        <v>250</v>
      </c>
      <c r="CJ7">
        <v>0</v>
      </c>
    </row>
    <row r="8" spans="1:88" x14ac:dyDescent="0.25">
      <c r="A8" t="s">
        <v>97</v>
      </c>
      <c r="B8" t="s">
        <v>2130</v>
      </c>
      <c r="C8" t="str">
        <f>VLOOKUP(LEFT(D8,2),'Lookup Information'!$E:$H,4,FALSE)</f>
        <v>Michigan District 26</v>
      </c>
      <c r="D8" t="s">
        <v>725</v>
      </c>
      <c r="E8" t="s">
        <v>87</v>
      </c>
      <c r="F8" t="s">
        <v>88</v>
      </c>
      <c r="G8">
        <v>300</v>
      </c>
      <c r="H8">
        <v>11700</v>
      </c>
      <c r="I8">
        <v>0</v>
      </c>
      <c r="J8">
        <v>31500</v>
      </c>
      <c r="K8">
        <v>1000</v>
      </c>
      <c r="L8">
        <v>0</v>
      </c>
      <c r="M8">
        <v>0</v>
      </c>
      <c r="N8">
        <v>0</v>
      </c>
      <c r="O8">
        <v>300</v>
      </c>
      <c r="P8">
        <v>10800</v>
      </c>
      <c r="Q8">
        <v>10800</v>
      </c>
      <c r="R8">
        <v>1000</v>
      </c>
      <c r="S8">
        <v>300</v>
      </c>
      <c r="T8">
        <v>0</v>
      </c>
      <c r="U8">
        <v>750</v>
      </c>
      <c r="V8">
        <v>286</v>
      </c>
      <c r="W8">
        <v>9600</v>
      </c>
      <c r="X8">
        <v>5900</v>
      </c>
      <c r="Y8">
        <v>4205</v>
      </c>
      <c r="Z8">
        <v>0</v>
      </c>
      <c r="AA8">
        <v>0</v>
      </c>
      <c r="AB8">
        <v>0</v>
      </c>
      <c r="AC8">
        <v>11400</v>
      </c>
      <c r="AD8">
        <v>0</v>
      </c>
      <c r="AE8">
        <v>10000</v>
      </c>
      <c r="AF8">
        <v>0</v>
      </c>
      <c r="AG8">
        <v>1250</v>
      </c>
      <c r="AH8">
        <v>500</v>
      </c>
      <c r="AI8">
        <v>1500</v>
      </c>
      <c r="AJ8">
        <v>7900</v>
      </c>
      <c r="AK8">
        <v>2250</v>
      </c>
      <c r="AL8">
        <v>7486</v>
      </c>
      <c r="AM8">
        <v>28100</v>
      </c>
      <c r="AN8">
        <v>0</v>
      </c>
      <c r="AO8">
        <v>56875</v>
      </c>
      <c r="AP8">
        <v>22586</v>
      </c>
      <c r="AQ8">
        <v>0</v>
      </c>
      <c r="AR8">
        <v>250</v>
      </c>
      <c r="AS8">
        <v>7700</v>
      </c>
      <c r="AT8">
        <v>0</v>
      </c>
      <c r="AU8">
        <v>0</v>
      </c>
      <c r="AV8">
        <v>5000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500</v>
      </c>
      <c r="BD8">
        <v>0</v>
      </c>
      <c r="BE8">
        <v>35915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8700</v>
      </c>
      <c r="BM8">
        <v>0</v>
      </c>
      <c r="BN8">
        <v>5400</v>
      </c>
      <c r="BO8">
        <v>0</v>
      </c>
      <c r="BP8">
        <v>7000</v>
      </c>
      <c r="BQ8">
        <v>0</v>
      </c>
      <c r="BR8">
        <v>0</v>
      </c>
      <c r="BS8">
        <v>250</v>
      </c>
      <c r="BT8">
        <v>0</v>
      </c>
      <c r="BU8">
        <v>58250</v>
      </c>
      <c r="BV8">
        <v>0</v>
      </c>
      <c r="BW8">
        <v>0</v>
      </c>
      <c r="BX8">
        <v>29605</v>
      </c>
      <c r="BY8">
        <v>0</v>
      </c>
      <c r="BZ8">
        <v>500</v>
      </c>
      <c r="CA8">
        <v>7950</v>
      </c>
      <c r="CB8">
        <v>0</v>
      </c>
      <c r="CC8">
        <v>1750</v>
      </c>
      <c r="CD8">
        <v>1500</v>
      </c>
      <c r="CE8">
        <v>31980</v>
      </c>
      <c r="CF8">
        <v>0</v>
      </c>
      <c r="CG8">
        <v>20200</v>
      </c>
      <c r="CH8">
        <v>0</v>
      </c>
      <c r="CI8">
        <v>0</v>
      </c>
      <c r="CJ8">
        <v>0</v>
      </c>
    </row>
    <row r="9" spans="1:88" x14ac:dyDescent="0.25">
      <c r="A9" t="s">
        <v>98</v>
      </c>
      <c r="B9" t="s">
        <v>2131</v>
      </c>
      <c r="C9" t="str">
        <f>VLOOKUP(LEFT(D9,2),'Lookup Information'!$E:$H,4,FALSE)</f>
        <v>Nevada District 32</v>
      </c>
      <c r="D9" t="s">
        <v>726</v>
      </c>
      <c r="E9" t="s">
        <v>87</v>
      </c>
      <c r="F9" t="s">
        <v>88</v>
      </c>
      <c r="G9">
        <v>3250</v>
      </c>
      <c r="H9">
        <v>0</v>
      </c>
      <c r="I9">
        <v>0</v>
      </c>
      <c r="J9">
        <v>0</v>
      </c>
      <c r="K9">
        <v>0</v>
      </c>
      <c r="L9">
        <v>18450</v>
      </c>
      <c r="M9">
        <v>0</v>
      </c>
      <c r="N9">
        <v>10569</v>
      </c>
      <c r="O9">
        <v>15835</v>
      </c>
      <c r="P9">
        <v>0</v>
      </c>
      <c r="Q9">
        <v>5650</v>
      </c>
      <c r="R9">
        <v>3000</v>
      </c>
      <c r="S9">
        <v>7000</v>
      </c>
      <c r="T9">
        <v>12500</v>
      </c>
      <c r="U9">
        <v>15000</v>
      </c>
      <c r="V9">
        <v>750</v>
      </c>
      <c r="W9">
        <v>16500</v>
      </c>
      <c r="X9">
        <v>17400</v>
      </c>
      <c r="Y9">
        <v>6000</v>
      </c>
      <c r="Z9">
        <v>24000</v>
      </c>
      <c r="AA9">
        <v>8400</v>
      </c>
      <c r="AB9">
        <v>0</v>
      </c>
      <c r="AC9">
        <v>12500</v>
      </c>
      <c r="AD9">
        <v>30200</v>
      </c>
      <c r="AE9">
        <v>10000</v>
      </c>
      <c r="AF9">
        <v>500</v>
      </c>
      <c r="AG9">
        <v>8000</v>
      </c>
      <c r="AH9">
        <v>9000</v>
      </c>
      <c r="AI9">
        <v>7750</v>
      </c>
      <c r="AJ9">
        <v>1000</v>
      </c>
      <c r="AK9">
        <v>10750</v>
      </c>
      <c r="AL9">
        <v>2000</v>
      </c>
      <c r="AM9">
        <v>32450</v>
      </c>
      <c r="AN9">
        <v>0</v>
      </c>
      <c r="AO9">
        <v>1000</v>
      </c>
      <c r="AP9">
        <v>44750</v>
      </c>
      <c r="AQ9">
        <v>2000</v>
      </c>
      <c r="AR9">
        <v>0</v>
      </c>
      <c r="AS9">
        <v>4100</v>
      </c>
      <c r="AT9">
        <v>0</v>
      </c>
      <c r="AU9">
        <v>0</v>
      </c>
      <c r="AV9">
        <v>6000</v>
      </c>
      <c r="AW9">
        <v>0</v>
      </c>
      <c r="AX9">
        <v>0</v>
      </c>
      <c r="AY9">
        <v>2500</v>
      </c>
      <c r="AZ9">
        <v>0</v>
      </c>
      <c r="BA9">
        <v>17000</v>
      </c>
      <c r="BB9">
        <v>6400</v>
      </c>
      <c r="BC9">
        <v>11849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1000</v>
      </c>
      <c r="BK9">
        <v>5000</v>
      </c>
      <c r="BL9">
        <v>31600</v>
      </c>
      <c r="BM9">
        <v>21100</v>
      </c>
      <c r="BN9">
        <v>20350</v>
      </c>
      <c r="BO9">
        <v>500</v>
      </c>
      <c r="BP9">
        <v>3000</v>
      </c>
      <c r="BQ9">
        <v>40300</v>
      </c>
      <c r="BR9">
        <v>8000</v>
      </c>
      <c r="BS9">
        <v>6000</v>
      </c>
      <c r="BT9">
        <v>5000</v>
      </c>
      <c r="BU9">
        <v>6200</v>
      </c>
      <c r="BV9">
        <v>1000</v>
      </c>
      <c r="BW9">
        <v>10850</v>
      </c>
      <c r="BX9">
        <v>13000</v>
      </c>
      <c r="BY9">
        <v>0</v>
      </c>
      <c r="BZ9">
        <v>0</v>
      </c>
      <c r="CA9">
        <v>5050</v>
      </c>
      <c r="CB9">
        <v>0</v>
      </c>
      <c r="CC9">
        <v>0</v>
      </c>
      <c r="CD9">
        <v>0</v>
      </c>
      <c r="CE9">
        <v>59250</v>
      </c>
      <c r="CF9">
        <v>11750</v>
      </c>
      <c r="CG9">
        <v>12200</v>
      </c>
      <c r="CH9">
        <v>8500</v>
      </c>
      <c r="CI9">
        <v>0</v>
      </c>
      <c r="CJ9">
        <v>17000</v>
      </c>
    </row>
    <row r="10" spans="1:88" x14ac:dyDescent="0.25">
      <c r="A10" t="s">
        <v>99</v>
      </c>
      <c r="B10" t="s">
        <v>2132</v>
      </c>
      <c r="C10" t="str">
        <f>VLOOKUP(LEFT(D10,2),'Lookup Information'!$E:$H,4,FALSE)</f>
        <v>Nebraska District 31</v>
      </c>
      <c r="D10" t="s">
        <v>727</v>
      </c>
      <c r="E10" t="s">
        <v>87</v>
      </c>
      <c r="F10" t="s">
        <v>90</v>
      </c>
      <c r="G10">
        <v>55825</v>
      </c>
      <c r="H10">
        <v>31080</v>
      </c>
      <c r="I10">
        <v>8000</v>
      </c>
      <c r="J10">
        <v>18770</v>
      </c>
      <c r="K10">
        <v>7000</v>
      </c>
      <c r="L10">
        <v>24900</v>
      </c>
      <c r="M10">
        <v>2650</v>
      </c>
      <c r="N10">
        <v>3500</v>
      </c>
      <c r="O10">
        <v>7530</v>
      </c>
      <c r="P10">
        <v>7750</v>
      </c>
      <c r="Q10">
        <v>5810</v>
      </c>
      <c r="R10">
        <v>8070</v>
      </c>
      <c r="S10">
        <v>35200</v>
      </c>
      <c r="T10">
        <v>13800</v>
      </c>
      <c r="U10">
        <v>7000</v>
      </c>
      <c r="V10">
        <v>5875</v>
      </c>
      <c r="W10">
        <v>9065</v>
      </c>
      <c r="X10">
        <v>10000</v>
      </c>
      <c r="Y10">
        <v>6005</v>
      </c>
      <c r="Z10">
        <v>19000</v>
      </c>
      <c r="AA10">
        <v>16000</v>
      </c>
      <c r="AB10">
        <v>1010</v>
      </c>
      <c r="AC10">
        <v>27450</v>
      </c>
      <c r="AD10">
        <v>3000</v>
      </c>
      <c r="AE10">
        <v>32500</v>
      </c>
      <c r="AF10">
        <v>0</v>
      </c>
      <c r="AG10">
        <v>13200</v>
      </c>
      <c r="AH10">
        <v>46170</v>
      </c>
      <c r="AI10">
        <v>10500</v>
      </c>
      <c r="AJ10">
        <v>23745</v>
      </c>
      <c r="AK10">
        <v>95300</v>
      </c>
      <c r="AL10">
        <v>12850</v>
      </c>
      <c r="AM10">
        <v>90400</v>
      </c>
      <c r="AN10">
        <v>0</v>
      </c>
      <c r="AO10">
        <v>91450</v>
      </c>
      <c r="AP10">
        <v>89425</v>
      </c>
      <c r="AQ10">
        <v>14760</v>
      </c>
      <c r="AR10">
        <v>50279</v>
      </c>
      <c r="AS10">
        <v>11260</v>
      </c>
      <c r="AT10">
        <v>0</v>
      </c>
      <c r="AU10">
        <v>9000</v>
      </c>
      <c r="AV10">
        <v>78628</v>
      </c>
      <c r="AW10">
        <v>69890</v>
      </c>
      <c r="AX10">
        <v>0</v>
      </c>
      <c r="AY10">
        <v>0</v>
      </c>
      <c r="AZ10">
        <v>0</v>
      </c>
      <c r="BA10">
        <v>0</v>
      </c>
      <c r="BB10">
        <v>20337</v>
      </c>
      <c r="BC10">
        <v>245451</v>
      </c>
      <c r="BD10">
        <v>42950</v>
      </c>
      <c r="BE10">
        <v>0</v>
      </c>
      <c r="BF10">
        <v>0</v>
      </c>
      <c r="BG10">
        <v>25000</v>
      </c>
      <c r="BH10">
        <v>3000</v>
      </c>
      <c r="BI10">
        <v>2000</v>
      </c>
      <c r="BJ10">
        <v>28500</v>
      </c>
      <c r="BK10">
        <v>7500</v>
      </c>
      <c r="BL10">
        <v>126720</v>
      </c>
      <c r="BM10">
        <v>17815</v>
      </c>
      <c r="BN10">
        <v>19500</v>
      </c>
      <c r="BO10">
        <v>18500</v>
      </c>
      <c r="BP10">
        <v>16671</v>
      </c>
      <c r="BQ10">
        <v>17900</v>
      </c>
      <c r="BR10">
        <v>0</v>
      </c>
      <c r="BS10">
        <v>30950</v>
      </c>
      <c r="BT10">
        <v>2535</v>
      </c>
      <c r="BU10">
        <v>26650</v>
      </c>
      <c r="BV10">
        <v>5480</v>
      </c>
      <c r="BW10">
        <v>0</v>
      </c>
      <c r="BX10">
        <v>25600</v>
      </c>
      <c r="BY10">
        <v>1500</v>
      </c>
      <c r="BZ10">
        <v>1000</v>
      </c>
      <c r="CA10">
        <v>10900</v>
      </c>
      <c r="CB10">
        <v>1511</v>
      </c>
      <c r="CC10">
        <v>27176</v>
      </c>
      <c r="CD10">
        <v>12375</v>
      </c>
      <c r="CE10">
        <v>121048</v>
      </c>
      <c r="CF10">
        <v>8000</v>
      </c>
      <c r="CG10">
        <v>16650</v>
      </c>
      <c r="CH10">
        <v>13865</v>
      </c>
      <c r="CI10">
        <v>0</v>
      </c>
      <c r="CJ10">
        <v>24750</v>
      </c>
    </row>
    <row r="11" spans="1:88" x14ac:dyDescent="0.25">
      <c r="A11" t="s">
        <v>100</v>
      </c>
      <c r="B11" t="s">
        <v>2133</v>
      </c>
      <c r="C11" t="str">
        <f>VLOOKUP(LEFT(D11,2),'Lookup Information'!$E:$H,4,FALSE)</f>
        <v>New Hampshire District 33</v>
      </c>
      <c r="D11" t="s">
        <v>101</v>
      </c>
      <c r="E11" t="s">
        <v>95</v>
      </c>
      <c r="F11" t="s">
        <v>88</v>
      </c>
      <c r="G11">
        <v>55350</v>
      </c>
      <c r="H11">
        <v>38658</v>
      </c>
      <c r="I11">
        <v>5000</v>
      </c>
      <c r="J11">
        <v>92320</v>
      </c>
      <c r="K11">
        <v>45925</v>
      </c>
      <c r="L11">
        <v>15470</v>
      </c>
      <c r="M11">
        <v>7050</v>
      </c>
      <c r="N11">
        <v>44586</v>
      </c>
      <c r="O11">
        <v>196226</v>
      </c>
      <c r="P11">
        <v>54500</v>
      </c>
      <c r="Q11">
        <v>48135</v>
      </c>
      <c r="R11">
        <v>114555</v>
      </c>
      <c r="S11">
        <v>100650</v>
      </c>
      <c r="T11">
        <v>53010</v>
      </c>
      <c r="U11">
        <v>95222</v>
      </c>
      <c r="V11">
        <v>41915</v>
      </c>
      <c r="W11">
        <v>111917</v>
      </c>
      <c r="X11">
        <v>32241</v>
      </c>
      <c r="Y11">
        <v>46605</v>
      </c>
      <c r="Z11">
        <v>80630</v>
      </c>
      <c r="AA11">
        <v>108390</v>
      </c>
      <c r="AB11">
        <v>57900</v>
      </c>
      <c r="AC11">
        <v>98861</v>
      </c>
      <c r="AD11">
        <v>9150</v>
      </c>
      <c r="AE11">
        <v>356463</v>
      </c>
      <c r="AF11">
        <v>19050</v>
      </c>
      <c r="AG11">
        <v>96941</v>
      </c>
      <c r="AH11">
        <v>197980</v>
      </c>
      <c r="AI11">
        <v>2500</v>
      </c>
      <c r="AJ11">
        <v>24700</v>
      </c>
      <c r="AK11">
        <v>334650</v>
      </c>
      <c r="AL11">
        <v>331991</v>
      </c>
      <c r="AM11">
        <v>619315</v>
      </c>
      <c r="AN11">
        <v>17100</v>
      </c>
      <c r="AO11">
        <v>1285905</v>
      </c>
      <c r="AP11">
        <v>271806</v>
      </c>
      <c r="AQ11">
        <v>86442</v>
      </c>
      <c r="AR11">
        <v>120245</v>
      </c>
      <c r="AS11">
        <v>215917</v>
      </c>
      <c r="AT11">
        <v>14420</v>
      </c>
      <c r="AU11">
        <v>0</v>
      </c>
      <c r="AV11">
        <v>25900</v>
      </c>
      <c r="AW11">
        <v>0</v>
      </c>
      <c r="AX11">
        <v>7000</v>
      </c>
      <c r="AY11">
        <v>10150</v>
      </c>
      <c r="AZ11">
        <v>0</v>
      </c>
      <c r="BA11">
        <v>61581</v>
      </c>
      <c r="BB11">
        <v>18530</v>
      </c>
      <c r="BC11">
        <v>547800</v>
      </c>
      <c r="BD11">
        <v>375241</v>
      </c>
      <c r="BE11">
        <v>358236</v>
      </c>
      <c r="BF11">
        <v>25584</v>
      </c>
      <c r="BG11">
        <v>0</v>
      </c>
      <c r="BH11">
        <v>0</v>
      </c>
      <c r="BI11">
        <v>0</v>
      </c>
      <c r="BJ11">
        <v>17000</v>
      </c>
      <c r="BK11">
        <v>44000</v>
      </c>
      <c r="BL11">
        <v>497181</v>
      </c>
      <c r="BM11">
        <v>260264</v>
      </c>
      <c r="BN11">
        <v>90434</v>
      </c>
      <c r="BO11">
        <v>29499</v>
      </c>
      <c r="BP11">
        <v>227181</v>
      </c>
      <c r="BQ11">
        <v>43750</v>
      </c>
      <c r="BR11">
        <v>42325</v>
      </c>
      <c r="BS11">
        <v>136530</v>
      </c>
      <c r="BT11">
        <v>97240</v>
      </c>
      <c r="BU11">
        <v>218080</v>
      </c>
      <c r="BV11">
        <v>16750</v>
      </c>
      <c r="BW11">
        <v>75907</v>
      </c>
      <c r="BX11">
        <v>154255</v>
      </c>
      <c r="BY11">
        <v>16520</v>
      </c>
      <c r="BZ11">
        <v>9400</v>
      </c>
      <c r="CA11">
        <v>40430</v>
      </c>
      <c r="CB11">
        <v>6388</v>
      </c>
      <c r="CC11">
        <v>93455</v>
      </c>
      <c r="CD11">
        <v>85700</v>
      </c>
      <c r="CE11">
        <v>1910371</v>
      </c>
      <c r="CF11">
        <v>248100</v>
      </c>
      <c r="CG11">
        <v>181015</v>
      </c>
      <c r="CH11">
        <v>57200</v>
      </c>
      <c r="CI11">
        <v>80949</v>
      </c>
      <c r="CJ11">
        <v>68950</v>
      </c>
    </row>
    <row r="12" spans="1:88" x14ac:dyDescent="0.25">
      <c r="A12" t="s">
        <v>102</v>
      </c>
      <c r="B12" t="s">
        <v>2134</v>
      </c>
      <c r="C12" t="str">
        <f>VLOOKUP(LEFT(D12,2),'Lookup Information'!$E:$H,4,FALSE)</f>
        <v>Texas District 48</v>
      </c>
      <c r="D12" t="s">
        <v>728</v>
      </c>
      <c r="E12" t="s">
        <v>87</v>
      </c>
      <c r="F12" t="s">
        <v>88</v>
      </c>
      <c r="G12">
        <v>2760</v>
      </c>
      <c r="H12">
        <v>16250</v>
      </c>
      <c r="I12">
        <v>2000</v>
      </c>
      <c r="J12">
        <v>6000</v>
      </c>
      <c r="K12">
        <v>10700</v>
      </c>
      <c r="L12">
        <v>9000</v>
      </c>
      <c r="M12">
        <v>0</v>
      </c>
      <c r="N12">
        <v>0</v>
      </c>
      <c r="O12">
        <v>10375</v>
      </c>
      <c r="P12">
        <v>8200</v>
      </c>
      <c r="Q12">
        <v>500</v>
      </c>
      <c r="R12">
        <v>3000</v>
      </c>
      <c r="S12">
        <v>4000</v>
      </c>
      <c r="T12">
        <v>3000</v>
      </c>
      <c r="U12">
        <v>10000</v>
      </c>
      <c r="V12">
        <v>37357</v>
      </c>
      <c r="W12">
        <v>13907</v>
      </c>
      <c r="X12">
        <v>500</v>
      </c>
      <c r="Y12">
        <v>0</v>
      </c>
      <c r="Z12">
        <v>4250</v>
      </c>
      <c r="AA12">
        <v>10500</v>
      </c>
      <c r="AB12">
        <v>7500</v>
      </c>
      <c r="AC12">
        <v>9550</v>
      </c>
      <c r="AD12">
        <v>0</v>
      </c>
      <c r="AE12">
        <v>46700</v>
      </c>
      <c r="AF12">
        <v>0</v>
      </c>
      <c r="AG12">
        <v>4750</v>
      </c>
      <c r="AH12">
        <v>12950</v>
      </c>
      <c r="AI12">
        <v>7050</v>
      </c>
      <c r="AJ12">
        <v>0</v>
      </c>
      <c r="AK12">
        <v>14800</v>
      </c>
      <c r="AL12">
        <v>7750</v>
      </c>
      <c r="AM12">
        <v>32875</v>
      </c>
      <c r="AN12">
        <v>0</v>
      </c>
      <c r="AO12">
        <v>3050</v>
      </c>
      <c r="AP12">
        <v>198640</v>
      </c>
      <c r="AQ12">
        <v>1000</v>
      </c>
      <c r="AR12">
        <v>4850</v>
      </c>
      <c r="AS12">
        <v>500</v>
      </c>
      <c r="AT12">
        <v>500</v>
      </c>
      <c r="AU12">
        <v>0</v>
      </c>
      <c r="AV12">
        <v>6500</v>
      </c>
      <c r="AW12">
        <v>0</v>
      </c>
      <c r="AX12">
        <v>1000</v>
      </c>
      <c r="AY12">
        <v>2000</v>
      </c>
      <c r="AZ12">
        <v>0</v>
      </c>
      <c r="BA12">
        <v>8200</v>
      </c>
      <c r="BB12">
        <v>2500</v>
      </c>
      <c r="BC12">
        <v>29000</v>
      </c>
      <c r="BD12">
        <v>0</v>
      </c>
      <c r="BE12">
        <v>5695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20500</v>
      </c>
      <c r="BL12">
        <v>31700</v>
      </c>
      <c r="BM12">
        <v>8000</v>
      </c>
      <c r="BN12">
        <v>14600</v>
      </c>
      <c r="BO12">
        <v>1000</v>
      </c>
      <c r="BP12">
        <v>14400</v>
      </c>
      <c r="BQ12">
        <v>0</v>
      </c>
      <c r="BR12">
        <v>33200</v>
      </c>
      <c r="BS12">
        <v>3500</v>
      </c>
      <c r="BT12">
        <v>1000</v>
      </c>
      <c r="BU12">
        <v>19498</v>
      </c>
      <c r="BV12">
        <v>3250</v>
      </c>
      <c r="BW12">
        <v>0</v>
      </c>
      <c r="BX12">
        <v>5500</v>
      </c>
      <c r="BY12">
        <v>1500</v>
      </c>
      <c r="BZ12">
        <v>0</v>
      </c>
      <c r="CA12">
        <v>4450</v>
      </c>
      <c r="CB12">
        <v>0</v>
      </c>
      <c r="CC12">
        <v>2010</v>
      </c>
      <c r="CD12">
        <v>0</v>
      </c>
      <c r="CE12">
        <v>52747</v>
      </c>
      <c r="CF12">
        <v>62450</v>
      </c>
      <c r="CG12">
        <v>29300</v>
      </c>
      <c r="CH12">
        <v>35499</v>
      </c>
      <c r="CI12">
        <v>14450</v>
      </c>
      <c r="CJ12">
        <v>2000</v>
      </c>
    </row>
    <row r="13" spans="1:88" x14ac:dyDescent="0.25">
      <c r="A13" t="s">
        <v>103</v>
      </c>
      <c r="B13" t="s">
        <v>2135</v>
      </c>
      <c r="C13" t="str">
        <f>VLOOKUP(LEFT(D13,2),'Lookup Information'!$E:$H,4,FALSE)</f>
        <v>Wisconsin District 55</v>
      </c>
      <c r="D13" t="s">
        <v>104</v>
      </c>
      <c r="E13" t="s">
        <v>95</v>
      </c>
      <c r="F13" t="s">
        <v>90</v>
      </c>
      <c r="G13">
        <v>6099</v>
      </c>
      <c r="H13">
        <v>14450</v>
      </c>
      <c r="I13">
        <v>4000</v>
      </c>
      <c r="J13">
        <v>2050</v>
      </c>
      <c r="K13">
        <v>2010</v>
      </c>
      <c r="L13">
        <v>27</v>
      </c>
      <c r="M13">
        <v>0</v>
      </c>
      <c r="N13">
        <v>0</v>
      </c>
      <c r="O13">
        <v>5912</v>
      </c>
      <c r="P13">
        <v>6015</v>
      </c>
      <c r="Q13">
        <v>12948</v>
      </c>
      <c r="R13">
        <v>7595</v>
      </c>
      <c r="S13">
        <v>0</v>
      </c>
      <c r="T13">
        <v>5120</v>
      </c>
      <c r="U13">
        <v>2</v>
      </c>
      <c r="V13">
        <v>3958</v>
      </c>
      <c r="W13">
        <v>7260</v>
      </c>
      <c r="X13">
        <v>105</v>
      </c>
      <c r="Y13">
        <v>827</v>
      </c>
      <c r="Z13">
        <v>1002</v>
      </c>
      <c r="AA13">
        <v>10</v>
      </c>
      <c r="AB13">
        <v>5702</v>
      </c>
      <c r="AC13">
        <v>11510</v>
      </c>
      <c r="AD13">
        <v>0</v>
      </c>
      <c r="AE13">
        <v>875</v>
      </c>
      <c r="AF13">
        <v>0</v>
      </c>
      <c r="AG13">
        <v>75</v>
      </c>
      <c r="AH13">
        <v>485</v>
      </c>
      <c r="AI13">
        <v>5325</v>
      </c>
      <c r="AJ13">
        <v>2</v>
      </c>
      <c r="AK13">
        <v>42824</v>
      </c>
      <c r="AL13">
        <v>8915</v>
      </c>
      <c r="AM13">
        <v>22374</v>
      </c>
      <c r="AN13">
        <v>0</v>
      </c>
      <c r="AO13">
        <v>15035</v>
      </c>
      <c r="AP13">
        <v>46795</v>
      </c>
      <c r="AQ13">
        <v>19441</v>
      </c>
      <c r="AR13">
        <v>14445</v>
      </c>
      <c r="AS13">
        <v>18716</v>
      </c>
      <c r="AT13">
        <v>0</v>
      </c>
      <c r="AU13">
        <v>23350</v>
      </c>
      <c r="AV13">
        <v>0</v>
      </c>
      <c r="AW13">
        <v>1434</v>
      </c>
      <c r="AX13">
        <v>2752</v>
      </c>
      <c r="AY13">
        <v>0</v>
      </c>
      <c r="AZ13">
        <v>0</v>
      </c>
      <c r="BA13">
        <v>0</v>
      </c>
      <c r="BB13">
        <v>12924</v>
      </c>
      <c r="BC13">
        <v>17500</v>
      </c>
      <c r="BD13">
        <v>5355</v>
      </c>
      <c r="BE13">
        <v>0</v>
      </c>
      <c r="BF13">
        <v>432</v>
      </c>
      <c r="BG13">
        <v>12000</v>
      </c>
      <c r="BH13">
        <v>15010</v>
      </c>
      <c r="BI13">
        <v>7500</v>
      </c>
      <c r="BJ13">
        <v>4726</v>
      </c>
      <c r="BK13">
        <v>6000</v>
      </c>
      <c r="BL13">
        <v>62779</v>
      </c>
      <c r="BM13">
        <v>21613</v>
      </c>
      <c r="BN13">
        <v>10500</v>
      </c>
      <c r="BO13">
        <v>2000</v>
      </c>
      <c r="BP13">
        <v>15725</v>
      </c>
      <c r="BQ13">
        <v>1000</v>
      </c>
      <c r="BR13">
        <v>2030</v>
      </c>
      <c r="BS13">
        <v>8940</v>
      </c>
      <c r="BT13">
        <v>1025</v>
      </c>
      <c r="BU13">
        <v>16140</v>
      </c>
      <c r="BV13">
        <v>3452</v>
      </c>
      <c r="BW13">
        <v>5200</v>
      </c>
      <c r="BX13">
        <v>3750</v>
      </c>
      <c r="BY13">
        <v>0</v>
      </c>
      <c r="BZ13">
        <v>0</v>
      </c>
      <c r="CA13">
        <v>13485</v>
      </c>
      <c r="CB13">
        <v>1405</v>
      </c>
      <c r="CC13">
        <v>46872</v>
      </c>
      <c r="CD13">
        <v>6701</v>
      </c>
      <c r="CE13">
        <v>263719</v>
      </c>
      <c r="CF13">
        <v>8113</v>
      </c>
      <c r="CG13">
        <v>2560</v>
      </c>
      <c r="CH13">
        <v>25</v>
      </c>
      <c r="CI13">
        <v>2000</v>
      </c>
      <c r="CJ13">
        <v>8050</v>
      </c>
    </row>
    <row r="14" spans="1:88" x14ac:dyDescent="0.25">
      <c r="A14" t="s">
        <v>105</v>
      </c>
      <c r="B14" t="s">
        <v>2136</v>
      </c>
      <c r="C14" t="str">
        <f>VLOOKUP(LEFT(D14,2),'Lookup Information'!$E:$H,4,FALSE)</f>
        <v>Pennsylvania District 42</v>
      </c>
      <c r="D14" t="s">
        <v>729</v>
      </c>
      <c r="E14" t="s">
        <v>87</v>
      </c>
      <c r="F14" t="s">
        <v>88</v>
      </c>
      <c r="G14">
        <v>7025</v>
      </c>
      <c r="H14">
        <v>2200</v>
      </c>
      <c r="I14">
        <v>1000</v>
      </c>
      <c r="J14">
        <v>6250</v>
      </c>
      <c r="K14">
        <v>0</v>
      </c>
      <c r="L14">
        <v>300</v>
      </c>
      <c r="M14">
        <v>0</v>
      </c>
      <c r="N14">
        <v>6399</v>
      </c>
      <c r="O14">
        <v>17000</v>
      </c>
      <c r="P14">
        <v>3000</v>
      </c>
      <c r="Q14">
        <v>250</v>
      </c>
      <c r="R14">
        <v>1000</v>
      </c>
      <c r="S14">
        <v>10000</v>
      </c>
      <c r="T14">
        <v>4700</v>
      </c>
      <c r="U14">
        <v>46000</v>
      </c>
      <c r="V14">
        <v>50669</v>
      </c>
      <c r="W14">
        <v>24200</v>
      </c>
      <c r="X14">
        <v>3700</v>
      </c>
      <c r="Y14">
        <v>25456</v>
      </c>
      <c r="Z14">
        <v>1000</v>
      </c>
      <c r="AA14">
        <v>0</v>
      </c>
      <c r="AB14">
        <v>0</v>
      </c>
      <c r="AC14">
        <v>26000</v>
      </c>
      <c r="AD14">
        <v>2000</v>
      </c>
      <c r="AE14">
        <v>36800</v>
      </c>
      <c r="AF14">
        <v>0</v>
      </c>
      <c r="AG14">
        <v>1108</v>
      </c>
      <c r="AH14">
        <v>18000</v>
      </c>
      <c r="AI14">
        <v>3250</v>
      </c>
      <c r="AJ14">
        <v>9950</v>
      </c>
      <c r="AK14">
        <v>40566</v>
      </c>
      <c r="AL14">
        <v>500</v>
      </c>
      <c r="AM14">
        <v>23091</v>
      </c>
      <c r="AN14">
        <v>0</v>
      </c>
      <c r="AO14">
        <v>8525</v>
      </c>
      <c r="AP14">
        <v>28556</v>
      </c>
      <c r="AQ14">
        <v>4500</v>
      </c>
      <c r="AR14">
        <v>6350</v>
      </c>
      <c r="AS14">
        <v>14250</v>
      </c>
      <c r="AT14">
        <v>750</v>
      </c>
      <c r="AU14">
        <v>0</v>
      </c>
      <c r="AV14">
        <v>4000</v>
      </c>
      <c r="AW14">
        <v>0</v>
      </c>
      <c r="AX14">
        <v>0</v>
      </c>
      <c r="AY14">
        <v>0</v>
      </c>
      <c r="AZ14">
        <v>0</v>
      </c>
      <c r="BA14">
        <v>3290</v>
      </c>
      <c r="BB14">
        <v>7500</v>
      </c>
      <c r="BC14">
        <v>26271</v>
      </c>
      <c r="BD14">
        <v>0</v>
      </c>
      <c r="BE14">
        <v>13543</v>
      </c>
      <c r="BF14">
        <v>0</v>
      </c>
      <c r="BG14">
        <v>21000</v>
      </c>
      <c r="BH14">
        <v>10000</v>
      </c>
      <c r="BI14">
        <v>0</v>
      </c>
      <c r="BJ14">
        <v>3500</v>
      </c>
      <c r="BK14">
        <v>32000</v>
      </c>
      <c r="BL14">
        <v>29950</v>
      </c>
      <c r="BM14">
        <v>19274</v>
      </c>
      <c r="BN14">
        <v>17861</v>
      </c>
      <c r="BO14">
        <v>3000</v>
      </c>
      <c r="BP14">
        <v>12250</v>
      </c>
      <c r="BQ14">
        <v>0</v>
      </c>
      <c r="BR14">
        <v>18250</v>
      </c>
      <c r="BS14">
        <v>12150</v>
      </c>
      <c r="BT14">
        <v>0</v>
      </c>
      <c r="BU14">
        <v>15746</v>
      </c>
      <c r="BV14">
        <v>6710</v>
      </c>
      <c r="BW14">
        <v>0</v>
      </c>
      <c r="BX14">
        <v>14500</v>
      </c>
      <c r="BY14">
        <v>4000</v>
      </c>
      <c r="BZ14">
        <v>1250</v>
      </c>
      <c r="CA14">
        <v>5345</v>
      </c>
      <c r="CB14">
        <v>0</v>
      </c>
      <c r="CC14">
        <v>17150</v>
      </c>
      <c r="CD14">
        <v>8751</v>
      </c>
      <c r="CE14">
        <v>26840</v>
      </c>
      <c r="CF14">
        <v>49000</v>
      </c>
      <c r="CG14">
        <v>17266</v>
      </c>
      <c r="CH14">
        <v>60825</v>
      </c>
      <c r="CI14">
        <v>0</v>
      </c>
      <c r="CJ14">
        <v>46200</v>
      </c>
    </row>
    <row r="15" spans="1:88" x14ac:dyDescent="0.25">
      <c r="A15" t="s">
        <v>106</v>
      </c>
      <c r="B15" t="s">
        <v>2137</v>
      </c>
      <c r="C15" t="str">
        <f>VLOOKUP(LEFT(D15,2),'Lookup Information'!$E:$H,4,FALSE)</f>
        <v>Kentucky District 21</v>
      </c>
      <c r="D15" t="s">
        <v>730</v>
      </c>
      <c r="E15" t="s">
        <v>87</v>
      </c>
      <c r="F15" t="s">
        <v>88</v>
      </c>
      <c r="G15">
        <v>19700</v>
      </c>
      <c r="H15">
        <v>80250</v>
      </c>
      <c r="I15">
        <v>3500</v>
      </c>
      <c r="J15">
        <v>4200</v>
      </c>
      <c r="K15">
        <v>2000</v>
      </c>
      <c r="L15">
        <v>37575</v>
      </c>
      <c r="M15">
        <v>0</v>
      </c>
      <c r="N15">
        <v>14200</v>
      </c>
      <c r="O15">
        <v>6500</v>
      </c>
      <c r="P15">
        <v>2000</v>
      </c>
      <c r="Q15">
        <v>0</v>
      </c>
      <c r="R15">
        <v>3000</v>
      </c>
      <c r="S15">
        <v>2000</v>
      </c>
      <c r="T15">
        <v>16000</v>
      </c>
      <c r="U15">
        <v>26450</v>
      </c>
      <c r="V15">
        <v>8750</v>
      </c>
      <c r="W15">
        <v>39000</v>
      </c>
      <c r="X15">
        <v>42900</v>
      </c>
      <c r="Y15">
        <v>2000</v>
      </c>
      <c r="Z15">
        <v>10000</v>
      </c>
      <c r="AA15">
        <v>3000</v>
      </c>
      <c r="AB15">
        <v>0</v>
      </c>
      <c r="AC15">
        <v>17000</v>
      </c>
      <c r="AD15">
        <v>88750</v>
      </c>
      <c r="AE15">
        <v>36500</v>
      </c>
      <c r="AF15">
        <v>0</v>
      </c>
      <c r="AG15">
        <v>50200</v>
      </c>
      <c r="AH15">
        <v>148135</v>
      </c>
      <c r="AI15">
        <v>8500</v>
      </c>
      <c r="AJ15">
        <v>64850</v>
      </c>
      <c r="AK15">
        <v>178160</v>
      </c>
      <c r="AL15">
        <v>33350</v>
      </c>
      <c r="AM15">
        <v>130300</v>
      </c>
      <c r="AN15">
        <v>5500</v>
      </c>
      <c r="AO15">
        <v>185176</v>
      </c>
      <c r="AP15">
        <v>98900</v>
      </c>
      <c r="AQ15">
        <v>18250</v>
      </c>
      <c r="AR15">
        <v>17100</v>
      </c>
      <c r="AS15">
        <v>24250</v>
      </c>
      <c r="AT15">
        <v>500</v>
      </c>
      <c r="AU15">
        <v>0</v>
      </c>
      <c r="AV15">
        <v>10730</v>
      </c>
      <c r="AW15">
        <v>0</v>
      </c>
      <c r="AX15">
        <v>0</v>
      </c>
      <c r="AY15">
        <v>2000</v>
      </c>
      <c r="AZ15">
        <v>0</v>
      </c>
      <c r="BA15">
        <v>2750</v>
      </c>
      <c r="BB15">
        <v>0</v>
      </c>
      <c r="BC15">
        <v>80000</v>
      </c>
      <c r="BD15">
        <v>31750</v>
      </c>
      <c r="BE15">
        <v>9543</v>
      </c>
      <c r="BF15">
        <v>0</v>
      </c>
      <c r="BG15">
        <v>0</v>
      </c>
      <c r="BH15">
        <v>6500</v>
      </c>
      <c r="BI15">
        <v>0</v>
      </c>
      <c r="BJ15">
        <v>0</v>
      </c>
      <c r="BK15">
        <v>1000</v>
      </c>
      <c r="BL15">
        <v>69570</v>
      </c>
      <c r="BM15">
        <v>36475</v>
      </c>
      <c r="BN15">
        <v>31388</v>
      </c>
      <c r="BO15">
        <v>1000</v>
      </c>
      <c r="BP15">
        <v>20700</v>
      </c>
      <c r="BQ15">
        <v>12000</v>
      </c>
      <c r="BR15">
        <v>6500</v>
      </c>
      <c r="BS15">
        <v>32200</v>
      </c>
      <c r="BT15">
        <v>2250</v>
      </c>
      <c r="BU15">
        <v>31550</v>
      </c>
      <c r="BV15">
        <v>10250</v>
      </c>
      <c r="BW15">
        <v>0</v>
      </c>
      <c r="BX15">
        <v>32750</v>
      </c>
      <c r="BY15">
        <v>0</v>
      </c>
      <c r="BZ15">
        <v>0</v>
      </c>
      <c r="CA15">
        <v>2200</v>
      </c>
      <c r="CB15">
        <v>300</v>
      </c>
      <c r="CC15">
        <v>17000</v>
      </c>
      <c r="CD15">
        <v>1000</v>
      </c>
      <c r="CE15">
        <v>127453</v>
      </c>
      <c r="CF15">
        <v>12000</v>
      </c>
      <c r="CG15">
        <v>43200</v>
      </c>
      <c r="CH15">
        <v>18500</v>
      </c>
      <c r="CI15">
        <v>0</v>
      </c>
      <c r="CJ15">
        <v>7600</v>
      </c>
    </row>
    <row r="16" spans="1:88" x14ac:dyDescent="0.25">
      <c r="A16" t="s">
        <v>107</v>
      </c>
      <c r="B16" t="s">
        <v>2138</v>
      </c>
      <c r="C16" t="str">
        <f>VLOOKUP(LEFT(D16,2),'Lookup Information'!$E:$H,4,FALSE)</f>
        <v>Wyoming District 56</v>
      </c>
      <c r="D16" t="s">
        <v>108</v>
      </c>
      <c r="E16" t="s">
        <v>95</v>
      </c>
      <c r="F16" t="s">
        <v>88</v>
      </c>
      <c r="G16">
        <v>2500</v>
      </c>
      <c r="H16">
        <v>4200</v>
      </c>
      <c r="I16">
        <v>0</v>
      </c>
      <c r="J16">
        <v>0</v>
      </c>
      <c r="K16">
        <v>1000</v>
      </c>
      <c r="L16">
        <v>10000</v>
      </c>
      <c r="M16">
        <v>0</v>
      </c>
      <c r="N16">
        <v>3500</v>
      </c>
      <c r="O16">
        <v>4000</v>
      </c>
      <c r="P16">
        <v>6000</v>
      </c>
      <c r="Q16">
        <v>1000</v>
      </c>
      <c r="R16">
        <v>5500</v>
      </c>
      <c r="S16">
        <v>1500</v>
      </c>
      <c r="T16">
        <v>3000</v>
      </c>
      <c r="U16">
        <v>13200</v>
      </c>
      <c r="V16">
        <v>9400</v>
      </c>
      <c r="W16">
        <v>10500</v>
      </c>
      <c r="X16">
        <v>10400</v>
      </c>
      <c r="Y16">
        <v>0</v>
      </c>
      <c r="Z16">
        <v>12000</v>
      </c>
      <c r="AA16">
        <v>3000</v>
      </c>
      <c r="AB16">
        <v>4000</v>
      </c>
      <c r="AC16">
        <v>41950</v>
      </c>
      <c r="AD16">
        <v>11500</v>
      </c>
      <c r="AE16">
        <v>55900</v>
      </c>
      <c r="AF16">
        <v>0</v>
      </c>
      <c r="AG16">
        <v>1000</v>
      </c>
      <c r="AH16">
        <v>5400</v>
      </c>
      <c r="AI16">
        <v>0</v>
      </c>
      <c r="AJ16">
        <v>0</v>
      </c>
      <c r="AK16">
        <v>18500</v>
      </c>
      <c r="AL16">
        <v>7185</v>
      </c>
      <c r="AM16">
        <v>12350</v>
      </c>
      <c r="AN16">
        <v>0</v>
      </c>
      <c r="AO16">
        <v>51400</v>
      </c>
      <c r="AP16">
        <v>98050</v>
      </c>
      <c r="AQ16">
        <v>21250</v>
      </c>
      <c r="AR16">
        <v>1250</v>
      </c>
      <c r="AS16">
        <v>29750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5400</v>
      </c>
      <c r="BB16">
        <v>0</v>
      </c>
      <c r="BC16">
        <v>15300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2500</v>
      </c>
      <c r="BK16">
        <v>0</v>
      </c>
      <c r="BL16">
        <v>18750</v>
      </c>
      <c r="BM16">
        <v>49008</v>
      </c>
      <c r="BN16">
        <v>7400</v>
      </c>
      <c r="BO16">
        <v>0</v>
      </c>
      <c r="BP16">
        <v>8950</v>
      </c>
      <c r="BQ16">
        <v>0</v>
      </c>
      <c r="BR16">
        <v>11000</v>
      </c>
      <c r="BS16">
        <v>8000</v>
      </c>
      <c r="BT16">
        <v>11400</v>
      </c>
      <c r="BU16">
        <v>1900</v>
      </c>
      <c r="BV16">
        <v>5900</v>
      </c>
      <c r="BW16">
        <v>18400</v>
      </c>
      <c r="BX16">
        <v>8500</v>
      </c>
      <c r="BY16">
        <v>0</v>
      </c>
      <c r="BZ16">
        <v>0</v>
      </c>
      <c r="CA16">
        <v>1500</v>
      </c>
      <c r="CB16">
        <v>0</v>
      </c>
      <c r="CC16">
        <v>0</v>
      </c>
      <c r="CD16">
        <v>3000</v>
      </c>
      <c r="CE16">
        <v>16750</v>
      </c>
      <c r="CF16">
        <v>7030</v>
      </c>
      <c r="CG16">
        <v>5500</v>
      </c>
      <c r="CH16">
        <v>8000</v>
      </c>
      <c r="CI16">
        <v>1000</v>
      </c>
      <c r="CJ16">
        <v>1000</v>
      </c>
    </row>
    <row r="17" spans="1:88" x14ac:dyDescent="0.25">
      <c r="A17" t="s">
        <v>109</v>
      </c>
      <c r="B17" t="s">
        <v>2139</v>
      </c>
      <c r="C17" t="str">
        <f>VLOOKUP(LEFT(D17,2),'Lookup Information'!$E:$H,4,FALSE)</f>
        <v>Texas District 48</v>
      </c>
      <c r="D17" t="s">
        <v>731</v>
      </c>
      <c r="E17" t="s">
        <v>87</v>
      </c>
      <c r="F17" t="s">
        <v>88</v>
      </c>
      <c r="G17">
        <v>7329</v>
      </c>
      <c r="H17">
        <v>0</v>
      </c>
      <c r="I17">
        <v>0</v>
      </c>
      <c r="J17">
        <v>8700</v>
      </c>
      <c r="K17">
        <v>3000</v>
      </c>
      <c r="L17">
        <v>4500</v>
      </c>
      <c r="M17">
        <v>0</v>
      </c>
      <c r="N17">
        <v>0</v>
      </c>
      <c r="O17">
        <v>18640</v>
      </c>
      <c r="P17">
        <v>5000</v>
      </c>
      <c r="Q17">
        <v>1000</v>
      </c>
      <c r="R17">
        <v>29200</v>
      </c>
      <c r="S17">
        <v>35500</v>
      </c>
      <c r="T17">
        <v>21250</v>
      </c>
      <c r="U17">
        <v>11700</v>
      </c>
      <c r="V17">
        <v>23500</v>
      </c>
      <c r="W17">
        <v>3000</v>
      </c>
      <c r="X17">
        <v>5750</v>
      </c>
      <c r="Y17">
        <v>500</v>
      </c>
      <c r="Z17">
        <v>26500</v>
      </c>
      <c r="AA17">
        <v>3000</v>
      </c>
      <c r="AB17">
        <v>0</v>
      </c>
      <c r="AC17">
        <v>97400</v>
      </c>
      <c r="AD17">
        <v>6500</v>
      </c>
      <c r="AE17">
        <v>213182</v>
      </c>
      <c r="AF17">
        <v>0</v>
      </c>
      <c r="AG17">
        <v>6500</v>
      </c>
      <c r="AH17">
        <v>6600</v>
      </c>
      <c r="AI17">
        <v>0</v>
      </c>
      <c r="AJ17">
        <v>0</v>
      </c>
      <c r="AK17">
        <v>19750</v>
      </c>
      <c r="AL17">
        <v>37950</v>
      </c>
      <c r="AM17">
        <v>24200</v>
      </c>
      <c r="AN17">
        <v>6400</v>
      </c>
      <c r="AO17">
        <v>13437</v>
      </c>
      <c r="AP17">
        <v>58850</v>
      </c>
      <c r="AQ17">
        <v>9500</v>
      </c>
      <c r="AR17">
        <v>7250</v>
      </c>
      <c r="AS17">
        <v>40000</v>
      </c>
      <c r="AT17">
        <v>500</v>
      </c>
      <c r="AU17">
        <v>0</v>
      </c>
      <c r="AV17">
        <v>10000</v>
      </c>
      <c r="AW17">
        <v>0</v>
      </c>
      <c r="AX17">
        <v>0</v>
      </c>
      <c r="AY17">
        <v>0</v>
      </c>
      <c r="AZ17">
        <v>0</v>
      </c>
      <c r="BA17">
        <v>11200</v>
      </c>
      <c r="BB17">
        <v>2500</v>
      </c>
      <c r="BC17">
        <v>16000</v>
      </c>
      <c r="BD17">
        <v>0</v>
      </c>
      <c r="BE17">
        <v>6540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3000</v>
      </c>
      <c r="BL17">
        <v>27200</v>
      </c>
      <c r="BM17">
        <v>33450</v>
      </c>
      <c r="BN17">
        <v>16545</v>
      </c>
      <c r="BO17">
        <v>500</v>
      </c>
      <c r="BP17">
        <v>6929</v>
      </c>
      <c r="BQ17">
        <v>7000</v>
      </c>
      <c r="BR17">
        <v>10500</v>
      </c>
      <c r="BS17">
        <v>10000</v>
      </c>
      <c r="BT17">
        <v>2000</v>
      </c>
      <c r="BU17">
        <v>41250</v>
      </c>
      <c r="BV17">
        <v>5750</v>
      </c>
      <c r="BW17">
        <v>13400</v>
      </c>
      <c r="BX17">
        <v>41000</v>
      </c>
      <c r="BY17">
        <v>7000</v>
      </c>
      <c r="BZ17">
        <v>0</v>
      </c>
      <c r="CA17">
        <v>0</v>
      </c>
      <c r="CB17">
        <v>0</v>
      </c>
      <c r="CC17">
        <v>3750</v>
      </c>
      <c r="CD17">
        <v>0</v>
      </c>
      <c r="CE17">
        <v>29400</v>
      </c>
      <c r="CF17">
        <v>16250</v>
      </c>
      <c r="CG17">
        <v>35600</v>
      </c>
      <c r="CH17">
        <v>4500</v>
      </c>
      <c r="CI17">
        <v>0</v>
      </c>
      <c r="CJ17">
        <v>0</v>
      </c>
    </row>
    <row r="18" spans="1:88" x14ac:dyDescent="0.25">
      <c r="A18" t="s">
        <v>110</v>
      </c>
      <c r="B18" t="s">
        <v>2140</v>
      </c>
      <c r="C18" t="str">
        <f>VLOOKUP(LEFT(D18,2),'Lookup Information'!$E:$H,4,FALSE)</f>
        <v>California District 6</v>
      </c>
      <c r="D18" t="s">
        <v>732</v>
      </c>
      <c r="E18" t="s">
        <v>87</v>
      </c>
      <c r="F18" t="s">
        <v>90</v>
      </c>
      <c r="G18">
        <v>0</v>
      </c>
      <c r="H18">
        <v>0</v>
      </c>
      <c r="I18">
        <v>0</v>
      </c>
      <c r="J18">
        <v>7700</v>
      </c>
      <c r="K18">
        <v>0</v>
      </c>
      <c r="L18">
        <v>0</v>
      </c>
      <c r="M18">
        <v>0</v>
      </c>
      <c r="N18">
        <v>0</v>
      </c>
      <c r="O18">
        <v>14300</v>
      </c>
      <c r="P18">
        <v>15500</v>
      </c>
      <c r="Q18">
        <v>2000</v>
      </c>
      <c r="R18">
        <v>80000</v>
      </c>
      <c r="S18">
        <v>13000</v>
      </c>
      <c r="T18">
        <v>13000</v>
      </c>
      <c r="U18">
        <v>0</v>
      </c>
      <c r="V18">
        <v>8700</v>
      </c>
      <c r="W18">
        <v>0</v>
      </c>
      <c r="X18">
        <v>0</v>
      </c>
      <c r="Y18">
        <v>0</v>
      </c>
      <c r="Z18">
        <v>12000</v>
      </c>
      <c r="AA18">
        <v>1000</v>
      </c>
      <c r="AB18">
        <v>0</v>
      </c>
      <c r="AC18">
        <v>14500</v>
      </c>
      <c r="AD18">
        <v>7500</v>
      </c>
      <c r="AE18">
        <v>1000</v>
      </c>
      <c r="AF18">
        <v>0</v>
      </c>
      <c r="AG18">
        <v>10000</v>
      </c>
      <c r="AH18">
        <v>4000</v>
      </c>
      <c r="AI18">
        <v>5000</v>
      </c>
      <c r="AJ18">
        <v>2500</v>
      </c>
      <c r="AK18">
        <v>5500</v>
      </c>
      <c r="AL18">
        <v>0</v>
      </c>
      <c r="AM18">
        <v>9250</v>
      </c>
      <c r="AN18">
        <v>0</v>
      </c>
      <c r="AO18">
        <v>10500</v>
      </c>
      <c r="AP18">
        <v>26600</v>
      </c>
      <c r="AQ18">
        <v>4323</v>
      </c>
      <c r="AR18">
        <v>-500</v>
      </c>
      <c r="AS18">
        <v>3500</v>
      </c>
      <c r="AT18">
        <v>0</v>
      </c>
      <c r="AU18">
        <v>0</v>
      </c>
      <c r="AV18">
        <v>0</v>
      </c>
      <c r="AW18">
        <v>0</v>
      </c>
      <c r="AX18">
        <v>8700</v>
      </c>
      <c r="AY18">
        <v>1000</v>
      </c>
      <c r="AZ18">
        <v>0</v>
      </c>
      <c r="BA18">
        <v>0</v>
      </c>
      <c r="BB18">
        <v>7551</v>
      </c>
      <c r="BC18">
        <v>0</v>
      </c>
      <c r="BD18">
        <v>11894</v>
      </c>
      <c r="BE18">
        <v>0</v>
      </c>
      <c r="BF18">
        <v>0</v>
      </c>
      <c r="BG18">
        <v>31500</v>
      </c>
      <c r="BH18">
        <v>21000</v>
      </c>
      <c r="BI18">
        <v>26250</v>
      </c>
      <c r="BJ18">
        <v>25500</v>
      </c>
      <c r="BK18">
        <v>4000</v>
      </c>
      <c r="BL18">
        <v>27764</v>
      </c>
      <c r="BM18">
        <v>11900</v>
      </c>
      <c r="BN18">
        <v>2500</v>
      </c>
      <c r="BO18">
        <v>0</v>
      </c>
      <c r="BP18">
        <v>16350</v>
      </c>
      <c r="BQ18">
        <v>1500</v>
      </c>
      <c r="BR18">
        <v>0</v>
      </c>
      <c r="BS18">
        <v>9500</v>
      </c>
      <c r="BT18">
        <v>0</v>
      </c>
      <c r="BU18">
        <v>13000</v>
      </c>
      <c r="BV18">
        <v>500</v>
      </c>
      <c r="BW18">
        <v>2500</v>
      </c>
      <c r="BX18">
        <v>19600</v>
      </c>
      <c r="BY18">
        <v>0</v>
      </c>
      <c r="BZ18">
        <v>0</v>
      </c>
      <c r="CA18">
        <v>2102</v>
      </c>
      <c r="CB18">
        <v>2000</v>
      </c>
      <c r="CC18">
        <v>8950</v>
      </c>
      <c r="CD18">
        <v>3750</v>
      </c>
      <c r="CE18">
        <v>25608</v>
      </c>
      <c r="CF18">
        <v>11470</v>
      </c>
      <c r="CG18">
        <v>1500</v>
      </c>
      <c r="CH18">
        <v>5000</v>
      </c>
      <c r="CI18">
        <v>0</v>
      </c>
      <c r="CJ18">
        <v>0</v>
      </c>
    </row>
    <row r="19" spans="1:88" x14ac:dyDescent="0.25">
      <c r="A19" t="s">
        <v>111</v>
      </c>
      <c r="B19" t="s">
        <v>2141</v>
      </c>
      <c r="C19" t="str">
        <f>VLOOKUP(LEFT(D19,2),'Lookup Information'!$E:$H,4,FALSE)</f>
        <v>Ohio District 39</v>
      </c>
      <c r="D19" t="s">
        <v>733</v>
      </c>
      <c r="E19" t="s">
        <v>87</v>
      </c>
      <c r="F19" t="s">
        <v>90</v>
      </c>
      <c r="G19">
        <v>1000</v>
      </c>
      <c r="H19">
        <v>750</v>
      </c>
      <c r="I19">
        <v>0</v>
      </c>
      <c r="J19">
        <v>1000</v>
      </c>
      <c r="K19">
        <v>0</v>
      </c>
      <c r="L19">
        <v>0</v>
      </c>
      <c r="M19">
        <v>0</v>
      </c>
      <c r="N19">
        <v>0</v>
      </c>
      <c r="O19">
        <v>6050</v>
      </c>
      <c r="P19">
        <v>1000</v>
      </c>
      <c r="Q19">
        <v>0</v>
      </c>
      <c r="R19">
        <v>2500</v>
      </c>
      <c r="S19">
        <v>7500</v>
      </c>
      <c r="T19">
        <v>9150</v>
      </c>
      <c r="U19">
        <v>0</v>
      </c>
      <c r="V19">
        <v>1000</v>
      </c>
      <c r="W19">
        <v>9800</v>
      </c>
      <c r="X19">
        <v>0</v>
      </c>
      <c r="Y19">
        <v>0</v>
      </c>
      <c r="Z19">
        <v>7000</v>
      </c>
      <c r="AA19">
        <v>4000</v>
      </c>
      <c r="AB19">
        <v>0</v>
      </c>
      <c r="AC19">
        <v>44500</v>
      </c>
      <c r="AD19">
        <v>0</v>
      </c>
      <c r="AE19">
        <v>5550</v>
      </c>
      <c r="AF19">
        <v>0</v>
      </c>
      <c r="AG19">
        <v>25500</v>
      </c>
      <c r="AH19">
        <v>70100</v>
      </c>
      <c r="AI19">
        <v>15750</v>
      </c>
      <c r="AJ19">
        <v>25500</v>
      </c>
      <c r="AK19">
        <v>178350</v>
      </c>
      <c r="AL19">
        <v>10500</v>
      </c>
      <c r="AM19">
        <v>46800</v>
      </c>
      <c r="AN19">
        <v>0</v>
      </c>
      <c r="AO19">
        <v>72100</v>
      </c>
      <c r="AP19">
        <v>15850</v>
      </c>
      <c r="AQ19">
        <v>20860</v>
      </c>
      <c r="AR19">
        <v>16750</v>
      </c>
      <c r="AS19">
        <v>33000</v>
      </c>
      <c r="AT19">
        <v>0</v>
      </c>
      <c r="AU19">
        <v>6000</v>
      </c>
      <c r="AV19">
        <v>4500</v>
      </c>
      <c r="AW19">
        <v>250</v>
      </c>
      <c r="AX19">
        <v>0</v>
      </c>
      <c r="AY19">
        <v>0</v>
      </c>
      <c r="AZ19">
        <v>25</v>
      </c>
      <c r="BA19">
        <v>0</v>
      </c>
      <c r="BB19">
        <v>1250</v>
      </c>
      <c r="BC19">
        <v>12000</v>
      </c>
      <c r="BD19">
        <v>3000</v>
      </c>
      <c r="BE19">
        <v>0</v>
      </c>
      <c r="BF19">
        <v>0</v>
      </c>
      <c r="BG19">
        <v>40000</v>
      </c>
      <c r="BH19">
        <v>39000</v>
      </c>
      <c r="BI19">
        <v>27000</v>
      </c>
      <c r="BJ19">
        <v>30000</v>
      </c>
      <c r="BK19">
        <v>30000</v>
      </c>
      <c r="BL19">
        <v>52802</v>
      </c>
      <c r="BM19">
        <v>16750</v>
      </c>
      <c r="BN19">
        <v>18500</v>
      </c>
      <c r="BO19">
        <v>0</v>
      </c>
      <c r="BP19">
        <v>3500</v>
      </c>
      <c r="BQ19">
        <v>1000</v>
      </c>
      <c r="BR19">
        <v>0</v>
      </c>
      <c r="BS19">
        <v>11500</v>
      </c>
      <c r="BT19">
        <v>0</v>
      </c>
      <c r="BU19">
        <v>9000</v>
      </c>
      <c r="BV19">
        <v>1760</v>
      </c>
      <c r="BW19">
        <v>0</v>
      </c>
      <c r="BX19">
        <v>36900</v>
      </c>
      <c r="BY19">
        <v>1000</v>
      </c>
      <c r="BZ19">
        <v>0</v>
      </c>
      <c r="CA19">
        <v>4150</v>
      </c>
      <c r="CB19">
        <v>1500</v>
      </c>
      <c r="CC19">
        <v>17033</v>
      </c>
      <c r="CD19">
        <v>5000</v>
      </c>
      <c r="CE19">
        <v>23485</v>
      </c>
      <c r="CF19">
        <v>9750</v>
      </c>
      <c r="CG19">
        <v>16300</v>
      </c>
      <c r="CH19">
        <v>10000</v>
      </c>
      <c r="CI19">
        <v>0</v>
      </c>
      <c r="CJ19">
        <v>0</v>
      </c>
    </row>
    <row r="20" spans="1:88" x14ac:dyDescent="0.25">
      <c r="A20" t="s">
        <v>112</v>
      </c>
      <c r="B20" t="s">
        <v>2142</v>
      </c>
      <c r="C20" t="str">
        <f>VLOOKUP(LEFT(D20,2),'Lookup Information'!$E:$H,4,FALSE)</f>
        <v>California District 6</v>
      </c>
      <c r="D20" t="s">
        <v>734</v>
      </c>
      <c r="E20" t="s">
        <v>87</v>
      </c>
      <c r="F20" t="s">
        <v>90</v>
      </c>
      <c r="G20">
        <v>0</v>
      </c>
      <c r="H20">
        <v>17000</v>
      </c>
      <c r="I20">
        <v>0</v>
      </c>
      <c r="J20">
        <v>2000</v>
      </c>
      <c r="K20">
        <v>500</v>
      </c>
      <c r="L20">
        <v>0</v>
      </c>
      <c r="M20">
        <v>0</v>
      </c>
      <c r="N20">
        <v>4000</v>
      </c>
      <c r="O20">
        <v>31200</v>
      </c>
      <c r="P20">
        <v>15700</v>
      </c>
      <c r="Q20">
        <v>7200</v>
      </c>
      <c r="R20">
        <v>72425</v>
      </c>
      <c r="S20">
        <v>22250</v>
      </c>
      <c r="T20">
        <v>12000</v>
      </c>
      <c r="U20">
        <v>3500</v>
      </c>
      <c r="V20">
        <v>12900</v>
      </c>
      <c r="W20">
        <v>18800</v>
      </c>
      <c r="X20">
        <v>2000</v>
      </c>
      <c r="Y20">
        <v>0</v>
      </c>
      <c r="Z20">
        <v>22010</v>
      </c>
      <c r="AA20">
        <v>2000</v>
      </c>
      <c r="AB20">
        <v>500</v>
      </c>
      <c r="AC20">
        <v>36750</v>
      </c>
      <c r="AD20">
        <v>0</v>
      </c>
      <c r="AE20">
        <v>3000</v>
      </c>
      <c r="AF20">
        <v>0</v>
      </c>
      <c r="AG20">
        <v>27000</v>
      </c>
      <c r="AH20">
        <v>28200</v>
      </c>
      <c r="AI20">
        <v>10000</v>
      </c>
      <c r="AJ20">
        <v>9500</v>
      </c>
      <c r="AK20">
        <v>98000</v>
      </c>
      <c r="AL20">
        <v>21261</v>
      </c>
      <c r="AM20">
        <v>123925</v>
      </c>
      <c r="AN20">
        <v>0</v>
      </c>
      <c r="AO20">
        <v>125226</v>
      </c>
      <c r="AP20">
        <v>152649</v>
      </c>
      <c r="AQ20">
        <v>43100</v>
      </c>
      <c r="AR20">
        <v>91755</v>
      </c>
      <c r="AS20">
        <v>49000</v>
      </c>
      <c r="AT20">
        <v>0</v>
      </c>
      <c r="AU20">
        <v>0</v>
      </c>
      <c r="AV20">
        <v>1999</v>
      </c>
      <c r="AW20">
        <v>0</v>
      </c>
      <c r="AX20">
        <v>4250</v>
      </c>
      <c r="AY20">
        <v>0</v>
      </c>
      <c r="AZ20">
        <v>0</v>
      </c>
      <c r="BA20">
        <v>0</v>
      </c>
      <c r="BB20">
        <v>15051</v>
      </c>
      <c r="BC20">
        <v>5000</v>
      </c>
      <c r="BD20">
        <v>19060</v>
      </c>
      <c r="BE20">
        <v>0</v>
      </c>
      <c r="BF20">
        <v>0</v>
      </c>
      <c r="BG20">
        <v>25000</v>
      </c>
      <c r="BH20">
        <v>9000</v>
      </c>
      <c r="BI20">
        <v>14250</v>
      </c>
      <c r="BJ20">
        <v>68500</v>
      </c>
      <c r="BK20">
        <v>33500</v>
      </c>
      <c r="BL20">
        <v>74007</v>
      </c>
      <c r="BM20">
        <v>43400</v>
      </c>
      <c r="BN20">
        <v>28000</v>
      </c>
      <c r="BO20">
        <v>0</v>
      </c>
      <c r="BP20">
        <v>17475</v>
      </c>
      <c r="BQ20">
        <v>66700</v>
      </c>
      <c r="BR20">
        <v>0</v>
      </c>
      <c r="BS20">
        <v>10500</v>
      </c>
      <c r="BT20">
        <v>6200</v>
      </c>
      <c r="BU20">
        <v>23705</v>
      </c>
      <c r="BV20">
        <v>2525</v>
      </c>
      <c r="BW20">
        <v>15400</v>
      </c>
      <c r="BX20">
        <v>28000</v>
      </c>
      <c r="BY20">
        <v>0</v>
      </c>
      <c r="BZ20">
        <v>4000</v>
      </c>
      <c r="CA20">
        <v>4092</v>
      </c>
      <c r="CB20">
        <v>0</v>
      </c>
      <c r="CC20">
        <v>4220</v>
      </c>
      <c r="CD20">
        <v>21300</v>
      </c>
      <c r="CE20">
        <v>15208</v>
      </c>
      <c r="CF20">
        <v>12500</v>
      </c>
      <c r="CG20">
        <v>8500</v>
      </c>
      <c r="CH20">
        <v>20000</v>
      </c>
      <c r="CI20">
        <v>0</v>
      </c>
      <c r="CJ20">
        <v>1000</v>
      </c>
    </row>
    <row r="21" spans="1:88" x14ac:dyDescent="0.25">
      <c r="A21" t="s">
        <v>113</v>
      </c>
      <c r="B21" t="s">
        <v>2143</v>
      </c>
      <c r="C21" t="str">
        <f>VLOOKUP(LEFT(D21,2),'Lookup Information'!$E:$H,4,FALSE)</f>
        <v>Michigan District 26</v>
      </c>
      <c r="D21" t="s">
        <v>735</v>
      </c>
      <c r="E21" t="s">
        <v>87</v>
      </c>
      <c r="F21" t="s">
        <v>88</v>
      </c>
      <c r="G21">
        <v>13000</v>
      </c>
      <c r="H21">
        <v>15000</v>
      </c>
      <c r="I21">
        <v>2000</v>
      </c>
      <c r="J21">
        <v>0</v>
      </c>
      <c r="K21">
        <v>23600</v>
      </c>
      <c r="L21">
        <v>500</v>
      </c>
      <c r="M21">
        <v>160</v>
      </c>
      <c r="N21">
        <v>0</v>
      </c>
      <c r="O21">
        <v>-1000</v>
      </c>
      <c r="P21">
        <v>0</v>
      </c>
      <c r="Q21">
        <v>0</v>
      </c>
      <c r="R21">
        <v>1250</v>
      </c>
      <c r="S21">
        <v>0</v>
      </c>
      <c r="T21">
        <v>7250</v>
      </c>
      <c r="U21">
        <v>1000</v>
      </c>
      <c r="V21">
        <v>0</v>
      </c>
      <c r="W21">
        <v>5000</v>
      </c>
      <c r="X21">
        <v>3500</v>
      </c>
      <c r="Y21">
        <v>500</v>
      </c>
      <c r="Z21">
        <v>1000</v>
      </c>
      <c r="AA21">
        <v>2000</v>
      </c>
      <c r="AB21">
        <v>0</v>
      </c>
      <c r="AC21">
        <v>10500</v>
      </c>
      <c r="AD21">
        <v>4000</v>
      </c>
      <c r="AE21">
        <v>19425</v>
      </c>
      <c r="AF21">
        <v>0</v>
      </c>
      <c r="AG21">
        <v>2000</v>
      </c>
      <c r="AH21">
        <v>5500</v>
      </c>
      <c r="AI21">
        <v>2000</v>
      </c>
      <c r="AJ21">
        <v>0</v>
      </c>
      <c r="AK21">
        <v>17250</v>
      </c>
      <c r="AL21">
        <v>0</v>
      </c>
      <c r="AM21">
        <v>11550</v>
      </c>
      <c r="AN21">
        <v>0</v>
      </c>
      <c r="AO21">
        <v>7700</v>
      </c>
      <c r="AP21">
        <v>75000</v>
      </c>
      <c r="AQ21">
        <v>5200</v>
      </c>
      <c r="AR21">
        <v>1000</v>
      </c>
      <c r="AS21">
        <v>8500</v>
      </c>
      <c r="AT21">
        <v>0</v>
      </c>
      <c r="AU21">
        <v>0</v>
      </c>
      <c r="AV21">
        <v>25167</v>
      </c>
      <c r="AW21">
        <v>0</v>
      </c>
      <c r="AX21">
        <v>1000</v>
      </c>
      <c r="AY21">
        <v>0</v>
      </c>
      <c r="AZ21">
        <v>0</v>
      </c>
      <c r="BA21">
        <v>5050</v>
      </c>
      <c r="BB21">
        <v>0</v>
      </c>
      <c r="BC21">
        <v>70000</v>
      </c>
      <c r="BD21">
        <v>0</v>
      </c>
      <c r="BE21">
        <v>10478</v>
      </c>
      <c r="BF21">
        <v>0</v>
      </c>
      <c r="BG21">
        <v>0</v>
      </c>
      <c r="BH21">
        <v>0</v>
      </c>
      <c r="BI21">
        <v>0</v>
      </c>
      <c r="BJ21">
        <v>1000</v>
      </c>
      <c r="BK21">
        <v>0</v>
      </c>
      <c r="BL21">
        <v>9000</v>
      </c>
      <c r="BM21">
        <v>2750</v>
      </c>
      <c r="BN21">
        <v>250</v>
      </c>
      <c r="BO21">
        <v>1250</v>
      </c>
      <c r="BP21">
        <v>250</v>
      </c>
      <c r="BQ21">
        <v>23500</v>
      </c>
      <c r="BR21">
        <v>1000</v>
      </c>
      <c r="BS21">
        <v>900</v>
      </c>
      <c r="BT21">
        <v>3700</v>
      </c>
      <c r="BU21">
        <v>2700</v>
      </c>
      <c r="BV21">
        <v>250</v>
      </c>
      <c r="BW21">
        <v>0</v>
      </c>
      <c r="BX21">
        <v>4250</v>
      </c>
      <c r="BY21">
        <v>0</v>
      </c>
      <c r="BZ21">
        <v>0</v>
      </c>
      <c r="CA21">
        <v>3050</v>
      </c>
      <c r="CB21">
        <v>0</v>
      </c>
      <c r="CC21">
        <v>250</v>
      </c>
      <c r="CD21">
        <v>0</v>
      </c>
      <c r="CE21">
        <v>11984</v>
      </c>
      <c r="CF21">
        <v>2000</v>
      </c>
      <c r="CG21">
        <v>14000</v>
      </c>
      <c r="CH21">
        <v>1000</v>
      </c>
      <c r="CI21">
        <v>500</v>
      </c>
      <c r="CJ21">
        <v>0</v>
      </c>
    </row>
    <row r="22" spans="1:88" x14ac:dyDescent="0.25">
      <c r="A22" t="s">
        <v>114</v>
      </c>
      <c r="B22" t="s">
        <v>2144</v>
      </c>
      <c r="C22" t="str">
        <f>VLOOKUP(LEFT(D22,2),'Lookup Information'!$E:$H,4,FALSE)</f>
        <v>Colorado District 8</v>
      </c>
      <c r="D22" t="s">
        <v>115</v>
      </c>
      <c r="E22" t="s">
        <v>95</v>
      </c>
      <c r="F22" t="s">
        <v>90</v>
      </c>
      <c r="G22">
        <v>68507</v>
      </c>
      <c r="H22">
        <v>65188</v>
      </c>
      <c r="I22">
        <v>50220</v>
      </c>
      <c r="J22">
        <v>46651</v>
      </c>
      <c r="K22">
        <v>4500</v>
      </c>
      <c r="L22">
        <v>46350</v>
      </c>
      <c r="M22">
        <v>7000</v>
      </c>
      <c r="N22">
        <v>21700</v>
      </c>
      <c r="O22">
        <v>165785</v>
      </c>
      <c r="P22">
        <v>125781</v>
      </c>
      <c r="Q22">
        <v>182578</v>
      </c>
      <c r="R22">
        <v>393988</v>
      </c>
      <c r="S22">
        <v>114260</v>
      </c>
      <c r="T22">
        <v>28132</v>
      </c>
      <c r="U22">
        <v>8000</v>
      </c>
      <c r="V22">
        <v>119045</v>
      </c>
      <c r="W22">
        <v>34915</v>
      </c>
      <c r="X22">
        <v>52400</v>
      </c>
      <c r="Y22">
        <v>17743</v>
      </c>
      <c r="Z22">
        <v>37806</v>
      </c>
      <c r="AA22">
        <v>16493</v>
      </c>
      <c r="AB22">
        <v>13787</v>
      </c>
      <c r="AC22">
        <v>63485</v>
      </c>
      <c r="AD22">
        <v>18315</v>
      </c>
      <c r="AE22">
        <v>138615</v>
      </c>
      <c r="AF22">
        <v>36</v>
      </c>
      <c r="AG22">
        <v>105900</v>
      </c>
      <c r="AH22">
        <v>158140</v>
      </c>
      <c r="AI22">
        <v>2025</v>
      </c>
      <c r="AJ22">
        <v>49557</v>
      </c>
      <c r="AK22">
        <v>259505</v>
      </c>
      <c r="AL22">
        <v>295718</v>
      </c>
      <c r="AM22">
        <v>797200</v>
      </c>
      <c r="AN22">
        <v>36050</v>
      </c>
      <c r="AO22">
        <v>1603049</v>
      </c>
      <c r="AP22">
        <v>376235</v>
      </c>
      <c r="AQ22">
        <v>161169</v>
      </c>
      <c r="AR22">
        <v>208727</v>
      </c>
      <c r="AS22">
        <v>291317</v>
      </c>
      <c r="AT22">
        <v>0</v>
      </c>
      <c r="AU22">
        <v>47125</v>
      </c>
      <c r="AV22">
        <v>13000</v>
      </c>
      <c r="AW22">
        <v>732756</v>
      </c>
      <c r="AX22">
        <v>477357</v>
      </c>
      <c r="AY22">
        <v>10900</v>
      </c>
      <c r="AZ22">
        <v>42027</v>
      </c>
      <c r="BA22">
        <v>0</v>
      </c>
      <c r="BB22">
        <v>91347</v>
      </c>
      <c r="BC22">
        <v>423600</v>
      </c>
      <c r="BD22">
        <v>173657</v>
      </c>
      <c r="BE22">
        <v>0</v>
      </c>
      <c r="BF22">
        <v>0</v>
      </c>
      <c r="BG22">
        <v>53500</v>
      </c>
      <c r="BH22">
        <v>11252</v>
      </c>
      <c r="BI22">
        <v>6175</v>
      </c>
      <c r="BJ22">
        <v>63775</v>
      </c>
      <c r="BK22">
        <v>13500</v>
      </c>
      <c r="BL22">
        <v>1666649</v>
      </c>
      <c r="BM22">
        <v>398966</v>
      </c>
      <c r="BN22">
        <v>55386</v>
      </c>
      <c r="BO22">
        <v>5005</v>
      </c>
      <c r="BP22">
        <v>347489</v>
      </c>
      <c r="BQ22">
        <v>29965</v>
      </c>
      <c r="BR22">
        <v>16175</v>
      </c>
      <c r="BS22">
        <v>54125</v>
      </c>
      <c r="BT22">
        <v>74211</v>
      </c>
      <c r="BU22">
        <v>91265</v>
      </c>
      <c r="BV22">
        <v>36273</v>
      </c>
      <c r="BW22">
        <v>26831</v>
      </c>
      <c r="BX22">
        <v>148399</v>
      </c>
      <c r="BY22">
        <v>18750</v>
      </c>
      <c r="BZ22">
        <v>9100</v>
      </c>
      <c r="CA22">
        <v>157194</v>
      </c>
      <c r="CB22">
        <v>8169</v>
      </c>
      <c r="CC22">
        <v>437142</v>
      </c>
      <c r="CD22">
        <v>224727</v>
      </c>
      <c r="CE22">
        <v>886111</v>
      </c>
      <c r="CF22">
        <v>42004</v>
      </c>
      <c r="CG22">
        <v>26352</v>
      </c>
      <c r="CH22">
        <v>15400</v>
      </c>
      <c r="CI22">
        <v>0</v>
      </c>
      <c r="CJ22">
        <v>5000</v>
      </c>
    </row>
    <row r="23" spans="1:88" x14ac:dyDescent="0.25">
      <c r="A23" t="s">
        <v>116</v>
      </c>
      <c r="B23" t="s">
        <v>2145</v>
      </c>
      <c r="C23" t="str">
        <f>VLOOKUP(LEFT(D23,2),'Lookup Information'!$E:$H,4,FALSE)</f>
        <v>California District 6</v>
      </c>
      <c r="D23" t="s">
        <v>736</v>
      </c>
      <c r="E23" t="s">
        <v>87</v>
      </c>
      <c r="F23" t="s">
        <v>90</v>
      </c>
      <c r="G23">
        <v>19985</v>
      </c>
      <c r="H23">
        <v>50435</v>
      </c>
      <c r="I23">
        <v>5500</v>
      </c>
      <c r="J23">
        <v>5950</v>
      </c>
      <c r="K23">
        <v>11050</v>
      </c>
      <c r="L23">
        <v>15000</v>
      </c>
      <c r="M23">
        <v>0</v>
      </c>
      <c r="N23">
        <v>0</v>
      </c>
      <c r="O23">
        <v>97105</v>
      </c>
      <c r="P23">
        <v>10870</v>
      </c>
      <c r="Q23">
        <v>16684</v>
      </c>
      <c r="R23">
        <v>32460</v>
      </c>
      <c r="S23">
        <v>28700</v>
      </c>
      <c r="T23">
        <v>9000</v>
      </c>
      <c r="U23">
        <v>16100</v>
      </c>
      <c r="V23">
        <v>15148</v>
      </c>
      <c r="W23">
        <v>8635</v>
      </c>
      <c r="X23">
        <v>2700</v>
      </c>
      <c r="Y23">
        <v>0</v>
      </c>
      <c r="Z23">
        <v>35050</v>
      </c>
      <c r="AA23">
        <v>1750</v>
      </c>
      <c r="AB23">
        <v>2400</v>
      </c>
      <c r="AC23">
        <v>13275</v>
      </c>
      <c r="AD23">
        <v>0</v>
      </c>
      <c r="AE23">
        <v>2800</v>
      </c>
      <c r="AF23">
        <v>2700</v>
      </c>
      <c r="AG23">
        <v>54700</v>
      </c>
      <c r="AH23">
        <v>11500</v>
      </c>
      <c r="AI23">
        <v>12100</v>
      </c>
      <c r="AJ23">
        <v>3000</v>
      </c>
      <c r="AK23">
        <v>90640</v>
      </c>
      <c r="AL23">
        <v>34361</v>
      </c>
      <c r="AM23">
        <v>110094</v>
      </c>
      <c r="AN23">
        <v>0</v>
      </c>
      <c r="AO23">
        <v>149150</v>
      </c>
      <c r="AP23">
        <v>304642</v>
      </c>
      <c r="AQ23">
        <v>90737</v>
      </c>
      <c r="AR23">
        <v>31611</v>
      </c>
      <c r="AS23">
        <v>108900</v>
      </c>
      <c r="AT23">
        <v>0</v>
      </c>
      <c r="AU23">
        <v>28575</v>
      </c>
      <c r="AV23">
        <v>89037</v>
      </c>
      <c r="AW23">
        <v>295528</v>
      </c>
      <c r="AX23">
        <v>42283</v>
      </c>
      <c r="AY23">
        <v>0</v>
      </c>
      <c r="AZ23">
        <v>0</v>
      </c>
      <c r="BA23">
        <v>0</v>
      </c>
      <c r="BB23">
        <v>148925</v>
      </c>
      <c r="BC23">
        <v>243383</v>
      </c>
      <c r="BD23">
        <v>63710</v>
      </c>
      <c r="BE23">
        <v>0</v>
      </c>
      <c r="BF23">
        <v>0</v>
      </c>
      <c r="BG23">
        <v>10015</v>
      </c>
      <c r="BH23">
        <v>0</v>
      </c>
      <c r="BI23">
        <v>-1500</v>
      </c>
      <c r="BJ23">
        <v>13851</v>
      </c>
      <c r="BK23">
        <v>15000</v>
      </c>
      <c r="BL23">
        <v>130918</v>
      </c>
      <c r="BM23">
        <v>26397</v>
      </c>
      <c r="BN23">
        <v>33043</v>
      </c>
      <c r="BO23">
        <v>4000</v>
      </c>
      <c r="BP23">
        <v>34681</v>
      </c>
      <c r="BQ23">
        <v>16100</v>
      </c>
      <c r="BR23">
        <v>2000</v>
      </c>
      <c r="BS23">
        <v>12905</v>
      </c>
      <c r="BT23">
        <v>33451</v>
      </c>
      <c r="BU23">
        <v>34633</v>
      </c>
      <c r="BV23">
        <v>6220</v>
      </c>
      <c r="BW23">
        <v>250</v>
      </c>
      <c r="BX23">
        <v>22520</v>
      </c>
      <c r="BY23">
        <v>0</v>
      </c>
      <c r="BZ23">
        <v>0</v>
      </c>
      <c r="CA23">
        <v>37538</v>
      </c>
      <c r="CB23">
        <v>135</v>
      </c>
      <c r="CC23">
        <v>112894</v>
      </c>
      <c r="CD23">
        <v>32753</v>
      </c>
      <c r="CE23">
        <v>325645</v>
      </c>
      <c r="CF23">
        <v>14775</v>
      </c>
      <c r="CG23">
        <v>6636</v>
      </c>
      <c r="CH23">
        <v>4000</v>
      </c>
      <c r="CI23">
        <v>0</v>
      </c>
      <c r="CJ23">
        <v>0</v>
      </c>
    </row>
    <row r="24" spans="1:88" x14ac:dyDescent="0.25">
      <c r="A24" t="s">
        <v>117</v>
      </c>
      <c r="B24" t="s">
        <v>2146</v>
      </c>
      <c r="C24" t="str">
        <f>VLOOKUP(LEFT(D24,2),'Lookup Information'!$E:$H,4,FALSE)</f>
        <v>Washington District 53</v>
      </c>
      <c r="D24" t="s">
        <v>737</v>
      </c>
      <c r="E24" t="s">
        <v>87</v>
      </c>
      <c r="F24" t="s">
        <v>88</v>
      </c>
      <c r="G24">
        <v>8250</v>
      </c>
      <c r="H24">
        <v>10200</v>
      </c>
      <c r="I24">
        <v>1000</v>
      </c>
      <c r="J24">
        <v>0</v>
      </c>
      <c r="K24">
        <v>59050</v>
      </c>
      <c r="L24">
        <v>3000</v>
      </c>
      <c r="M24">
        <v>0</v>
      </c>
      <c r="N24">
        <v>0</v>
      </c>
      <c r="O24">
        <v>11900</v>
      </c>
      <c r="P24">
        <v>8500</v>
      </c>
      <c r="Q24">
        <v>2250</v>
      </c>
      <c r="R24">
        <v>0</v>
      </c>
      <c r="S24">
        <v>6000</v>
      </c>
      <c r="T24">
        <v>15500</v>
      </c>
      <c r="U24">
        <v>9550</v>
      </c>
      <c r="V24">
        <v>7840</v>
      </c>
      <c r="W24">
        <v>19885</v>
      </c>
      <c r="X24">
        <v>9000</v>
      </c>
      <c r="Y24">
        <v>350</v>
      </c>
      <c r="Z24">
        <v>26750</v>
      </c>
      <c r="AA24">
        <v>2000</v>
      </c>
      <c r="AB24">
        <v>250</v>
      </c>
      <c r="AC24">
        <v>12750</v>
      </c>
      <c r="AD24">
        <v>750</v>
      </c>
      <c r="AE24">
        <v>13115</v>
      </c>
      <c r="AF24">
        <v>0</v>
      </c>
      <c r="AG24">
        <v>9550</v>
      </c>
      <c r="AH24">
        <v>17640</v>
      </c>
      <c r="AI24">
        <v>17087</v>
      </c>
      <c r="AJ24">
        <v>4000</v>
      </c>
      <c r="AK24">
        <v>28700</v>
      </c>
      <c r="AL24">
        <v>14900</v>
      </c>
      <c r="AM24">
        <v>59300</v>
      </c>
      <c r="AN24">
        <v>0</v>
      </c>
      <c r="AO24">
        <v>50450</v>
      </c>
      <c r="AP24">
        <v>23970</v>
      </c>
      <c r="AQ24">
        <v>9820</v>
      </c>
      <c r="AR24">
        <v>6475</v>
      </c>
      <c r="AS24">
        <v>3500</v>
      </c>
      <c r="AT24">
        <v>4200</v>
      </c>
      <c r="AU24">
        <v>0</v>
      </c>
      <c r="AV24">
        <v>4000</v>
      </c>
      <c r="AW24">
        <v>0</v>
      </c>
      <c r="AX24">
        <v>0</v>
      </c>
      <c r="AY24">
        <v>1000</v>
      </c>
      <c r="AZ24">
        <v>0</v>
      </c>
      <c r="BA24">
        <v>9740</v>
      </c>
      <c r="BB24">
        <v>0</v>
      </c>
      <c r="BC24">
        <v>25900</v>
      </c>
      <c r="BD24">
        <v>0</v>
      </c>
      <c r="BE24">
        <v>28710</v>
      </c>
      <c r="BF24">
        <v>10600</v>
      </c>
      <c r="BG24">
        <v>0</v>
      </c>
      <c r="BH24">
        <v>0</v>
      </c>
      <c r="BI24">
        <v>0</v>
      </c>
      <c r="BJ24">
        <v>2000</v>
      </c>
      <c r="BK24">
        <v>13000</v>
      </c>
      <c r="BL24">
        <v>26725</v>
      </c>
      <c r="BM24">
        <v>5500</v>
      </c>
      <c r="BN24">
        <v>24946</v>
      </c>
      <c r="BO24">
        <v>3000</v>
      </c>
      <c r="BP24">
        <v>4000</v>
      </c>
      <c r="BQ24">
        <v>1500</v>
      </c>
      <c r="BR24">
        <v>0</v>
      </c>
      <c r="BS24">
        <v>16050</v>
      </c>
      <c r="BT24">
        <v>1000</v>
      </c>
      <c r="BU24">
        <v>27200</v>
      </c>
      <c r="BV24">
        <v>7900</v>
      </c>
      <c r="BW24">
        <v>200</v>
      </c>
      <c r="BX24">
        <v>8000</v>
      </c>
      <c r="BY24">
        <v>0</v>
      </c>
      <c r="BZ24">
        <v>0</v>
      </c>
      <c r="CA24">
        <v>2340</v>
      </c>
      <c r="CB24">
        <v>40</v>
      </c>
      <c r="CC24">
        <v>1935</v>
      </c>
      <c r="CD24">
        <v>0</v>
      </c>
      <c r="CE24">
        <v>147915</v>
      </c>
      <c r="CF24">
        <v>15000</v>
      </c>
      <c r="CG24">
        <v>16750</v>
      </c>
      <c r="CH24">
        <v>11500</v>
      </c>
      <c r="CI24">
        <v>4075</v>
      </c>
      <c r="CJ24">
        <v>5000</v>
      </c>
    </row>
    <row r="25" spans="1:88" x14ac:dyDescent="0.25">
      <c r="A25" t="s">
        <v>118</v>
      </c>
      <c r="B25" t="s">
        <v>2147</v>
      </c>
      <c r="C25" t="str">
        <f>VLOOKUP(LEFT(D25,2),'Lookup Information'!$E:$H,4,FALSE)</f>
        <v>Virginia District 51</v>
      </c>
      <c r="D25" t="s">
        <v>738</v>
      </c>
      <c r="E25" t="s">
        <v>87</v>
      </c>
      <c r="F25" t="s">
        <v>90</v>
      </c>
      <c r="G25">
        <v>6000</v>
      </c>
      <c r="H25">
        <v>16875</v>
      </c>
      <c r="I25">
        <v>1000</v>
      </c>
      <c r="J25">
        <v>3000</v>
      </c>
      <c r="K25">
        <v>2500</v>
      </c>
      <c r="L25">
        <v>0</v>
      </c>
      <c r="M25">
        <v>0</v>
      </c>
      <c r="N25">
        <v>0</v>
      </c>
      <c r="O25">
        <v>60850</v>
      </c>
      <c r="P25">
        <v>19500</v>
      </c>
      <c r="Q25">
        <v>10600</v>
      </c>
      <c r="R25">
        <v>15400</v>
      </c>
      <c r="S25">
        <v>41250</v>
      </c>
      <c r="T25">
        <v>8500</v>
      </c>
      <c r="U25">
        <v>11700</v>
      </c>
      <c r="V25">
        <v>26525</v>
      </c>
      <c r="W25">
        <v>9150</v>
      </c>
      <c r="X25">
        <v>11300</v>
      </c>
      <c r="Y25">
        <v>500</v>
      </c>
      <c r="Z25">
        <v>42100</v>
      </c>
      <c r="AA25">
        <v>40900</v>
      </c>
      <c r="AB25">
        <v>50250</v>
      </c>
      <c r="AC25">
        <v>26500</v>
      </c>
      <c r="AD25">
        <v>0</v>
      </c>
      <c r="AE25">
        <v>20900</v>
      </c>
      <c r="AF25">
        <v>0</v>
      </c>
      <c r="AG25">
        <v>29600</v>
      </c>
      <c r="AH25">
        <v>12250</v>
      </c>
      <c r="AI25">
        <v>11000</v>
      </c>
      <c r="AJ25">
        <v>9500</v>
      </c>
      <c r="AK25">
        <v>50750</v>
      </c>
      <c r="AL25">
        <v>17350</v>
      </c>
      <c r="AM25">
        <v>129475</v>
      </c>
      <c r="AN25">
        <v>0</v>
      </c>
      <c r="AO25">
        <v>45800</v>
      </c>
      <c r="AP25">
        <v>51851</v>
      </c>
      <c r="AQ25">
        <v>4500</v>
      </c>
      <c r="AR25">
        <v>25750</v>
      </c>
      <c r="AS25">
        <v>25050</v>
      </c>
      <c r="AT25">
        <v>0</v>
      </c>
      <c r="AU25">
        <v>0</v>
      </c>
      <c r="AV25">
        <v>4000</v>
      </c>
      <c r="AW25">
        <v>42058</v>
      </c>
      <c r="AX25">
        <v>5968</v>
      </c>
      <c r="AY25">
        <v>0</v>
      </c>
      <c r="AZ25">
        <v>0</v>
      </c>
      <c r="BA25">
        <v>0</v>
      </c>
      <c r="BB25">
        <v>22703</v>
      </c>
      <c r="BC25">
        <v>8000</v>
      </c>
      <c r="BD25">
        <v>20625</v>
      </c>
      <c r="BE25">
        <v>0</v>
      </c>
      <c r="BF25">
        <v>0</v>
      </c>
      <c r="BG25">
        <v>12500</v>
      </c>
      <c r="BH25">
        <v>-4000</v>
      </c>
      <c r="BI25">
        <v>11000</v>
      </c>
      <c r="BJ25">
        <v>46750</v>
      </c>
      <c r="BK25">
        <v>6300</v>
      </c>
      <c r="BL25">
        <v>178870</v>
      </c>
      <c r="BM25">
        <v>38600</v>
      </c>
      <c r="BN25">
        <v>12750</v>
      </c>
      <c r="BO25">
        <v>500</v>
      </c>
      <c r="BP25">
        <v>51778</v>
      </c>
      <c r="BQ25">
        <v>13400</v>
      </c>
      <c r="BR25">
        <v>10250</v>
      </c>
      <c r="BS25">
        <v>1300</v>
      </c>
      <c r="BT25">
        <v>24300</v>
      </c>
      <c r="BU25">
        <v>12750</v>
      </c>
      <c r="BV25">
        <v>1550</v>
      </c>
      <c r="BW25">
        <v>1000</v>
      </c>
      <c r="BX25">
        <v>18500</v>
      </c>
      <c r="BY25">
        <v>0</v>
      </c>
      <c r="BZ25">
        <v>1750</v>
      </c>
      <c r="CA25">
        <v>26025</v>
      </c>
      <c r="CB25">
        <v>0</v>
      </c>
      <c r="CC25">
        <v>25400</v>
      </c>
      <c r="CD25">
        <v>31501</v>
      </c>
      <c r="CE25">
        <v>144163</v>
      </c>
      <c r="CF25">
        <v>18675</v>
      </c>
      <c r="CG25">
        <v>92057</v>
      </c>
      <c r="CH25">
        <v>26650</v>
      </c>
      <c r="CI25">
        <v>0</v>
      </c>
      <c r="CJ25">
        <v>3844</v>
      </c>
    </row>
    <row r="26" spans="1:88" x14ac:dyDescent="0.25">
      <c r="A26" t="s">
        <v>119</v>
      </c>
      <c r="B26" t="s">
        <v>2148</v>
      </c>
      <c r="C26" t="str">
        <f>VLOOKUP(LEFT(D26,2),'Lookup Information'!$E:$H,4,FALSE)</f>
        <v>Florida District 12</v>
      </c>
      <c r="D26" t="s">
        <v>739</v>
      </c>
      <c r="E26" t="s">
        <v>87</v>
      </c>
      <c r="F26" t="s">
        <v>88</v>
      </c>
      <c r="G26">
        <v>2250</v>
      </c>
      <c r="H26">
        <v>10000</v>
      </c>
      <c r="I26">
        <v>0</v>
      </c>
      <c r="J26">
        <v>5000</v>
      </c>
      <c r="K26">
        <v>0</v>
      </c>
      <c r="L26">
        <v>250</v>
      </c>
      <c r="M26">
        <v>0</v>
      </c>
      <c r="N26">
        <v>2000</v>
      </c>
      <c r="O26">
        <v>5000</v>
      </c>
      <c r="P26">
        <v>4700</v>
      </c>
      <c r="Q26">
        <v>1000</v>
      </c>
      <c r="R26">
        <v>15250</v>
      </c>
      <c r="S26">
        <v>52000</v>
      </c>
      <c r="T26">
        <v>17500</v>
      </c>
      <c r="U26">
        <v>4800</v>
      </c>
      <c r="V26">
        <v>3250</v>
      </c>
      <c r="W26">
        <v>11750</v>
      </c>
      <c r="X26">
        <v>0</v>
      </c>
      <c r="Y26">
        <v>10000</v>
      </c>
      <c r="Z26">
        <v>13000</v>
      </c>
      <c r="AA26">
        <v>7000</v>
      </c>
      <c r="AB26">
        <v>0</v>
      </c>
      <c r="AC26">
        <v>43500</v>
      </c>
      <c r="AD26">
        <v>0</v>
      </c>
      <c r="AE26">
        <v>23700</v>
      </c>
      <c r="AF26">
        <v>0</v>
      </c>
      <c r="AG26">
        <v>4950</v>
      </c>
      <c r="AH26">
        <v>11000</v>
      </c>
      <c r="AI26">
        <v>10100</v>
      </c>
      <c r="AJ26">
        <v>4000</v>
      </c>
      <c r="AK26">
        <v>42350</v>
      </c>
      <c r="AL26">
        <v>7600</v>
      </c>
      <c r="AM26">
        <v>76531</v>
      </c>
      <c r="AN26">
        <v>0</v>
      </c>
      <c r="AO26">
        <v>10600</v>
      </c>
      <c r="AP26">
        <v>218724</v>
      </c>
      <c r="AQ26">
        <v>60800</v>
      </c>
      <c r="AR26">
        <v>17300</v>
      </c>
      <c r="AS26">
        <v>80850</v>
      </c>
      <c r="AT26">
        <v>500</v>
      </c>
      <c r="AU26">
        <v>0</v>
      </c>
      <c r="AV26">
        <v>0</v>
      </c>
      <c r="AW26">
        <v>0</v>
      </c>
      <c r="AX26">
        <v>0</v>
      </c>
      <c r="AY26">
        <v>5000</v>
      </c>
      <c r="AZ26">
        <v>0</v>
      </c>
      <c r="BA26">
        <v>6700</v>
      </c>
      <c r="BB26">
        <v>1750</v>
      </c>
      <c r="BC26">
        <v>12000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55611</v>
      </c>
      <c r="BM26">
        <v>27698</v>
      </c>
      <c r="BN26">
        <v>2500</v>
      </c>
      <c r="BO26">
        <v>0</v>
      </c>
      <c r="BP26">
        <v>17249</v>
      </c>
      <c r="BQ26">
        <v>0</v>
      </c>
      <c r="BR26">
        <v>14100</v>
      </c>
      <c r="BS26">
        <v>18800</v>
      </c>
      <c r="BT26">
        <v>33350</v>
      </c>
      <c r="BU26">
        <v>37509</v>
      </c>
      <c r="BV26">
        <v>6000</v>
      </c>
      <c r="BW26">
        <v>12000</v>
      </c>
      <c r="BX26">
        <v>21050</v>
      </c>
      <c r="BY26">
        <v>0</v>
      </c>
      <c r="BZ26">
        <v>0</v>
      </c>
      <c r="CA26">
        <v>1500</v>
      </c>
      <c r="CB26">
        <v>750</v>
      </c>
      <c r="CC26">
        <v>11975</v>
      </c>
      <c r="CD26">
        <v>1000</v>
      </c>
      <c r="CE26">
        <v>66930</v>
      </c>
      <c r="CF26">
        <v>5500</v>
      </c>
      <c r="CG26">
        <v>31300</v>
      </c>
      <c r="CH26">
        <v>4000</v>
      </c>
      <c r="CI26">
        <v>0</v>
      </c>
      <c r="CJ26">
        <v>0</v>
      </c>
    </row>
    <row r="27" spans="1:88" x14ac:dyDescent="0.25">
      <c r="A27" t="s">
        <v>120</v>
      </c>
      <c r="B27" t="s">
        <v>2149</v>
      </c>
      <c r="C27" t="str">
        <f>VLOOKUP(LEFT(D27,2),'Lookup Information'!$E:$H,4,FALSE)</f>
        <v>Michigan District 26</v>
      </c>
      <c r="D27" t="s">
        <v>740</v>
      </c>
      <c r="E27" t="s">
        <v>87</v>
      </c>
      <c r="F27" t="s">
        <v>88</v>
      </c>
      <c r="G27">
        <v>14470</v>
      </c>
      <c r="H27">
        <v>24500</v>
      </c>
      <c r="I27">
        <v>2000</v>
      </c>
      <c r="J27">
        <v>2000</v>
      </c>
      <c r="K27">
        <v>1000</v>
      </c>
      <c r="L27">
        <v>0</v>
      </c>
      <c r="M27">
        <v>0</v>
      </c>
      <c r="N27">
        <v>2000</v>
      </c>
      <c r="O27">
        <v>13160</v>
      </c>
      <c r="P27">
        <v>12500</v>
      </c>
      <c r="Q27">
        <v>0</v>
      </c>
      <c r="R27">
        <v>20700</v>
      </c>
      <c r="S27">
        <v>29500</v>
      </c>
      <c r="T27">
        <v>11000</v>
      </c>
      <c r="U27">
        <v>11400</v>
      </c>
      <c r="V27">
        <v>18500</v>
      </c>
      <c r="W27">
        <v>24600</v>
      </c>
      <c r="X27">
        <v>7500</v>
      </c>
      <c r="Y27">
        <v>5500</v>
      </c>
      <c r="Z27">
        <v>8500</v>
      </c>
      <c r="AA27">
        <v>5500</v>
      </c>
      <c r="AB27">
        <v>3500</v>
      </c>
      <c r="AC27">
        <v>42750</v>
      </c>
      <c r="AD27">
        <v>0</v>
      </c>
      <c r="AE27">
        <v>19900</v>
      </c>
      <c r="AF27">
        <v>0</v>
      </c>
      <c r="AG27">
        <v>25750</v>
      </c>
      <c r="AH27">
        <v>16000</v>
      </c>
      <c r="AI27">
        <v>7000</v>
      </c>
      <c r="AJ27">
        <v>5000</v>
      </c>
      <c r="AK27">
        <v>80400</v>
      </c>
      <c r="AL27">
        <v>30700</v>
      </c>
      <c r="AM27">
        <v>80475</v>
      </c>
      <c r="AN27">
        <v>5000</v>
      </c>
      <c r="AO27">
        <v>55850</v>
      </c>
      <c r="AP27">
        <v>52350</v>
      </c>
      <c r="AQ27">
        <v>13200</v>
      </c>
      <c r="AR27">
        <v>4025</v>
      </c>
      <c r="AS27">
        <v>27000</v>
      </c>
      <c r="AT27">
        <v>3750</v>
      </c>
      <c r="AU27">
        <v>0</v>
      </c>
      <c r="AV27">
        <v>38500</v>
      </c>
      <c r="AW27">
        <v>0</v>
      </c>
      <c r="AX27">
        <v>0</v>
      </c>
      <c r="AY27">
        <v>1000</v>
      </c>
      <c r="AZ27">
        <v>0</v>
      </c>
      <c r="BA27">
        <v>3500</v>
      </c>
      <c r="BB27">
        <v>0</v>
      </c>
      <c r="BC27">
        <v>212450</v>
      </c>
      <c r="BD27">
        <v>0</v>
      </c>
      <c r="BE27">
        <v>4450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4000</v>
      </c>
      <c r="BL27">
        <v>36725</v>
      </c>
      <c r="BM27">
        <v>25350</v>
      </c>
      <c r="BN27">
        <v>20200</v>
      </c>
      <c r="BO27">
        <v>10250</v>
      </c>
      <c r="BP27">
        <v>21499</v>
      </c>
      <c r="BQ27">
        <v>15150</v>
      </c>
      <c r="BR27">
        <v>22050</v>
      </c>
      <c r="BS27">
        <v>16500</v>
      </c>
      <c r="BT27">
        <v>8500</v>
      </c>
      <c r="BU27">
        <v>31752</v>
      </c>
      <c r="BV27">
        <v>3000</v>
      </c>
      <c r="BW27">
        <v>14300</v>
      </c>
      <c r="BX27">
        <v>39500</v>
      </c>
      <c r="BY27">
        <v>2000</v>
      </c>
      <c r="BZ27">
        <v>0</v>
      </c>
      <c r="CA27">
        <v>12800</v>
      </c>
      <c r="CB27">
        <v>250</v>
      </c>
      <c r="CC27">
        <v>3775</v>
      </c>
      <c r="CD27">
        <v>0</v>
      </c>
      <c r="CE27">
        <v>22300</v>
      </c>
      <c r="CF27">
        <v>20000</v>
      </c>
      <c r="CG27">
        <v>66050</v>
      </c>
      <c r="CH27">
        <v>6500</v>
      </c>
      <c r="CI27">
        <v>0</v>
      </c>
      <c r="CJ27">
        <v>8700</v>
      </c>
    </row>
    <row r="28" spans="1:88" x14ac:dyDescent="0.25">
      <c r="A28" t="s">
        <v>121</v>
      </c>
      <c r="B28" t="s">
        <v>2150</v>
      </c>
      <c r="C28" t="str">
        <f>VLOOKUP(LEFT(D28,2),'Lookup Information'!$E:$H,4,FALSE)</f>
        <v>Utah District 49</v>
      </c>
      <c r="D28" t="s">
        <v>741</v>
      </c>
      <c r="E28" t="s">
        <v>87</v>
      </c>
      <c r="F28" t="s">
        <v>88</v>
      </c>
      <c r="G28">
        <v>7293</v>
      </c>
      <c r="H28">
        <v>16750</v>
      </c>
      <c r="I28">
        <v>0</v>
      </c>
      <c r="J28">
        <v>0</v>
      </c>
      <c r="K28">
        <v>29398</v>
      </c>
      <c r="L28">
        <v>22250</v>
      </c>
      <c r="M28">
        <v>2000</v>
      </c>
      <c r="N28">
        <v>1000</v>
      </c>
      <c r="O28">
        <v>5640</v>
      </c>
      <c r="P28">
        <v>5000</v>
      </c>
      <c r="Q28">
        <v>0</v>
      </c>
      <c r="R28">
        <v>1000</v>
      </c>
      <c r="S28">
        <v>1000</v>
      </c>
      <c r="T28">
        <v>3500</v>
      </c>
      <c r="U28">
        <v>7000</v>
      </c>
      <c r="V28">
        <v>9500</v>
      </c>
      <c r="W28">
        <v>4500</v>
      </c>
      <c r="X28">
        <v>10000</v>
      </c>
      <c r="Y28">
        <v>0</v>
      </c>
      <c r="Z28">
        <v>33000</v>
      </c>
      <c r="AA28">
        <v>14500</v>
      </c>
      <c r="AB28">
        <v>9000</v>
      </c>
      <c r="AC28">
        <v>39750</v>
      </c>
      <c r="AD28">
        <v>28750</v>
      </c>
      <c r="AE28">
        <v>150516</v>
      </c>
      <c r="AF28">
        <v>1000</v>
      </c>
      <c r="AG28">
        <v>2500</v>
      </c>
      <c r="AH28">
        <v>7500</v>
      </c>
      <c r="AI28">
        <v>1500</v>
      </c>
      <c r="AJ28">
        <v>1000</v>
      </c>
      <c r="AK28">
        <v>7000</v>
      </c>
      <c r="AL28">
        <v>4000</v>
      </c>
      <c r="AM28">
        <v>37350</v>
      </c>
      <c r="AN28">
        <v>0</v>
      </c>
      <c r="AO28">
        <v>18200</v>
      </c>
      <c r="AP28">
        <v>9000</v>
      </c>
      <c r="AQ28">
        <v>1000</v>
      </c>
      <c r="AR28">
        <v>2000</v>
      </c>
      <c r="AS28">
        <v>13600</v>
      </c>
      <c r="AT28">
        <v>750</v>
      </c>
      <c r="AU28">
        <v>0</v>
      </c>
      <c r="AV28">
        <v>1000</v>
      </c>
      <c r="AW28">
        <v>0</v>
      </c>
      <c r="AX28">
        <v>13750</v>
      </c>
      <c r="AY28">
        <v>2500</v>
      </c>
      <c r="AZ28">
        <v>0</v>
      </c>
      <c r="BA28">
        <v>13500</v>
      </c>
      <c r="BB28">
        <v>1000</v>
      </c>
      <c r="BC28">
        <v>17835</v>
      </c>
      <c r="BD28">
        <v>8250</v>
      </c>
      <c r="BE28">
        <v>4000</v>
      </c>
      <c r="BF28">
        <v>0</v>
      </c>
      <c r="BG28">
        <v>0</v>
      </c>
      <c r="BH28">
        <v>0</v>
      </c>
      <c r="BI28">
        <v>0</v>
      </c>
      <c r="BJ28">
        <v>2000</v>
      </c>
      <c r="BK28">
        <v>1000</v>
      </c>
      <c r="BL28">
        <v>61950</v>
      </c>
      <c r="BM28">
        <v>48599</v>
      </c>
      <c r="BN28">
        <v>19528</v>
      </c>
      <c r="BO28">
        <v>2250</v>
      </c>
      <c r="BP28">
        <v>5500</v>
      </c>
      <c r="BQ28">
        <v>91700</v>
      </c>
      <c r="BR28">
        <v>4000</v>
      </c>
      <c r="BS28">
        <v>12000</v>
      </c>
      <c r="BT28">
        <v>5000</v>
      </c>
      <c r="BU28">
        <v>14000</v>
      </c>
      <c r="BV28">
        <v>1000</v>
      </c>
      <c r="BW28">
        <v>1000</v>
      </c>
      <c r="BX28">
        <v>4500</v>
      </c>
      <c r="BY28">
        <v>7700</v>
      </c>
      <c r="BZ28">
        <v>0</v>
      </c>
      <c r="CA28">
        <v>0</v>
      </c>
      <c r="CB28">
        <v>0</v>
      </c>
      <c r="CC28">
        <v>3500</v>
      </c>
      <c r="CD28">
        <v>750</v>
      </c>
      <c r="CE28">
        <v>24900</v>
      </c>
      <c r="CF28">
        <v>8500</v>
      </c>
      <c r="CG28">
        <v>11500</v>
      </c>
      <c r="CH28">
        <v>5000</v>
      </c>
      <c r="CI28">
        <v>2000</v>
      </c>
      <c r="CJ28">
        <v>0</v>
      </c>
    </row>
    <row r="29" spans="1:88" x14ac:dyDescent="0.25">
      <c r="A29" t="s">
        <v>122</v>
      </c>
      <c r="B29" t="s">
        <v>2151</v>
      </c>
      <c r="C29" t="str">
        <f>VLOOKUP(LEFT(D29,2),'Lookup Information'!$E:$H,4,FALSE)</f>
        <v>Georgia District 13</v>
      </c>
      <c r="D29" t="s">
        <v>742</v>
      </c>
      <c r="E29" t="s">
        <v>87</v>
      </c>
      <c r="F29" t="s">
        <v>90</v>
      </c>
      <c r="G29">
        <v>35500</v>
      </c>
      <c r="H29">
        <v>59000</v>
      </c>
      <c r="I29">
        <v>2000</v>
      </c>
      <c r="J29">
        <v>19750</v>
      </c>
      <c r="K29">
        <v>25834</v>
      </c>
      <c r="L29">
        <v>2000</v>
      </c>
      <c r="M29">
        <v>4500</v>
      </c>
      <c r="N29">
        <v>16000</v>
      </c>
      <c r="O29">
        <v>13730</v>
      </c>
      <c r="P29">
        <v>1000</v>
      </c>
      <c r="Q29">
        <v>0</v>
      </c>
      <c r="R29">
        <v>2000</v>
      </c>
      <c r="S29">
        <v>15500</v>
      </c>
      <c r="T29">
        <v>22000</v>
      </c>
      <c r="U29">
        <v>12500</v>
      </c>
      <c r="V29">
        <v>0</v>
      </c>
      <c r="W29">
        <v>750</v>
      </c>
      <c r="X29">
        <v>6000</v>
      </c>
      <c r="Y29">
        <v>3000</v>
      </c>
      <c r="Z29">
        <v>30500</v>
      </c>
      <c r="AA29">
        <v>12000</v>
      </c>
      <c r="AB29">
        <v>3500</v>
      </c>
      <c r="AC29">
        <v>29500</v>
      </c>
      <c r="AD29">
        <v>7000</v>
      </c>
      <c r="AE29">
        <v>14000</v>
      </c>
      <c r="AF29">
        <v>0</v>
      </c>
      <c r="AG29">
        <v>2500</v>
      </c>
      <c r="AH29">
        <v>28000</v>
      </c>
      <c r="AI29">
        <v>10000</v>
      </c>
      <c r="AJ29">
        <v>12000</v>
      </c>
      <c r="AK29">
        <v>32000</v>
      </c>
      <c r="AL29">
        <v>6500</v>
      </c>
      <c r="AM29">
        <v>21002</v>
      </c>
      <c r="AN29">
        <v>0</v>
      </c>
      <c r="AO29">
        <v>11750</v>
      </c>
      <c r="AP29">
        <v>32150</v>
      </c>
      <c r="AQ29">
        <v>13000</v>
      </c>
      <c r="AR29">
        <v>15000</v>
      </c>
      <c r="AS29">
        <v>8500</v>
      </c>
      <c r="AT29">
        <v>0</v>
      </c>
      <c r="AU29">
        <v>0</v>
      </c>
      <c r="AV29">
        <v>2020</v>
      </c>
      <c r="AW29">
        <v>10200</v>
      </c>
      <c r="AX29">
        <v>0</v>
      </c>
      <c r="AY29">
        <v>0</v>
      </c>
      <c r="AZ29">
        <v>0</v>
      </c>
      <c r="BA29">
        <v>6000</v>
      </c>
      <c r="BB29">
        <v>11200</v>
      </c>
      <c r="BC29">
        <v>12500</v>
      </c>
      <c r="BD29">
        <v>5010</v>
      </c>
      <c r="BE29">
        <v>0</v>
      </c>
      <c r="BF29">
        <v>0</v>
      </c>
      <c r="BG29">
        <v>27500</v>
      </c>
      <c r="BH29">
        <v>42000</v>
      </c>
      <c r="BI29">
        <v>12000</v>
      </c>
      <c r="BJ29">
        <v>39000</v>
      </c>
      <c r="BK29">
        <v>14500</v>
      </c>
      <c r="BL29">
        <v>51334</v>
      </c>
      <c r="BM29">
        <v>11900</v>
      </c>
      <c r="BN29">
        <v>14000</v>
      </c>
      <c r="BO29">
        <v>5000</v>
      </c>
      <c r="BP29">
        <v>17600</v>
      </c>
      <c r="BQ29">
        <v>3700</v>
      </c>
      <c r="BR29">
        <v>6000</v>
      </c>
      <c r="BS29">
        <v>28500</v>
      </c>
      <c r="BT29">
        <v>5000</v>
      </c>
      <c r="BU29">
        <v>12000</v>
      </c>
      <c r="BV29">
        <v>2000</v>
      </c>
      <c r="BW29">
        <v>2700</v>
      </c>
      <c r="BX29">
        <v>26750</v>
      </c>
      <c r="BY29">
        <v>500</v>
      </c>
      <c r="BZ29">
        <v>10500</v>
      </c>
      <c r="CA29">
        <v>4950</v>
      </c>
      <c r="CB29">
        <v>3500</v>
      </c>
      <c r="CC29">
        <v>4750</v>
      </c>
      <c r="CD29">
        <v>0</v>
      </c>
      <c r="CE29">
        <v>23000</v>
      </c>
      <c r="CF29">
        <v>14000</v>
      </c>
      <c r="CG29">
        <v>21500</v>
      </c>
      <c r="CH29">
        <v>7500</v>
      </c>
      <c r="CI29">
        <v>0</v>
      </c>
      <c r="CJ29">
        <v>4500</v>
      </c>
    </row>
    <row r="30" spans="1:88" x14ac:dyDescent="0.25">
      <c r="A30" t="s">
        <v>123</v>
      </c>
      <c r="B30" t="s">
        <v>2152</v>
      </c>
      <c r="C30" t="str">
        <f>VLOOKUP(LEFT(D30,2),'Lookup Information'!$E:$H,4,FALSE)</f>
        <v>Tennessee District 47</v>
      </c>
      <c r="D30" t="s">
        <v>743</v>
      </c>
      <c r="E30" t="s">
        <v>87</v>
      </c>
      <c r="F30" t="s">
        <v>88</v>
      </c>
      <c r="G30">
        <v>1000</v>
      </c>
      <c r="H30">
        <v>6900</v>
      </c>
      <c r="I30">
        <v>0</v>
      </c>
      <c r="J30">
        <v>17900</v>
      </c>
      <c r="K30">
        <v>2500</v>
      </c>
      <c r="L30">
        <v>750</v>
      </c>
      <c r="M30">
        <v>0</v>
      </c>
      <c r="N30">
        <v>17500</v>
      </c>
      <c r="O30">
        <v>2000</v>
      </c>
      <c r="P30">
        <v>2500</v>
      </c>
      <c r="Q30">
        <v>0</v>
      </c>
      <c r="R30">
        <v>5000</v>
      </c>
      <c r="S30">
        <v>20500</v>
      </c>
      <c r="T30">
        <v>14000</v>
      </c>
      <c r="U30">
        <v>17800</v>
      </c>
      <c r="V30">
        <v>11750</v>
      </c>
      <c r="W30">
        <v>27900</v>
      </c>
      <c r="X30">
        <v>40900</v>
      </c>
      <c r="Y30">
        <v>41700</v>
      </c>
      <c r="Z30">
        <v>9250</v>
      </c>
      <c r="AA30">
        <v>10000</v>
      </c>
      <c r="AB30">
        <v>1000</v>
      </c>
      <c r="AC30">
        <v>9000</v>
      </c>
      <c r="AD30">
        <v>0</v>
      </c>
      <c r="AE30">
        <v>40750</v>
      </c>
      <c r="AF30">
        <v>0</v>
      </c>
      <c r="AG30">
        <v>56650</v>
      </c>
      <c r="AH30">
        <v>39800</v>
      </c>
      <c r="AI30">
        <v>2000</v>
      </c>
      <c r="AJ30">
        <v>33000</v>
      </c>
      <c r="AK30">
        <v>128500</v>
      </c>
      <c r="AL30">
        <v>38650</v>
      </c>
      <c r="AM30">
        <v>53100</v>
      </c>
      <c r="AN30">
        <v>0</v>
      </c>
      <c r="AO30">
        <v>41100</v>
      </c>
      <c r="AP30">
        <v>126260</v>
      </c>
      <c r="AQ30">
        <v>64900</v>
      </c>
      <c r="AR30">
        <v>50300</v>
      </c>
      <c r="AS30">
        <v>101339</v>
      </c>
      <c r="AT30">
        <v>4305</v>
      </c>
      <c r="AU30">
        <v>0</v>
      </c>
      <c r="AV30">
        <v>10000</v>
      </c>
      <c r="AW30">
        <v>0</v>
      </c>
      <c r="AX30">
        <v>0</v>
      </c>
      <c r="AY30">
        <v>0</v>
      </c>
      <c r="AZ30">
        <v>0</v>
      </c>
      <c r="BA30">
        <v>14375</v>
      </c>
      <c r="BB30">
        <v>0</v>
      </c>
      <c r="BC30">
        <v>86826</v>
      </c>
      <c r="BD30">
        <v>0</v>
      </c>
      <c r="BE30">
        <v>7435</v>
      </c>
      <c r="BF30">
        <v>10525</v>
      </c>
      <c r="BG30">
        <v>0</v>
      </c>
      <c r="BH30">
        <v>0</v>
      </c>
      <c r="BI30">
        <v>0</v>
      </c>
      <c r="BJ30">
        <v>0</v>
      </c>
      <c r="BK30">
        <v>2000</v>
      </c>
      <c r="BL30">
        <v>38750</v>
      </c>
      <c r="BM30">
        <v>17000</v>
      </c>
      <c r="BN30">
        <v>24250</v>
      </c>
      <c r="BO30">
        <v>7345</v>
      </c>
      <c r="BP30">
        <v>17650</v>
      </c>
      <c r="BQ30">
        <v>0</v>
      </c>
      <c r="BR30">
        <v>29300</v>
      </c>
      <c r="BS30">
        <v>22964</v>
      </c>
      <c r="BT30">
        <v>1600</v>
      </c>
      <c r="BU30">
        <v>21250</v>
      </c>
      <c r="BV30">
        <v>5025</v>
      </c>
      <c r="BW30">
        <v>2500</v>
      </c>
      <c r="BX30">
        <v>24500</v>
      </c>
      <c r="BY30">
        <v>0</v>
      </c>
      <c r="BZ30">
        <v>0</v>
      </c>
      <c r="CA30">
        <v>2350</v>
      </c>
      <c r="CB30">
        <v>500</v>
      </c>
      <c r="CC30">
        <v>6150</v>
      </c>
      <c r="CD30">
        <v>2000</v>
      </c>
      <c r="CE30">
        <v>79000</v>
      </c>
      <c r="CF30">
        <v>20500</v>
      </c>
      <c r="CG30">
        <v>46750</v>
      </c>
      <c r="CH30">
        <v>2500</v>
      </c>
      <c r="CI30">
        <v>7500</v>
      </c>
      <c r="CJ30">
        <v>3500</v>
      </c>
    </row>
    <row r="31" spans="1:88" x14ac:dyDescent="0.25">
      <c r="A31" t="s">
        <v>124</v>
      </c>
      <c r="B31" t="s">
        <v>2153</v>
      </c>
      <c r="C31" t="str">
        <f>VLOOKUP(LEFT(D31,2),'Lookup Information'!$E:$H,4,FALSE)</f>
        <v>Tennessee District 47</v>
      </c>
      <c r="D31" t="s">
        <v>744</v>
      </c>
      <c r="E31" t="s">
        <v>87</v>
      </c>
      <c r="F31" t="s">
        <v>88</v>
      </c>
      <c r="G31">
        <v>5500</v>
      </c>
      <c r="H31">
        <v>2000</v>
      </c>
      <c r="I31">
        <v>0</v>
      </c>
      <c r="J31">
        <v>13500</v>
      </c>
      <c r="K31">
        <v>0</v>
      </c>
      <c r="L31">
        <v>0</v>
      </c>
      <c r="M31">
        <v>0</v>
      </c>
      <c r="N31">
        <v>11500</v>
      </c>
      <c r="O31">
        <v>25250</v>
      </c>
      <c r="P31">
        <v>13000</v>
      </c>
      <c r="Q31">
        <v>3000</v>
      </c>
      <c r="R31">
        <v>53900</v>
      </c>
      <c r="S31">
        <v>55500</v>
      </c>
      <c r="T31">
        <v>33500</v>
      </c>
      <c r="U31">
        <v>16000</v>
      </c>
      <c r="V31">
        <v>11400</v>
      </c>
      <c r="W31">
        <v>7500</v>
      </c>
      <c r="X31">
        <v>15600</v>
      </c>
      <c r="Y31">
        <v>6900</v>
      </c>
      <c r="Z31">
        <v>15500</v>
      </c>
      <c r="AA31">
        <v>1000</v>
      </c>
      <c r="AB31">
        <v>10700</v>
      </c>
      <c r="AC31">
        <v>29500</v>
      </c>
      <c r="AD31">
        <v>500</v>
      </c>
      <c r="AE31">
        <v>90650</v>
      </c>
      <c r="AF31">
        <v>1000</v>
      </c>
      <c r="AG31">
        <v>31500</v>
      </c>
      <c r="AH31">
        <v>33650</v>
      </c>
      <c r="AI31">
        <v>0</v>
      </c>
      <c r="AJ31">
        <v>32950</v>
      </c>
      <c r="AK31">
        <v>80000</v>
      </c>
      <c r="AL31">
        <v>44275</v>
      </c>
      <c r="AM31">
        <v>52675</v>
      </c>
      <c r="AN31">
        <v>0</v>
      </c>
      <c r="AO31">
        <v>22250</v>
      </c>
      <c r="AP31">
        <v>231105</v>
      </c>
      <c r="AQ31">
        <v>78200</v>
      </c>
      <c r="AR31">
        <v>59500</v>
      </c>
      <c r="AS31">
        <v>172685</v>
      </c>
      <c r="AT31">
        <v>1100</v>
      </c>
      <c r="AU31">
        <v>0</v>
      </c>
      <c r="AV31">
        <v>2000</v>
      </c>
      <c r="AW31">
        <v>0</v>
      </c>
      <c r="AX31">
        <v>0</v>
      </c>
      <c r="AY31">
        <v>0</v>
      </c>
      <c r="AZ31">
        <v>0</v>
      </c>
      <c r="BA31">
        <v>9500</v>
      </c>
      <c r="BB31">
        <v>0</v>
      </c>
      <c r="BC31">
        <v>12500</v>
      </c>
      <c r="BD31">
        <v>0</v>
      </c>
      <c r="BE31">
        <v>8250</v>
      </c>
      <c r="BF31">
        <v>13250</v>
      </c>
      <c r="BG31">
        <v>0</v>
      </c>
      <c r="BH31">
        <v>2500</v>
      </c>
      <c r="BI31">
        <v>2500</v>
      </c>
      <c r="BJ31">
        <v>1000</v>
      </c>
      <c r="BK31">
        <v>2000</v>
      </c>
      <c r="BL31">
        <v>55650</v>
      </c>
      <c r="BM31">
        <v>37546</v>
      </c>
      <c r="BN31">
        <v>30300</v>
      </c>
      <c r="BO31">
        <v>11000</v>
      </c>
      <c r="BP31">
        <v>15525</v>
      </c>
      <c r="BQ31">
        <v>0</v>
      </c>
      <c r="BR31">
        <v>28200</v>
      </c>
      <c r="BS31">
        <v>36800</v>
      </c>
      <c r="BT31">
        <v>12900</v>
      </c>
      <c r="BU31">
        <v>34496</v>
      </c>
      <c r="BV31">
        <v>12000</v>
      </c>
      <c r="BW31">
        <v>9500</v>
      </c>
      <c r="BX31">
        <v>39375</v>
      </c>
      <c r="BY31">
        <v>0</v>
      </c>
      <c r="BZ31">
        <v>0</v>
      </c>
      <c r="CA31">
        <v>5500</v>
      </c>
      <c r="CB31">
        <v>0</v>
      </c>
      <c r="CC31">
        <v>12400</v>
      </c>
      <c r="CD31">
        <v>3025</v>
      </c>
      <c r="CE31">
        <v>67545</v>
      </c>
      <c r="CF31">
        <v>11000</v>
      </c>
      <c r="CG31">
        <v>73100</v>
      </c>
      <c r="CH31">
        <v>2000</v>
      </c>
      <c r="CI31">
        <v>5000</v>
      </c>
      <c r="CJ31">
        <v>5000</v>
      </c>
    </row>
    <row r="32" spans="1:88" x14ac:dyDescent="0.25">
      <c r="A32" t="s">
        <v>125</v>
      </c>
      <c r="B32" t="s">
        <v>2154</v>
      </c>
      <c r="C32" t="str">
        <f>VLOOKUP(LEFT(D32,2),'Lookup Information'!$E:$H,4,FALSE)</f>
        <v>Iowa District 19</v>
      </c>
      <c r="D32" t="s">
        <v>745</v>
      </c>
      <c r="E32" t="s">
        <v>87</v>
      </c>
      <c r="F32" t="s">
        <v>88</v>
      </c>
      <c r="G32">
        <v>30670</v>
      </c>
      <c r="H32">
        <v>37600</v>
      </c>
      <c r="I32">
        <v>6750</v>
      </c>
      <c r="J32">
        <v>13512</v>
      </c>
      <c r="K32">
        <v>13500</v>
      </c>
      <c r="L32">
        <v>24400</v>
      </c>
      <c r="M32">
        <v>4700</v>
      </c>
      <c r="N32">
        <v>0</v>
      </c>
      <c r="O32">
        <v>755</v>
      </c>
      <c r="P32">
        <v>5400</v>
      </c>
      <c r="Q32">
        <v>5900</v>
      </c>
      <c r="R32">
        <v>2500</v>
      </c>
      <c r="S32">
        <v>13150</v>
      </c>
      <c r="T32">
        <v>3500</v>
      </c>
      <c r="U32">
        <v>27000</v>
      </c>
      <c r="V32">
        <v>2350</v>
      </c>
      <c r="W32">
        <v>23100</v>
      </c>
      <c r="X32">
        <v>17650</v>
      </c>
      <c r="Y32">
        <v>6000</v>
      </c>
      <c r="Z32">
        <v>13350</v>
      </c>
      <c r="AA32">
        <v>8000</v>
      </c>
      <c r="AB32">
        <v>0</v>
      </c>
      <c r="AC32">
        <v>16500</v>
      </c>
      <c r="AD32">
        <v>0</v>
      </c>
      <c r="AE32">
        <v>25400</v>
      </c>
      <c r="AF32">
        <v>0</v>
      </c>
      <c r="AG32">
        <v>6400</v>
      </c>
      <c r="AH32">
        <v>40950</v>
      </c>
      <c r="AI32">
        <v>4500</v>
      </c>
      <c r="AJ32">
        <v>7950</v>
      </c>
      <c r="AK32">
        <v>62100</v>
      </c>
      <c r="AL32">
        <v>19750</v>
      </c>
      <c r="AM32">
        <v>30625</v>
      </c>
      <c r="AN32">
        <v>1500</v>
      </c>
      <c r="AO32">
        <v>34370</v>
      </c>
      <c r="AP32">
        <v>23750</v>
      </c>
      <c r="AQ32">
        <v>7977</v>
      </c>
      <c r="AR32">
        <v>10200</v>
      </c>
      <c r="AS32">
        <v>29300</v>
      </c>
      <c r="AT32">
        <v>8500</v>
      </c>
      <c r="AU32">
        <v>0</v>
      </c>
      <c r="AV32">
        <v>58400</v>
      </c>
      <c r="AW32">
        <v>0</v>
      </c>
      <c r="AX32">
        <v>0</v>
      </c>
      <c r="AY32">
        <v>6000</v>
      </c>
      <c r="AZ32">
        <v>0</v>
      </c>
      <c r="BA32">
        <v>14294</v>
      </c>
      <c r="BB32">
        <v>0</v>
      </c>
      <c r="BC32">
        <v>196572</v>
      </c>
      <c r="BD32">
        <v>11200</v>
      </c>
      <c r="BE32">
        <v>156583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6630</v>
      </c>
      <c r="BM32">
        <v>4750</v>
      </c>
      <c r="BN32">
        <v>7500</v>
      </c>
      <c r="BO32">
        <v>5000</v>
      </c>
      <c r="BP32">
        <v>23100</v>
      </c>
      <c r="BQ32">
        <v>2700</v>
      </c>
      <c r="BR32">
        <v>1000</v>
      </c>
      <c r="BS32">
        <v>14700</v>
      </c>
      <c r="BT32">
        <v>6200</v>
      </c>
      <c r="BU32">
        <v>22098</v>
      </c>
      <c r="BV32">
        <v>850</v>
      </c>
      <c r="BW32">
        <v>0</v>
      </c>
      <c r="BX32">
        <v>14100</v>
      </c>
      <c r="BY32">
        <v>2700</v>
      </c>
      <c r="BZ32">
        <v>0</v>
      </c>
      <c r="CA32">
        <v>1150</v>
      </c>
      <c r="CB32">
        <v>0</v>
      </c>
      <c r="CC32">
        <v>1000</v>
      </c>
      <c r="CD32">
        <v>250</v>
      </c>
      <c r="CE32">
        <v>140552</v>
      </c>
      <c r="CF32">
        <v>8900</v>
      </c>
      <c r="CG32">
        <v>16250</v>
      </c>
      <c r="CH32">
        <v>5250</v>
      </c>
      <c r="CI32">
        <v>1000</v>
      </c>
      <c r="CJ32">
        <v>34150</v>
      </c>
    </row>
    <row r="33" spans="1:88" x14ac:dyDescent="0.25">
      <c r="A33" t="s">
        <v>126</v>
      </c>
      <c r="B33" t="s">
        <v>2155</v>
      </c>
      <c r="C33" t="str">
        <f>VLOOKUP(LEFT(D33,2),'Lookup Information'!$E:$H,4,FALSE)</f>
        <v>Oregon District 41</v>
      </c>
      <c r="D33" t="s">
        <v>746</v>
      </c>
      <c r="E33" t="s">
        <v>87</v>
      </c>
      <c r="F33" t="s">
        <v>90</v>
      </c>
      <c r="G33">
        <v>2725</v>
      </c>
      <c r="H33">
        <v>10751</v>
      </c>
      <c r="I33">
        <v>0</v>
      </c>
      <c r="J33">
        <v>7750</v>
      </c>
      <c r="K33">
        <v>9000</v>
      </c>
      <c r="L33">
        <v>2000</v>
      </c>
      <c r="M33">
        <v>0</v>
      </c>
      <c r="N33">
        <v>0</v>
      </c>
      <c r="O33">
        <v>27884</v>
      </c>
      <c r="P33">
        <v>9500</v>
      </c>
      <c r="Q33">
        <v>3950</v>
      </c>
      <c r="R33">
        <v>2250</v>
      </c>
      <c r="S33">
        <v>7000</v>
      </c>
      <c r="T33">
        <v>2000</v>
      </c>
      <c r="U33">
        <v>34200</v>
      </c>
      <c r="V33">
        <v>85550</v>
      </c>
      <c r="W33">
        <v>39750</v>
      </c>
      <c r="X33">
        <v>0</v>
      </c>
      <c r="Y33">
        <v>12600</v>
      </c>
      <c r="Z33">
        <v>4000</v>
      </c>
      <c r="AA33">
        <v>0</v>
      </c>
      <c r="AB33">
        <v>0</v>
      </c>
      <c r="AC33">
        <v>14134</v>
      </c>
      <c r="AD33">
        <v>0</v>
      </c>
      <c r="AE33">
        <v>3500</v>
      </c>
      <c r="AF33">
        <v>0</v>
      </c>
      <c r="AG33">
        <v>17950</v>
      </c>
      <c r="AH33">
        <v>142</v>
      </c>
      <c r="AI33">
        <v>10000</v>
      </c>
      <c r="AJ33">
        <v>2500</v>
      </c>
      <c r="AK33">
        <v>96150</v>
      </c>
      <c r="AL33">
        <v>19251</v>
      </c>
      <c r="AM33">
        <v>56650</v>
      </c>
      <c r="AN33">
        <v>0</v>
      </c>
      <c r="AO33">
        <v>33900</v>
      </c>
      <c r="AP33">
        <v>142900</v>
      </c>
      <c r="AQ33">
        <v>46267</v>
      </c>
      <c r="AR33">
        <v>27575</v>
      </c>
      <c r="AS33">
        <v>10500</v>
      </c>
      <c r="AT33">
        <v>0</v>
      </c>
      <c r="AU33">
        <v>1250</v>
      </c>
      <c r="AV33">
        <v>2625</v>
      </c>
      <c r="AW33">
        <v>2080</v>
      </c>
      <c r="AX33">
        <v>5500</v>
      </c>
      <c r="AY33">
        <v>0</v>
      </c>
      <c r="AZ33">
        <v>0</v>
      </c>
      <c r="BA33">
        <v>0</v>
      </c>
      <c r="BB33">
        <v>0</v>
      </c>
      <c r="BC33">
        <v>5000</v>
      </c>
      <c r="BD33">
        <v>14960</v>
      </c>
      <c r="BE33">
        <v>0</v>
      </c>
      <c r="BF33">
        <v>0</v>
      </c>
      <c r="BG33">
        <v>17500</v>
      </c>
      <c r="BH33">
        <v>0</v>
      </c>
      <c r="BI33">
        <v>0</v>
      </c>
      <c r="BJ33">
        <v>20500</v>
      </c>
      <c r="BK33">
        <v>20000</v>
      </c>
      <c r="BL33">
        <v>50667</v>
      </c>
      <c r="BM33">
        <v>38500</v>
      </c>
      <c r="BN33">
        <v>27381</v>
      </c>
      <c r="BO33">
        <v>11750</v>
      </c>
      <c r="BP33">
        <v>9150</v>
      </c>
      <c r="BQ33">
        <v>10100</v>
      </c>
      <c r="BR33">
        <v>1000</v>
      </c>
      <c r="BS33">
        <v>5250</v>
      </c>
      <c r="BT33">
        <v>1250</v>
      </c>
      <c r="BU33">
        <v>79700</v>
      </c>
      <c r="BV33">
        <v>7700</v>
      </c>
      <c r="BW33">
        <v>0</v>
      </c>
      <c r="BX33">
        <v>10950</v>
      </c>
      <c r="BY33">
        <v>1000</v>
      </c>
      <c r="BZ33">
        <v>0</v>
      </c>
      <c r="CA33">
        <v>7550</v>
      </c>
      <c r="CB33">
        <v>0</v>
      </c>
      <c r="CC33">
        <v>3334</v>
      </c>
      <c r="CD33">
        <v>6575</v>
      </c>
      <c r="CE33">
        <v>32824</v>
      </c>
      <c r="CF33">
        <v>17000</v>
      </c>
      <c r="CG33">
        <v>12500</v>
      </c>
      <c r="CH33">
        <v>79625</v>
      </c>
      <c r="CI33">
        <v>3500</v>
      </c>
      <c r="CJ33">
        <v>8500</v>
      </c>
    </row>
    <row r="34" spans="1:88" x14ac:dyDescent="0.25">
      <c r="A34" t="s">
        <v>127</v>
      </c>
      <c r="B34" t="s">
        <v>2156</v>
      </c>
      <c r="C34" t="str">
        <f>VLOOKUP(LEFT(D34,2),'Lookup Information'!$E:$H,4,FALSE)</f>
        <v>Connecticut District 9</v>
      </c>
      <c r="D34" t="s">
        <v>128</v>
      </c>
      <c r="E34" t="s">
        <v>95</v>
      </c>
      <c r="F34" t="s">
        <v>90</v>
      </c>
      <c r="G34">
        <v>4835</v>
      </c>
      <c r="H34">
        <v>7033</v>
      </c>
      <c r="I34">
        <v>1500</v>
      </c>
      <c r="J34">
        <v>10700</v>
      </c>
      <c r="K34">
        <v>250</v>
      </c>
      <c r="L34">
        <v>3700</v>
      </c>
      <c r="M34">
        <v>0</v>
      </c>
      <c r="N34">
        <v>0</v>
      </c>
      <c r="O34">
        <v>95779</v>
      </c>
      <c r="P34">
        <v>42800</v>
      </c>
      <c r="Q34">
        <v>50189</v>
      </c>
      <c r="R34">
        <v>186691</v>
      </c>
      <c r="S34">
        <v>131500</v>
      </c>
      <c r="T34">
        <v>18005</v>
      </c>
      <c r="U34">
        <v>1502</v>
      </c>
      <c r="V34">
        <v>32571</v>
      </c>
      <c r="W34">
        <v>8655</v>
      </c>
      <c r="X34">
        <v>6200</v>
      </c>
      <c r="Y34">
        <v>14655</v>
      </c>
      <c r="Z34">
        <v>51755</v>
      </c>
      <c r="AA34">
        <v>36275</v>
      </c>
      <c r="AB34">
        <v>24700</v>
      </c>
      <c r="AC34">
        <v>17735</v>
      </c>
      <c r="AD34">
        <v>1000</v>
      </c>
      <c r="AE34">
        <v>15256</v>
      </c>
      <c r="AF34">
        <v>0</v>
      </c>
      <c r="AG34">
        <v>37225</v>
      </c>
      <c r="AH34">
        <v>51135</v>
      </c>
      <c r="AI34">
        <v>3500</v>
      </c>
      <c r="AJ34">
        <v>16300</v>
      </c>
      <c r="AK34">
        <v>121085</v>
      </c>
      <c r="AL34">
        <v>119000</v>
      </c>
      <c r="AM34">
        <v>331926</v>
      </c>
      <c r="AN34">
        <v>510</v>
      </c>
      <c r="AO34">
        <v>674673</v>
      </c>
      <c r="AP34">
        <v>199023</v>
      </c>
      <c r="AQ34">
        <v>61200</v>
      </c>
      <c r="AR34">
        <v>36161</v>
      </c>
      <c r="AS34">
        <v>107275</v>
      </c>
      <c r="AT34">
        <v>0</v>
      </c>
      <c r="AU34">
        <v>54378</v>
      </c>
      <c r="AV34">
        <v>1250</v>
      </c>
      <c r="AW34">
        <v>10100</v>
      </c>
      <c r="AX34">
        <v>67588</v>
      </c>
      <c r="AY34">
        <v>19850</v>
      </c>
      <c r="AZ34">
        <v>18678</v>
      </c>
      <c r="BA34">
        <v>0</v>
      </c>
      <c r="BB34">
        <v>14100</v>
      </c>
      <c r="BC34">
        <v>334500</v>
      </c>
      <c r="BD34">
        <v>139182</v>
      </c>
      <c r="BE34">
        <v>0</v>
      </c>
      <c r="BF34">
        <v>2750</v>
      </c>
      <c r="BG34">
        <v>24100</v>
      </c>
      <c r="BH34">
        <v>35500</v>
      </c>
      <c r="BI34">
        <v>27700</v>
      </c>
      <c r="BJ34">
        <v>76000</v>
      </c>
      <c r="BK34">
        <v>61000</v>
      </c>
      <c r="BL34">
        <v>979076</v>
      </c>
      <c r="BM34">
        <v>200052</v>
      </c>
      <c r="BN34">
        <v>34755</v>
      </c>
      <c r="BO34">
        <v>3250</v>
      </c>
      <c r="BP34">
        <v>98744</v>
      </c>
      <c r="BQ34">
        <v>23100</v>
      </c>
      <c r="BR34">
        <v>20405</v>
      </c>
      <c r="BS34">
        <v>10067</v>
      </c>
      <c r="BT34">
        <v>61875</v>
      </c>
      <c r="BU34">
        <v>69735</v>
      </c>
      <c r="BV34">
        <v>20447</v>
      </c>
      <c r="BW34">
        <v>2720</v>
      </c>
      <c r="BX34">
        <v>55476</v>
      </c>
      <c r="BY34">
        <v>1000</v>
      </c>
      <c r="BZ34">
        <v>2700</v>
      </c>
      <c r="CA34">
        <v>35635</v>
      </c>
      <c r="CB34">
        <v>2584</v>
      </c>
      <c r="CC34">
        <v>96381</v>
      </c>
      <c r="CD34">
        <v>45989</v>
      </c>
      <c r="CE34">
        <v>310150</v>
      </c>
      <c r="CF34">
        <v>15098</v>
      </c>
      <c r="CG34">
        <v>27754</v>
      </c>
      <c r="CH34">
        <v>5500</v>
      </c>
      <c r="CI34">
        <v>25600</v>
      </c>
      <c r="CJ34">
        <v>7300</v>
      </c>
    </row>
    <row r="35" spans="1:88" x14ac:dyDescent="0.25">
      <c r="A35" t="s">
        <v>129</v>
      </c>
      <c r="B35" t="s">
        <v>2157</v>
      </c>
      <c r="C35" t="str">
        <f>VLOOKUP(LEFT(D35,2),'Lookup Information'!$E:$H,4,FALSE)</f>
        <v>Missouri District 29</v>
      </c>
      <c r="D35" t="s">
        <v>130</v>
      </c>
      <c r="E35" t="s">
        <v>95</v>
      </c>
      <c r="F35" t="s">
        <v>88</v>
      </c>
      <c r="G35">
        <v>166400</v>
      </c>
      <c r="H35">
        <v>150569</v>
      </c>
      <c r="I35">
        <v>39975</v>
      </c>
      <c r="J35">
        <v>147598</v>
      </c>
      <c r="K35">
        <v>21950</v>
      </c>
      <c r="L35">
        <v>34550</v>
      </c>
      <c r="M35">
        <v>30900</v>
      </c>
      <c r="N35">
        <v>20900</v>
      </c>
      <c r="O35">
        <v>102900</v>
      </c>
      <c r="P35">
        <v>41300</v>
      </c>
      <c r="Q35">
        <v>30925</v>
      </c>
      <c r="R35">
        <v>111850</v>
      </c>
      <c r="S35">
        <v>128100</v>
      </c>
      <c r="T35">
        <v>43650</v>
      </c>
      <c r="U35">
        <v>91150</v>
      </c>
      <c r="V35">
        <v>78918</v>
      </c>
      <c r="W35">
        <v>130975</v>
      </c>
      <c r="X35">
        <v>34050</v>
      </c>
      <c r="Y35">
        <v>17650</v>
      </c>
      <c r="Z35">
        <v>31975</v>
      </c>
      <c r="AA35">
        <v>37500</v>
      </c>
      <c r="AB35">
        <v>58225</v>
      </c>
      <c r="AC35">
        <v>136600</v>
      </c>
      <c r="AD35">
        <v>55000</v>
      </c>
      <c r="AE35">
        <v>299698</v>
      </c>
      <c r="AF35">
        <v>5400</v>
      </c>
      <c r="AG35">
        <v>103516</v>
      </c>
      <c r="AH35">
        <v>169100</v>
      </c>
      <c r="AI35">
        <v>16000</v>
      </c>
      <c r="AJ35">
        <v>55800</v>
      </c>
      <c r="AK35">
        <v>287712</v>
      </c>
      <c r="AL35">
        <v>164775</v>
      </c>
      <c r="AM35">
        <v>477267</v>
      </c>
      <c r="AN35">
        <v>2500</v>
      </c>
      <c r="AO35">
        <v>529341</v>
      </c>
      <c r="AP35">
        <v>326800</v>
      </c>
      <c r="AQ35">
        <v>116170</v>
      </c>
      <c r="AR35">
        <v>221055</v>
      </c>
      <c r="AS35">
        <v>312168</v>
      </c>
      <c r="AT35">
        <v>0</v>
      </c>
      <c r="AU35">
        <v>0</v>
      </c>
      <c r="AV35">
        <v>12500</v>
      </c>
      <c r="AW35">
        <v>0</v>
      </c>
      <c r="AX35">
        <v>2500</v>
      </c>
      <c r="AY35">
        <v>45400</v>
      </c>
      <c r="AZ35">
        <v>0</v>
      </c>
      <c r="BA35">
        <v>48255</v>
      </c>
      <c r="BB35">
        <v>99880</v>
      </c>
      <c r="BC35">
        <v>509980</v>
      </c>
      <c r="BD35">
        <v>171078</v>
      </c>
      <c r="BE35">
        <v>149009</v>
      </c>
      <c r="BF35">
        <v>0</v>
      </c>
      <c r="BG35">
        <v>20000</v>
      </c>
      <c r="BH35">
        <v>0</v>
      </c>
      <c r="BI35">
        <v>0</v>
      </c>
      <c r="BJ35">
        <v>20000</v>
      </c>
      <c r="BK35">
        <v>14250</v>
      </c>
      <c r="BL35">
        <v>441081</v>
      </c>
      <c r="BM35">
        <v>365120</v>
      </c>
      <c r="BN35">
        <v>83850</v>
      </c>
      <c r="BO35">
        <v>31250</v>
      </c>
      <c r="BP35">
        <v>160041</v>
      </c>
      <c r="BQ35">
        <v>45200</v>
      </c>
      <c r="BR35">
        <v>79100</v>
      </c>
      <c r="BS35">
        <v>135350</v>
      </c>
      <c r="BT35">
        <v>101600</v>
      </c>
      <c r="BU35">
        <v>245000</v>
      </c>
      <c r="BV35">
        <v>28950</v>
      </c>
      <c r="BW35">
        <v>65450</v>
      </c>
      <c r="BX35">
        <v>134200</v>
      </c>
      <c r="BY35">
        <v>18900</v>
      </c>
      <c r="BZ35">
        <v>100</v>
      </c>
      <c r="CA35">
        <v>40305</v>
      </c>
      <c r="CB35">
        <v>1850</v>
      </c>
      <c r="CC35">
        <v>80005</v>
      </c>
      <c r="CD35">
        <v>39850</v>
      </c>
      <c r="CE35">
        <v>598664</v>
      </c>
      <c r="CF35">
        <v>92350</v>
      </c>
      <c r="CG35">
        <v>210928</v>
      </c>
      <c r="CH35">
        <v>91450</v>
      </c>
      <c r="CI35">
        <v>31500</v>
      </c>
      <c r="CJ35">
        <v>57150</v>
      </c>
    </row>
    <row r="36" spans="1:88" x14ac:dyDescent="0.25">
      <c r="A36" t="s">
        <v>131</v>
      </c>
      <c r="B36" t="s">
        <v>2158</v>
      </c>
      <c r="C36" t="str">
        <f>VLOOKUP(LEFT(D36,2),'Lookup Information'!$E:$H,4,FALSE)</f>
        <v>Oregon District 41</v>
      </c>
      <c r="D36" t="s">
        <v>747</v>
      </c>
      <c r="E36" t="s">
        <v>87</v>
      </c>
      <c r="F36" t="s">
        <v>90</v>
      </c>
      <c r="G36">
        <v>250</v>
      </c>
      <c r="H36">
        <v>26295</v>
      </c>
      <c r="I36">
        <v>0</v>
      </c>
      <c r="J36">
        <v>0</v>
      </c>
      <c r="K36">
        <v>17450</v>
      </c>
      <c r="L36">
        <v>0</v>
      </c>
      <c r="M36">
        <v>0</v>
      </c>
      <c r="N36">
        <v>0</v>
      </c>
      <c r="O36">
        <v>31650</v>
      </c>
      <c r="P36">
        <v>4000</v>
      </c>
      <c r="Q36">
        <v>972</v>
      </c>
      <c r="R36">
        <v>4500</v>
      </c>
      <c r="S36">
        <v>4000</v>
      </c>
      <c r="T36">
        <v>1500</v>
      </c>
      <c r="U36">
        <v>3000</v>
      </c>
      <c r="V36">
        <v>10700</v>
      </c>
      <c r="W36">
        <v>6500</v>
      </c>
      <c r="X36">
        <v>1000</v>
      </c>
      <c r="Y36">
        <v>5000</v>
      </c>
      <c r="Z36">
        <v>18005</v>
      </c>
      <c r="AA36">
        <v>7500</v>
      </c>
      <c r="AB36">
        <v>7500</v>
      </c>
      <c r="AC36">
        <v>14250</v>
      </c>
      <c r="AD36">
        <v>0</v>
      </c>
      <c r="AE36">
        <v>8150</v>
      </c>
      <c r="AF36">
        <v>0</v>
      </c>
      <c r="AG36">
        <v>7150</v>
      </c>
      <c r="AH36">
        <v>751</v>
      </c>
      <c r="AI36">
        <v>11250</v>
      </c>
      <c r="AJ36">
        <v>0</v>
      </c>
      <c r="AK36">
        <v>38500</v>
      </c>
      <c r="AL36">
        <v>14302</v>
      </c>
      <c r="AM36">
        <v>21969</v>
      </c>
      <c r="AN36">
        <v>0</v>
      </c>
      <c r="AO36">
        <v>12940</v>
      </c>
      <c r="AP36">
        <v>47153</v>
      </c>
      <c r="AQ36">
        <v>8250</v>
      </c>
      <c r="AR36">
        <v>7617</v>
      </c>
      <c r="AS36">
        <v>21200</v>
      </c>
      <c r="AT36">
        <v>0</v>
      </c>
      <c r="AU36">
        <v>3500</v>
      </c>
      <c r="AV36">
        <v>250</v>
      </c>
      <c r="AW36">
        <v>0</v>
      </c>
      <c r="AX36">
        <v>8438</v>
      </c>
      <c r="AY36">
        <v>0</v>
      </c>
      <c r="AZ36">
        <v>0</v>
      </c>
      <c r="BA36">
        <v>0</v>
      </c>
      <c r="BB36">
        <v>3350</v>
      </c>
      <c r="BC36">
        <v>19000</v>
      </c>
      <c r="BD36">
        <v>9410</v>
      </c>
      <c r="BE36">
        <v>0</v>
      </c>
      <c r="BF36">
        <v>0</v>
      </c>
      <c r="BG36">
        <v>13500</v>
      </c>
      <c r="BH36">
        <v>3500</v>
      </c>
      <c r="BI36">
        <v>5000</v>
      </c>
      <c r="BJ36">
        <v>25500</v>
      </c>
      <c r="BK36">
        <v>13000</v>
      </c>
      <c r="BL36">
        <v>75145</v>
      </c>
      <c r="BM36">
        <v>24485</v>
      </c>
      <c r="BN36">
        <v>16200</v>
      </c>
      <c r="BO36">
        <v>1189</v>
      </c>
      <c r="BP36">
        <v>9430</v>
      </c>
      <c r="BQ36">
        <v>7150</v>
      </c>
      <c r="BR36">
        <v>0</v>
      </c>
      <c r="BS36">
        <v>1000</v>
      </c>
      <c r="BT36">
        <v>2000</v>
      </c>
      <c r="BU36">
        <v>55200</v>
      </c>
      <c r="BV36">
        <v>3</v>
      </c>
      <c r="BW36">
        <v>1000</v>
      </c>
      <c r="BX36">
        <v>20750</v>
      </c>
      <c r="BY36">
        <v>500</v>
      </c>
      <c r="BZ36">
        <v>500</v>
      </c>
      <c r="CA36">
        <v>5909</v>
      </c>
      <c r="CB36">
        <v>0</v>
      </c>
      <c r="CC36">
        <v>12775</v>
      </c>
      <c r="CD36">
        <v>11750</v>
      </c>
      <c r="CE36">
        <v>31136</v>
      </c>
      <c r="CF36">
        <v>17700</v>
      </c>
      <c r="CG36">
        <v>3500</v>
      </c>
      <c r="CH36">
        <v>20700</v>
      </c>
      <c r="CI36">
        <v>3750</v>
      </c>
      <c r="CJ36">
        <v>0</v>
      </c>
    </row>
    <row r="37" spans="1:88" x14ac:dyDescent="0.25">
      <c r="A37" t="s">
        <v>132</v>
      </c>
      <c r="B37" t="s">
        <v>2159</v>
      </c>
      <c r="C37" t="str">
        <f>VLOOKUP(LEFT(D37,2),'Lookup Information'!$E:$H,4,FALSE)</f>
        <v>New Jersey District 34</v>
      </c>
      <c r="D37" t="s">
        <v>133</v>
      </c>
      <c r="E37" t="s">
        <v>95</v>
      </c>
      <c r="F37" t="s">
        <v>90</v>
      </c>
      <c r="G37">
        <v>1050</v>
      </c>
      <c r="H37">
        <v>2500</v>
      </c>
      <c r="I37">
        <v>1000</v>
      </c>
      <c r="J37">
        <v>38115</v>
      </c>
      <c r="K37">
        <v>0</v>
      </c>
      <c r="L37">
        <v>10</v>
      </c>
      <c r="M37">
        <v>0</v>
      </c>
      <c r="N37">
        <v>0</v>
      </c>
      <c r="O37">
        <v>33300</v>
      </c>
      <c r="P37">
        <v>26440</v>
      </c>
      <c r="Q37">
        <v>7078</v>
      </c>
      <c r="R37">
        <v>22667</v>
      </c>
      <c r="S37">
        <v>24500</v>
      </c>
      <c r="T37">
        <v>5240</v>
      </c>
      <c r="U37">
        <v>1000</v>
      </c>
      <c r="V37">
        <v>13119</v>
      </c>
      <c r="W37">
        <v>12514</v>
      </c>
      <c r="X37">
        <v>1000</v>
      </c>
      <c r="Y37">
        <v>3705</v>
      </c>
      <c r="Z37">
        <v>162</v>
      </c>
      <c r="AA37">
        <v>2740</v>
      </c>
      <c r="AB37">
        <v>4000</v>
      </c>
      <c r="AC37">
        <v>10005</v>
      </c>
      <c r="AD37">
        <v>0</v>
      </c>
      <c r="AE37">
        <v>4711</v>
      </c>
      <c r="AF37">
        <v>0</v>
      </c>
      <c r="AG37">
        <v>18640</v>
      </c>
      <c r="AH37">
        <v>11592</v>
      </c>
      <c r="AI37">
        <v>2508</v>
      </c>
      <c r="AJ37">
        <v>6350</v>
      </c>
      <c r="AK37">
        <v>25985</v>
      </c>
      <c r="AL37">
        <v>46575</v>
      </c>
      <c r="AM37">
        <v>97590</v>
      </c>
      <c r="AN37">
        <v>0</v>
      </c>
      <c r="AO37">
        <v>118532</v>
      </c>
      <c r="AP37">
        <v>28882</v>
      </c>
      <c r="AQ37">
        <v>9830</v>
      </c>
      <c r="AR37">
        <v>21531</v>
      </c>
      <c r="AS37">
        <v>60678</v>
      </c>
      <c r="AT37">
        <v>0</v>
      </c>
      <c r="AU37">
        <v>20</v>
      </c>
      <c r="AV37">
        <v>0</v>
      </c>
      <c r="AW37">
        <v>6416</v>
      </c>
      <c r="AX37">
        <v>8805</v>
      </c>
      <c r="AY37">
        <v>0</v>
      </c>
      <c r="AZ37">
        <v>0</v>
      </c>
      <c r="BA37">
        <v>0</v>
      </c>
      <c r="BB37">
        <v>1000</v>
      </c>
      <c r="BC37">
        <v>-2500</v>
      </c>
      <c r="BD37">
        <v>0</v>
      </c>
      <c r="BE37">
        <v>0</v>
      </c>
      <c r="BF37">
        <v>0</v>
      </c>
      <c r="BG37">
        <v>5000</v>
      </c>
      <c r="BH37">
        <v>1000</v>
      </c>
      <c r="BI37">
        <v>0</v>
      </c>
      <c r="BJ37">
        <v>2545</v>
      </c>
      <c r="BK37">
        <v>1525</v>
      </c>
      <c r="BL37">
        <v>145566</v>
      </c>
      <c r="BM37">
        <v>50700</v>
      </c>
      <c r="BN37">
        <v>36609</v>
      </c>
      <c r="BO37">
        <v>3000</v>
      </c>
      <c r="BP37">
        <v>24721</v>
      </c>
      <c r="BQ37">
        <v>7000</v>
      </c>
      <c r="BR37">
        <v>17000</v>
      </c>
      <c r="BS37">
        <v>9150</v>
      </c>
      <c r="BT37">
        <v>6035</v>
      </c>
      <c r="BU37">
        <v>12144</v>
      </c>
      <c r="BV37">
        <v>6987</v>
      </c>
      <c r="BW37">
        <v>100</v>
      </c>
      <c r="BX37">
        <v>12799</v>
      </c>
      <c r="BY37">
        <v>1000</v>
      </c>
      <c r="BZ37">
        <v>0</v>
      </c>
      <c r="CA37">
        <v>4466</v>
      </c>
      <c r="CB37">
        <v>1551</v>
      </c>
      <c r="CC37">
        <v>30684</v>
      </c>
      <c r="CD37">
        <v>9632</v>
      </c>
      <c r="CE37">
        <v>66573</v>
      </c>
      <c r="CF37">
        <v>12220</v>
      </c>
      <c r="CG37">
        <v>13343</v>
      </c>
      <c r="CH37">
        <v>34510</v>
      </c>
      <c r="CI37">
        <v>17005</v>
      </c>
      <c r="CJ37">
        <v>3058</v>
      </c>
    </row>
    <row r="38" spans="1:88" x14ac:dyDescent="0.25">
      <c r="A38" t="s">
        <v>134</v>
      </c>
      <c r="B38" t="s">
        <v>2160</v>
      </c>
      <c r="C38" t="str">
        <f>VLOOKUP(LEFT(D38,2),'Lookup Information'!$E:$H,4,FALSE)</f>
        <v>Arkansas District 5</v>
      </c>
      <c r="D38" t="s">
        <v>135</v>
      </c>
      <c r="E38" t="s">
        <v>95</v>
      </c>
      <c r="F38" t="s">
        <v>88</v>
      </c>
      <c r="G38">
        <v>55690</v>
      </c>
      <c r="H38">
        <v>97237</v>
      </c>
      <c r="I38">
        <v>12500</v>
      </c>
      <c r="J38">
        <v>76100</v>
      </c>
      <c r="K38">
        <v>83893</v>
      </c>
      <c r="L38">
        <v>25055</v>
      </c>
      <c r="M38">
        <v>34000</v>
      </c>
      <c r="N38">
        <v>6500</v>
      </c>
      <c r="O38">
        <v>35000</v>
      </c>
      <c r="P38">
        <v>12400</v>
      </c>
      <c r="Q38">
        <v>3050</v>
      </c>
      <c r="R38">
        <v>46750</v>
      </c>
      <c r="S38">
        <v>34000</v>
      </c>
      <c r="T38">
        <v>27250</v>
      </c>
      <c r="U38">
        <v>36550</v>
      </c>
      <c r="V38">
        <v>18980</v>
      </c>
      <c r="W38">
        <v>42425</v>
      </c>
      <c r="X38">
        <v>15950</v>
      </c>
      <c r="Y38">
        <v>10644</v>
      </c>
      <c r="Z38">
        <v>46000</v>
      </c>
      <c r="AA38">
        <v>21000</v>
      </c>
      <c r="AB38">
        <v>4000</v>
      </c>
      <c r="AC38">
        <v>57750</v>
      </c>
      <c r="AD38">
        <v>2250</v>
      </c>
      <c r="AE38">
        <v>143250</v>
      </c>
      <c r="AF38">
        <v>0</v>
      </c>
      <c r="AG38">
        <v>39007</v>
      </c>
      <c r="AH38">
        <v>181550</v>
      </c>
      <c r="AI38">
        <v>8000</v>
      </c>
      <c r="AJ38">
        <v>23000</v>
      </c>
      <c r="AK38">
        <v>119850</v>
      </c>
      <c r="AL38">
        <v>69749</v>
      </c>
      <c r="AM38">
        <v>163126</v>
      </c>
      <c r="AN38">
        <v>0</v>
      </c>
      <c r="AO38">
        <v>251850</v>
      </c>
      <c r="AP38">
        <v>269015</v>
      </c>
      <c r="AQ38">
        <v>4500</v>
      </c>
      <c r="AR38">
        <v>36024</v>
      </c>
      <c r="AS38">
        <v>52500</v>
      </c>
      <c r="AT38">
        <v>1000</v>
      </c>
      <c r="AU38">
        <v>0</v>
      </c>
      <c r="AV38">
        <v>13289</v>
      </c>
      <c r="AW38">
        <v>0</v>
      </c>
      <c r="AX38">
        <v>0</v>
      </c>
      <c r="AY38">
        <v>8450</v>
      </c>
      <c r="AZ38">
        <v>0</v>
      </c>
      <c r="BA38">
        <v>15785</v>
      </c>
      <c r="BB38">
        <v>800</v>
      </c>
      <c r="BC38">
        <v>270534</v>
      </c>
      <c r="BD38">
        <v>104800</v>
      </c>
      <c r="BE38">
        <v>22765</v>
      </c>
      <c r="BF38">
        <v>0</v>
      </c>
      <c r="BG38">
        <v>0</v>
      </c>
      <c r="BH38">
        <v>0</v>
      </c>
      <c r="BI38">
        <v>0</v>
      </c>
      <c r="BJ38">
        <v>6000</v>
      </c>
      <c r="BK38">
        <v>11500</v>
      </c>
      <c r="BL38">
        <v>89093</v>
      </c>
      <c r="BM38">
        <v>97889</v>
      </c>
      <c r="BN38">
        <v>34550</v>
      </c>
      <c r="BO38">
        <v>8750</v>
      </c>
      <c r="BP38">
        <v>19835</v>
      </c>
      <c r="BQ38">
        <v>17400</v>
      </c>
      <c r="BR38">
        <v>41350</v>
      </c>
      <c r="BS38">
        <v>52675</v>
      </c>
      <c r="BT38">
        <v>17000</v>
      </c>
      <c r="BU38">
        <v>24550</v>
      </c>
      <c r="BV38">
        <v>14900</v>
      </c>
      <c r="BW38">
        <v>700</v>
      </c>
      <c r="BX38">
        <v>111540</v>
      </c>
      <c r="BY38">
        <v>13500</v>
      </c>
      <c r="BZ38">
        <v>0</v>
      </c>
      <c r="CA38">
        <v>53850</v>
      </c>
      <c r="CB38">
        <v>10085</v>
      </c>
      <c r="CC38">
        <v>11150</v>
      </c>
      <c r="CD38">
        <v>7900</v>
      </c>
      <c r="CE38">
        <v>246174</v>
      </c>
      <c r="CF38">
        <v>28500</v>
      </c>
      <c r="CG38">
        <v>49125</v>
      </c>
      <c r="CH38">
        <v>25000</v>
      </c>
      <c r="CI38">
        <v>41400</v>
      </c>
      <c r="CJ38">
        <v>11000</v>
      </c>
    </row>
    <row r="39" spans="1:88" x14ac:dyDescent="0.25">
      <c r="A39" t="s">
        <v>136</v>
      </c>
      <c r="B39" t="s">
        <v>2161</v>
      </c>
      <c r="C39" t="str">
        <f>VLOOKUP(LEFT(D39,2),'Lookup Information'!$E:$H,4,FALSE)</f>
        <v>Guam District 66</v>
      </c>
      <c r="D39" t="s">
        <v>748</v>
      </c>
      <c r="E39" t="s">
        <v>87</v>
      </c>
      <c r="F39" t="s">
        <v>90</v>
      </c>
      <c r="G39">
        <v>0</v>
      </c>
      <c r="H39">
        <v>0</v>
      </c>
      <c r="I39">
        <v>0</v>
      </c>
      <c r="J39">
        <v>5050</v>
      </c>
      <c r="K39">
        <v>0</v>
      </c>
      <c r="L39">
        <v>0</v>
      </c>
      <c r="M39">
        <v>0</v>
      </c>
      <c r="N39">
        <v>0</v>
      </c>
      <c r="O39">
        <v>0</v>
      </c>
      <c r="P39">
        <v>2500</v>
      </c>
      <c r="Q39">
        <v>0</v>
      </c>
      <c r="R39">
        <v>0</v>
      </c>
      <c r="S39">
        <v>0</v>
      </c>
      <c r="T39">
        <v>0</v>
      </c>
      <c r="U39">
        <v>0</v>
      </c>
      <c r="V39">
        <v>1000</v>
      </c>
      <c r="W39">
        <v>500</v>
      </c>
      <c r="X39">
        <v>0</v>
      </c>
      <c r="Y39">
        <v>0</v>
      </c>
      <c r="Z39">
        <v>10000</v>
      </c>
      <c r="AA39">
        <v>7000</v>
      </c>
      <c r="AB39">
        <v>6500</v>
      </c>
      <c r="AC39">
        <v>0</v>
      </c>
      <c r="AD39">
        <v>0</v>
      </c>
      <c r="AE39">
        <v>0</v>
      </c>
      <c r="AF39">
        <v>0</v>
      </c>
      <c r="AG39">
        <v>2800</v>
      </c>
      <c r="AH39">
        <v>5350</v>
      </c>
      <c r="AI39">
        <v>0</v>
      </c>
      <c r="AJ39">
        <v>0</v>
      </c>
      <c r="AK39">
        <v>2100</v>
      </c>
      <c r="AL39">
        <v>3000</v>
      </c>
      <c r="AM39">
        <v>5450</v>
      </c>
      <c r="AN39">
        <v>0</v>
      </c>
      <c r="AO39">
        <v>2600</v>
      </c>
      <c r="AP39">
        <v>750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2000</v>
      </c>
      <c r="AW39">
        <v>0</v>
      </c>
      <c r="AX39">
        <v>1000</v>
      </c>
      <c r="AY39">
        <v>0</v>
      </c>
      <c r="AZ39">
        <v>0</v>
      </c>
      <c r="BA39">
        <v>0</v>
      </c>
      <c r="BB39">
        <v>5000</v>
      </c>
      <c r="BC39">
        <v>3000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1250</v>
      </c>
      <c r="BK39">
        <v>9000</v>
      </c>
      <c r="BL39">
        <v>4800</v>
      </c>
      <c r="BM39">
        <v>4850</v>
      </c>
      <c r="BN39">
        <v>0</v>
      </c>
      <c r="BO39">
        <v>0</v>
      </c>
      <c r="BP39">
        <v>2250</v>
      </c>
      <c r="BQ39">
        <v>2500</v>
      </c>
      <c r="BR39">
        <v>0</v>
      </c>
      <c r="BS39">
        <v>2100</v>
      </c>
      <c r="BT39">
        <v>2100</v>
      </c>
      <c r="BU39">
        <v>0</v>
      </c>
      <c r="BV39">
        <v>0</v>
      </c>
      <c r="BW39">
        <v>0</v>
      </c>
      <c r="BX39">
        <v>12800</v>
      </c>
      <c r="BY39">
        <v>0</v>
      </c>
      <c r="BZ39">
        <v>0</v>
      </c>
      <c r="CA39">
        <v>450</v>
      </c>
      <c r="CB39">
        <v>0</v>
      </c>
      <c r="CC39">
        <v>0</v>
      </c>
      <c r="CD39">
        <v>250</v>
      </c>
      <c r="CE39">
        <v>6260</v>
      </c>
      <c r="CF39">
        <v>2250</v>
      </c>
      <c r="CG39">
        <v>500</v>
      </c>
      <c r="CH39">
        <v>0</v>
      </c>
      <c r="CI39">
        <v>5000</v>
      </c>
      <c r="CJ39">
        <v>750</v>
      </c>
    </row>
    <row r="40" spans="1:88" x14ac:dyDescent="0.25">
      <c r="A40" t="s">
        <v>137</v>
      </c>
      <c r="B40" t="s">
        <v>2162</v>
      </c>
      <c r="C40" t="str">
        <f>VLOOKUP(LEFT(D40,2),'Lookup Information'!$E:$H,4,FALSE)</f>
        <v>Illinois District 17</v>
      </c>
      <c r="D40" t="s">
        <v>749</v>
      </c>
      <c r="E40" t="s">
        <v>87</v>
      </c>
      <c r="F40" t="s">
        <v>88</v>
      </c>
      <c r="G40">
        <v>68337</v>
      </c>
      <c r="H40">
        <v>88102</v>
      </c>
      <c r="I40">
        <v>3223</v>
      </c>
      <c r="J40">
        <v>17800</v>
      </c>
      <c r="K40">
        <v>11000</v>
      </c>
      <c r="L40">
        <v>15000</v>
      </c>
      <c r="M40">
        <v>0</v>
      </c>
      <c r="N40">
        <v>0</v>
      </c>
      <c r="O40">
        <v>2000</v>
      </c>
      <c r="P40">
        <v>0</v>
      </c>
      <c r="Q40">
        <v>2600</v>
      </c>
      <c r="R40">
        <v>250</v>
      </c>
      <c r="S40">
        <v>17500</v>
      </c>
      <c r="T40">
        <v>11000</v>
      </c>
      <c r="U40">
        <v>24895</v>
      </c>
      <c r="V40">
        <v>12600</v>
      </c>
      <c r="W40">
        <v>24100</v>
      </c>
      <c r="X40">
        <v>5250</v>
      </c>
      <c r="Y40">
        <v>13350</v>
      </c>
      <c r="Z40">
        <v>20000</v>
      </c>
      <c r="AA40">
        <v>7000</v>
      </c>
      <c r="AB40">
        <v>0</v>
      </c>
      <c r="AC40">
        <v>38000</v>
      </c>
      <c r="AD40">
        <v>35300</v>
      </c>
      <c r="AE40">
        <v>29000</v>
      </c>
      <c r="AF40">
        <v>0</v>
      </c>
      <c r="AG40">
        <v>5395</v>
      </c>
      <c r="AH40">
        <v>41500</v>
      </c>
      <c r="AI40">
        <v>1000</v>
      </c>
      <c r="AJ40">
        <v>0</v>
      </c>
      <c r="AK40">
        <v>67650</v>
      </c>
      <c r="AL40">
        <v>12350</v>
      </c>
      <c r="AM40">
        <v>33640</v>
      </c>
      <c r="AN40">
        <v>4100</v>
      </c>
      <c r="AO40">
        <v>62350</v>
      </c>
      <c r="AP40">
        <v>61570</v>
      </c>
      <c r="AQ40">
        <v>6750</v>
      </c>
      <c r="AR40">
        <v>9525</v>
      </c>
      <c r="AS40">
        <v>9000</v>
      </c>
      <c r="AT40">
        <v>0</v>
      </c>
      <c r="AU40">
        <v>0</v>
      </c>
      <c r="AV40">
        <v>60687</v>
      </c>
      <c r="AW40">
        <v>0</v>
      </c>
      <c r="AX40">
        <v>0</v>
      </c>
      <c r="AY40">
        <v>4000</v>
      </c>
      <c r="AZ40">
        <v>0</v>
      </c>
      <c r="BA40">
        <v>9750</v>
      </c>
      <c r="BB40">
        <v>2500</v>
      </c>
      <c r="BC40">
        <v>225129</v>
      </c>
      <c r="BD40">
        <v>20350</v>
      </c>
      <c r="BE40">
        <v>28050</v>
      </c>
      <c r="BF40">
        <v>0</v>
      </c>
      <c r="BG40">
        <v>23000</v>
      </c>
      <c r="BH40">
        <v>12000</v>
      </c>
      <c r="BI40">
        <v>200</v>
      </c>
      <c r="BJ40">
        <v>26000</v>
      </c>
      <c r="BK40">
        <v>50000</v>
      </c>
      <c r="BL40">
        <v>64045</v>
      </c>
      <c r="BM40">
        <v>6734</v>
      </c>
      <c r="BN40">
        <v>22365</v>
      </c>
      <c r="BO40">
        <v>7550</v>
      </c>
      <c r="BP40">
        <v>23816</v>
      </c>
      <c r="BQ40">
        <v>500</v>
      </c>
      <c r="BR40">
        <v>5000</v>
      </c>
      <c r="BS40">
        <v>34175</v>
      </c>
      <c r="BT40">
        <v>1000</v>
      </c>
      <c r="BU40">
        <v>41848</v>
      </c>
      <c r="BV40">
        <v>7310</v>
      </c>
      <c r="BW40">
        <v>2500</v>
      </c>
      <c r="BX40">
        <v>19350</v>
      </c>
      <c r="BY40">
        <v>18000</v>
      </c>
      <c r="BZ40">
        <v>0</v>
      </c>
      <c r="CA40">
        <v>7655</v>
      </c>
      <c r="CB40">
        <v>448</v>
      </c>
      <c r="CC40">
        <v>6585</v>
      </c>
      <c r="CD40">
        <v>600</v>
      </c>
      <c r="CE40">
        <v>149678</v>
      </c>
      <c r="CF40">
        <v>10950</v>
      </c>
      <c r="CG40">
        <v>48250</v>
      </c>
      <c r="CH40">
        <v>20000</v>
      </c>
      <c r="CI40">
        <v>11250</v>
      </c>
      <c r="CJ40">
        <v>18950</v>
      </c>
    </row>
    <row r="41" spans="1:88" x14ac:dyDescent="0.25">
      <c r="A41" t="s">
        <v>138</v>
      </c>
      <c r="B41" t="s">
        <v>2163</v>
      </c>
      <c r="C41" t="str">
        <f>VLOOKUP(LEFT(D41,2),'Lookup Information'!$E:$H,4,FALSE)</f>
        <v>Louisiana District 22</v>
      </c>
      <c r="D41" t="s">
        <v>750</v>
      </c>
      <c r="E41" t="s">
        <v>87</v>
      </c>
      <c r="F41" t="s">
        <v>88</v>
      </c>
      <c r="G41">
        <v>24975</v>
      </c>
      <c r="H41">
        <v>134150</v>
      </c>
      <c r="I41">
        <v>7500</v>
      </c>
      <c r="J41">
        <v>29600</v>
      </c>
      <c r="K41">
        <v>53468</v>
      </c>
      <c r="L41">
        <v>3080</v>
      </c>
      <c r="M41">
        <v>0</v>
      </c>
      <c r="N41">
        <v>38350</v>
      </c>
      <c r="O41">
        <v>40986</v>
      </c>
      <c r="P41">
        <v>7200</v>
      </c>
      <c r="Q41">
        <v>7150</v>
      </c>
      <c r="R41">
        <v>23500</v>
      </c>
      <c r="S41">
        <v>10000</v>
      </c>
      <c r="T41">
        <v>15500</v>
      </c>
      <c r="U41">
        <v>38500</v>
      </c>
      <c r="V41">
        <v>39725</v>
      </c>
      <c r="W41">
        <v>122475</v>
      </c>
      <c r="X41">
        <v>8450</v>
      </c>
      <c r="Y41">
        <v>8500</v>
      </c>
      <c r="Z41">
        <v>36000</v>
      </c>
      <c r="AA41">
        <v>11000</v>
      </c>
      <c r="AB41">
        <v>1500</v>
      </c>
      <c r="AC41">
        <v>52200</v>
      </c>
      <c r="AD41">
        <v>8900</v>
      </c>
      <c r="AE41">
        <v>375337</v>
      </c>
      <c r="AF41">
        <v>0</v>
      </c>
      <c r="AG41">
        <v>66452</v>
      </c>
      <c r="AH41">
        <v>104110</v>
      </c>
      <c r="AI41">
        <v>5500</v>
      </c>
      <c r="AJ41">
        <v>16900</v>
      </c>
      <c r="AK41">
        <v>234560</v>
      </c>
      <c r="AL41">
        <v>99650</v>
      </c>
      <c r="AM41">
        <v>115021</v>
      </c>
      <c r="AN41">
        <v>0</v>
      </c>
      <c r="AO41">
        <v>149850</v>
      </c>
      <c r="AP41">
        <v>401864</v>
      </c>
      <c r="AQ41">
        <v>101280</v>
      </c>
      <c r="AR41">
        <v>137248</v>
      </c>
      <c r="AS41">
        <v>105052</v>
      </c>
      <c r="AT41">
        <v>250</v>
      </c>
      <c r="AU41">
        <v>0</v>
      </c>
      <c r="AV41">
        <v>17000</v>
      </c>
      <c r="AW41">
        <v>0</v>
      </c>
      <c r="AX41">
        <v>41400</v>
      </c>
      <c r="AY41">
        <v>6500</v>
      </c>
      <c r="AZ41">
        <v>0</v>
      </c>
      <c r="BA41">
        <v>9801</v>
      </c>
      <c r="BB41">
        <v>0</v>
      </c>
      <c r="BC41">
        <v>137499</v>
      </c>
      <c r="BD41">
        <v>30350</v>
      </c>
      <c r="BE41">
        <v>19550</v>
      </c>
      <c r="BF41">
        <v>0</v>
      </c>
      <c r="BG41">
        <v>0</v>
      </c>
      <c r="BH41">
        <v>0</v>
      </c>
      <c r="BI41">
        <v>0</v>
      </c>
      <c r="BJ41">
        <v>1000</v>
      </c>
      <c r="BK41">
        <v>0</v>
      </c>
      <c r="BL41">
        <v>205989</v>
      </c>
      <c r="BM41">
        <v>240845</v>
      </c>
      <c r="BN41">
        <v>49478</v>
      </c>
      <c r="BO41">
        <v>14500</v>
      </c>
      <c r="BP41">
        <v>77900</v>
      </c>
      <c r="BQ41">
        <v>41600</v>
      </c>
      <c r="BR41">
        <v>35000</v>
      </c>
      <c r="BS41">
        <v>93550</v>
      </c>
      <c r="BT41">
        <v>9040</v>
      </c>
      <c r="BU41">
        <v>53650</v>
      </c>
      <c r="BV41">
        <v>27150</v>
      </c>
      <c r="BW41">
        <v>4000</v>
      </c>
      <c r="BX41">
        <v>56800</v>
      </c>
      <c r="BY41">
        <v>0</v>
      </c>
      <c r="BZ41">
        <v>3500</v>
      </c>
      <c r="CA41">
        <v>4500</v>
      </c>
      <c r="CB41">
        <v>1500</v>
      </c>
      <c r="CC41">
        <v>18900</v>
      </c>
      <c r="CD41">
        <v>8150</v>
      </c>
      <c r="CE41">
        <v>181525</v>
      </c>
      <c r="CF41">
        <v>26600</v>
      </c>
      <c r="CG41">
        <v>23700</v>
      </c>
      <c r="CH41">
        <v>32500</v>
      </c>
      <c r="CI41">
        <v>134000</v>
      </c>
      <c r="CJ41">
        <v>18000</v>
      </c>
    </row>
    <row r="42" spans="1:88" x14ac:dyDescent="0.25">
      <c r="A42" t="s">
        <v>139</v>
      </c>
      <c r="B42" t="s">
        <v>2164</v>
      </c>
      <c r="C42" t="str">
        <f>VLOOKUP(LEFT(D42,2),'Lookup Information'!$E:$H,4,FALSE)</f>
        <v>California District 6</v>
      </c>
      <c r="D42" t="s">
        <v>140</v>
      </c>
      <c r="E42" t="s">
        <v>95</v>
      </c>
      <c r="F42" t="s">
        <v>90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-1100</v>
      </c>
      <c r="R42">
        <v>-5100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-2400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-1000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-5000</v>
      </c>
      <c r="BH42">
        <v>0</v>
      </c>
      <c r="BI42">
        <v>0</v>
      </c>
      <c r="BJ42">
        <v>0</v>
      </c>
      <c r="BK42">
        <v>0</v>
      </c>
      <c r="BL42">
        <v>-2600</v>
      </c>
      <c r="BM42">
        <v>0</v>
      </c>
      <c r="BN42">
        <v>0</v>
      </c>
      <c r="BO42">
        <v>0</v>
      </c>
      <c r="BP42">
        <v>-150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</row>
    <row r="43" spans="1:88" x14ac:dyDescent="0.25">
      <c r="A43" t="s">
        <v>141</v>
      </c>
      <c r="B43" t="s">
        <v>2165</v>
      </c>
      <c r="C43" t="str">
        <f>VLOOKUP(LEFT(D43,2),'Lookup Information'!$E:$H,4,FALSE)</f>
        <v>Pennsylvania District 42</v>
      </c>
      <c r="D43" t="s">
        <v>751</v>
      </c>
      <c r="E43" t="s">
        <v>87</v>
      </c>
      <c r="F43" t="s">
        <v>90</v>
      </c>
      <c r="G43">
        <v>0</v>
      </c>
      <c r="H43">
        <v>17500</v>
      </c>
      <c r="I43">
        <v>0</v>
      </c>
      <c r="J43">
        <v>3500</v>
      </c>
      <c r="K43">
        <v>0</v>
      </c>
      <c r="L43">
        <v>2000</v>
      </c>
      <c r="M43">
        <v>0</v>
      </c>
      <c r="N43">
        <v>1000</v>
      </c>
      <c r="O43">
        <v>8000</v>
      </c>
      <c r="P43">
        <v>1000</v>
      </c>
      <c r="Q43">
        <v>6900</v>
      </c>
      <c r="R43">
        <v>500</v>
      </c>
      <c r="S43">
        <v>19700</v>
      </c>
      <c r="T43">
        <v>10000</v>
      </c>
      <c r="U43">
        <v>2500</v>
      </c>
      <c r="V43">
        <v>13350</v>
      </c>
      <c r="W43">
        <v>1600</v>
      </c>
      <c r="X43">
        <v>0</v>
      </c>
      <c r="Y43">
        <v>10500</v>
      </c>
      <c r="Z43">
        <v>11000</v>
      </c>
      <c r="AA43">
        <v>3000</v>
      </c>
      <c r="AB43">
        <v>0</v>
      </c>
      <c r="AC43">
        <v>19500</v>
      </c>
      <c r="AD43">
        <v>0</v>
      </c>
      <c r="AE43">
        <v>3500</v>
      </c>
      <c r="AF43">
        <v>0</v>
      </c>
      <c r="AG43">
        <v>22750</v>
      </c>
      <c r="AH43">
        <v>25700</v>
      </c>
      <c r="AI43">
        <v>7500</v>
      </c>
      <c r="AJ43">
        <v>1500</v>
      </c>
      <c r="AK43">
        <v>45000</v>
      </c>
      <c r="AL43">
        <v>1500</v>
      </c>
      <c r="AM43">
        <v>42650</v>
      </c>
      <c r="AN43">
        <v>0</v>
      </c>
      <c r="AO43">
        <v>40250</v>
      </c>
      <c r="AP43">
        <v>33000</v>
      </c>
      <c r="AQ43">
        <v>14275</v>
      </c>
      <c r="AR43">
        <v>15750</v>
      </c>
      <c r="AS43">
        <v>42000</v>
      </c>
      <c r="AT43">
        <v>0</v>
      </c>
      <c r="AU43">
        <v>1500</v>
      </c>
      <c r="AV43">
        <v>6500</v>
      </c>
      <c r="AW43">
        <v>5700</v>
      </c>
      <c r="AX43">
        <v>6900</v>
      </c>
      <c r="AY43">
        <v>0</v>
      </c>
      <c r="AZ43">
        <v>0</v>
      </c>
      <c r="BA43">
        <v>0</v>
      </c>
      <c r="BB43">
        <v>8050</v>
      </c>
      <c r="BC43">
        <v>22000</v>
      </c>
      <c r="BD43">
        <v>33400</v>
      </c>
      <c r="BE43">
        <v>0</v>
      </c>
      <c r="BF43">
        <v>0</v>
      </c>
      <c r="BG43">
        <v>56700</v>
      </c>
      <c r="BH43">
        <v>40000</v>
      </c>
      <c r="BI43">
        <v>22000</v>
      </c>
      <c r="BJ43">
        <v>60000</v>
      </c>
      <c r="BK43">
        <v>45875</v>
      </c>
      <c r="BL43">
        <v>73250</v>
      </c>
      <c r="BM43">
        <v>10200</v>
      </c>
      <c r="BN43">
        <v>13000</v>
      </c>
      <c r="BO43">
        <v>0</v>
      </c>
      <c r="BP43">
        <v>2250</v>
      </c>
      <c r="BQ43">
        <v>2500</v>
      </c>
      <c r="BR43">
        <v>7500</v>
      </c>
      <c r="BS43">
        <v>4000</v>
      </c>
      <c r="BT43">
        <v>0</v>
      </c>
      <c r="BU43">
        <v>23000</v>
      </c>
      <c r="BV43">
        <v>1000</v>
      </c>
      <c r="BW43">
        <v>0</v>
      </c>
      <c r="BX43">
        <v>8500</v>
      </c>
      <c r="BY43">
        <v>7400</v>
      </c>
      <c r="BZ43">
        <v>0</v>
      </c>
      <c r="CA43">
        <v>1000</v>
      </c>
      <c r="CB43">
        <v>0</v>
      </c>
      <c r="CC43">
        <v>3360</v>
      </c>
      <c r="CD43">
        <v>500</v>
      </c>
      <c r="CE43">
        <v>6950</v>
      </c>
      <c r="CF43">
        <v>2500</v>
      </c>
      <c r="CG43">
        <v>24500</v>
      </c>
      <c r="CH43">
        <v>5000</v>
      </c>
      <c r="CI43">
        <v>0</v>
      </c>
      <c r="CJ43">
        <v>1000</v>
      </c>
    </row>
    <row r="44" spans="1:88" x14ac:dyDescent="0.25">
      <c r="A44" t="s">
        <v>142</v>
      </c>
      <c r="B44" t="s">
        <v>2166</v>
      </c>
      <c r="C44" t="str">
        <f>VLOOKUP(LEFT(D44,2),'Lookup Information'!$E:$H,4,FALSE)</f>
        <v>Texas District 48</v>
      </c>
      <c r="D44" t="s">
        <v>752</v>
      </c>
      <c r="E44" t="s">
        <v>87</v>
      </c>
      <c r="F44" t="s">
        <v>88</v>
      </c>
      <c r="G44">
        <v>34579</v>
      </c>
      <c r="H44">
        <v>16500</v>
      </c>
      <c r="I44">
        <v>12000</v>
      </c>
      <c r="J44">
        <v>28500</v>
      </c>
      <c r="K44">
        <v>55425</v>
      </c>
      <c r="L44">
        <v>46400</v>
      </c>
      <c r="M44">
        <v>5000</v>
      </c>
      <c r="N44">
        <v>13500</v>
      </c>
      <c r="O44">
        <v>75700</v>
      </c>
      <c r="P44">
        <v>19584</v>
      </c>
      <c r="Q44">
        <v>8500</v>
      </c>
      <c r="R44">
        <v>52900</v>
      </c>
      <c r="S44">
        <v>22500</v>
      </c>
      <c r="T44">
        <v>27000</v>
      </c>
      <c r="U44">
        <v>35500</v>
      </c>
      <c r="V44">
        <v>41100</v>
      </c>
      <c r="W44">
        <v>79250</v>
      </c>
      <c r="X44">
        <v>13000</v>
      </c>
      <c r="Y44">
        <v>22000</v>
      </c>
      <c r="Z44">
        <v>34500</v>
      </c>
      <c r="AA44">
        <v>10000</v>
      </c>
      <c r="AB44">
        <v>2000</v>
      </c>
      <c r="AC44">
        <v>81500</v>
      </c>
      <c r="AD44">
        <v>0</v>
      </c>
      <c r="AE44">
        <v>392050</v>
      </c>
      <c r="AF44">
        <v>4750</v>
      </c>
      <c r="AG44">
        <v>80850</v>
      </c>
      <c r="AH44">
        <v>76000</v>
      </c>
      <c r="AI44">
        <v>12000</v>
      </c>
      <c r="AJ44">
        <v>7500</v>
      </c>
      <c r="AK44">
        <v>304450</v>
      </c>
      <c r="AL44">
        <v>70000</v>
      </c>
      <c r="AM44">
        <v>191550</v>
      </c>
      <c r="AN44">
        <v>0</v>
      </c>
      <c r="AO44">
        <v>220850</v>
      </c>
      <c r="AP44">
        <v>313850</v>
      </c>
      <c r="AQ44">
        <v>150050</v>
      </c>
      <c r="AR44">
        <v>168000</v>
      </c>
      <c r="AS44">
        <v>247751</v>
      </c>
      <c r="AT44">
        <v>500</v>
      </c>
      <c r="AU44">
        <v>0</v>
      </c>
      <c r="AV44">
        <v>14000</v>
      </c>
      <c r="AW44">
        <v>0</v>
      </c>
      <c r="AX44">
        <v>0</v>
      </c>
      <c r="AY44">
        <v>0</v>
      </c>
      <c r="AZ44">
        <v>0</v>
      </c>
      <c r="BA44">
        <v>9750</v>
      </c>
      <c r="BB44">
        <v>3700</v>
      </c>
      <c r="BC44">
        <v>39547</v>
      </c>
      <c r="BD44">
        <v>0</v>
      </c>
      <c r="BE44">
        <v>3500</v>
      </c>
      <c r="BF44">
        <v>0</v>
      </c>
      <c r="BG44">
        <v>0</v>
      </c>
      <c r="BH44">
        <v>0</v>
      </c>
      <c r="BI44">
        <v>0</v>
      </c>
      <c r="BJ44">
        <v>10500</v>
      </c>
      <c r="BK44">
        <v>3500</v>
      </c>
      <c r="BL44">
        <v>189563</v>
      </c>
      <c r="BM44">
        <v>147216</v>
      </c>
      <c r="BN44">
        <v>39981</v>
      </c>
      <c r="BO44">
        <v>20900</v>
      </c>
      <c r="BP44">
        <v>58900</v>
      </c>
      <c r="BQ44">
        <v>10000</v>
      </c>
      <c r="BR44">
        <v>49650</v>
      </c>
      <c r="BS44">
        <v>38700</v>
      </c>
      <c r="BT44">
        <v>29900</v>
      </c>
      <c r="BU44">
        <v>84000</v>
      </c>
      <c r="BV44">
        <v>11750</v>
      </c>
      <c r="BW44">
        <v>8200</v>
      </c>
      <c r="BX44">
        <v>65100</v>
      </c>
      <c r="BY44">
        <v>19850</v>
      </c>
      <c r="BZ44">
        <v>5000</v>
      </c>
      <c r="CA44">
        <v>1000</v>
      </c>
      <c r="CB44">
        <v>0</v>
      </c>
      <c r="CC44">
        <v>5250</v>
      </c>
      <c r="CD44">
        <v>17100</v>
      </c>
      <c r="CE44">
        <v>37140</v>
      </c>
      <c r="CF44">
        <v>42000</v>
      </c>
      <c r="CG44">
        <v>49750</v>
      </c>
      <c r="CH44">
        <v>58880</v>
      </c>
      <c r="CI44">
        <v>26500</v>
      </c>
      <c r="CJ44">
        <v>5000</v>
      </c>
    </row>
    <row r="45" spans="1:88" x14ac:dyDescent="0.25">
      <c r="A45" t="s">
        <v>143</v>
      </c>
      <c r="B45" t="s">
        <v>2167</v>
      </c>
      <c r="C45" t="str">
        <f>VLOOKUP(LEFT(D45,2),'Lookup Information'!$E:$H,4,FALSE)</f>
        <v>Pennsylvania District 42</v>
      </c>
      <c r="D45" t="s">
        <v>753</v>
      </c>
      <c r="E45" t="s">
        <v>87</v>
      </c>
      <c r="F45" t="s">
        <v>90</v>
      </c>
      <c r="G45">
        <v>0</v>
      </c>
      <c r="H45">
        <v>1500</v>
      </c>
      <c r="I45">
        <v>0</v>
      </c>
      <c r="J45">
        <v>0</v>
      </c>
      <c r="K45">
        <v>0</v>
      </c>
      <c r="L45">
        <v>0</v>
      </c>
      <c r="M45">
        <v>0</v>
      </c>
      <c r="N45">
        <v>4600</v>
      </c>
      <c r="O45">
        <v>0</v>
      </c>
      <c r="P45">
        <v>0</v>
      </c>
      <c r="Q45">
        <v>0</v>
      </c>
      <c r="R45">
        <v>5400</v>
      </c>
      <c r="S45">
        <v>39750</v>
      </c>
      <c r="T45">
        <v>11000</v>
      </c>
      <c r="U45">
        <v>0</v>
      </c>
      <c r="V45">
        <v>8250</v>
      </c>
      <c r="W45">
        <v>28500</v>
      </c>
      <c r="X45">
        <v>0</v>
      </c>
      <c r="Y45">
        <v>2500</v>
      </c>
      <c r="Z45">
        <v>10000</v>
      </c>
      <c r="AA45">
        <v>0</v>
      </c>
      <c r="AB45">
        <v>0</v>
      </c>
      <c r="AC45">
        <v>5000</v>
      </c>
      <c r="AD45">
        <v>0</v>
      </c>
      <c r="AE45">
        <v>24300</v>
      </c>
      <c r="AF45">
        <v>0</v>
      </c>
      <c r="AG45">
        <v>250</v>
      </c>
      <c r="AH45">
        <v>3700</v>
      </c>
      <c r="AI45">
        <v>1000</v>
      </c>
      <c r="AJ45">
        <v>0</v>
      </c>
      <c r="AK45">
        <v>12400</v>
      </c>
      <c r="AL45">
        <v>1000</v>
      </c>
      <c r="AM45">
        <v>32650</v>
      </c>
      <c r="AN45">
        <v>0</v>
      </c>
      <c r="AO45">
        <v>7200</v>
      </c>
      <c r="AP45">
        <v>10000</v>
      </c>
      <c r="AQ45">
        <v>1000</v>
      </c>
      <c r="AR45">
        <v>10200</v>
      </c>
      <c r="AS45">
        <v>0</v>
      </c>
      <c r="AT45">
        <v>0</v>
      </c>
      <c r="AU45">
        <v>0</v>
      </c>
      <c r="AV45">
        <v>-1000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1000</v>
      </c>
      <c r="BD45">
        <v>0</v>
      </c>
      <c r="BE45">
        <v>0</v>
      </c>
      <c r="BF45">
        <v>0</v>
      </c>
      <c r="BG45">
        <v>75500</v>
      </c>
      <c r="BH45">
        <v>50700</v>
      </c>
      <c r="BI45">
        <v>16000</v>
      </c>
      <c r="BJ45">
        <v>38500</v>
      </c>
      <c r="BK45">
        <v>43000</v>
      </c>
      <c r="BL45">
        <v>87300</v>
      </c>
      <c r="BM45">
        <v>5500</v>
      </c>
      <c r="BN45">
        <v>4250</v>
      </c>
      <c r="BO45">
        <v>0</v>
      </c>
      <c r="BP45">
        <v>15500</v>
      </c>
      <c r="BQ45">
        <v>3000</v>
      </c>
      <c r="BR45">
        <v>8000</v>
      </c>
      <c r="BS45">
        <v>1000</v>
      </c>
      <c r="BT45">
        <v>0</v>
      </c>
      <c r="BU45">
        <v>5000</v>
      </c>
      <c r="BV45">
        <v>1250</v>
      </c>
      <c r="BW45">
        <v>2500</v>
      </c>
      <c r="BX45">
        <v>2500</v>
      </c>
      <c r="BY45">
        <v>0</v>
      </c>
      <c r="BZ45">
        <v>0</v>
      </c>
      <c r="CA45">
        <v>0</v>
      </c>
      <c r="CB45">
        <v>250</v>
      </c>
      <c r="CC45">
        <v>11600</v>
      </c>
      <c r="CD45">
        <v>250</v>
      </c>
      <c r="CE45">
        <v>9900</v>
      </c>
      <c r="CF45">
        <v>7000</v>
      </c>
      <c r="CG45">
        <v>10000</v>
      </c>
      <c r="CH45">
        <v>0</v>
      </c>
      <c r="CI45">
        <v>0</v>
      </c>
      <c r="CJ45">
        <v>0</v>
      </c>
    </row>
    <row r="46" spans="1:88" x14ac:dyDescent="0.25">
      <c r="A46" t="s">
        <v>144</v>
      </c>
      <c r="B46" t="s">
        <v>2168</v>
      </c>
      <c r="C46" t="str">
        <f>VLOOKUP(LEFT(D46,2),'Lookup Information'!$E:$H,4,FALSE)</f>
        <v>Virginia District 51</v>
      </c>
      <c r="D46" t="s">
        <v>754</v>
      </c>
      <c r="E46" t="s">
        <v>87</v>
      </c>
      <c r="F46" t="s">
        <v>88</v>
      </c>
      <c r="G46">
        <v>2975</v>
      </c>
      <c r="H46">
        <v>3000</v>
      </c>
      <c r="I46">
        <v>0</v>
      </c>
      <c r="J46">
        <v>5700</v>
      </c>
      <c r="K46">
        <v>7400</v>
      </c>
      <c r="L46">
        <v>0</v>
      </c>
      <c r="M46">
        <v>0</v>
      </c>
      <c r="N46">
        <v>13302</v>
      </c>
      <c r="O46">
        <v>8773</v>
      </c>
      <c r="P46">
        <v>1000</v>
      </c>
      <c r="Q46">
        <v>150</v>
      </c>
      <c r="R46">
        <v>1000</v>
      </c>
      <c r="S46">
        <v>1000</v>
      </c>
      <c r="T46">
        <v>5000</v>
      </c>
      <c r="U46">
        <v>0</v>
      </c>
      <c r="V46">
        <v>600</v>
      </c>
      <c r="W46">
        <v>8700</v>
      </c>
      <c r="X46">
        <v>12500</v>
      </c>
      <c r="Y46">
        <v>10050</v>
      </c>
      <c r="Z46">
        <v>3025</v>
      </c>
      <c r="AA46">
        <v>2000</v>
      </c>
      <c r="AB46">
        <v>0</v>
      </c>
      <c r="AC46">
        <v>15374</v>
      </c>
      <c r="AD46">
        <v>0</v>
      </c>
      <c r="AE46">
        <v>12400</v>
      </c>
      <c r="AF46">
        <v>0</v>
      </c>
      <c r="AG46">
        <v>1100</v>
      </c>
      <c r="AH46">
        <v>6000</v>
      </c>
      <c r="AI46">
        <v>1000</v>
      </c>
      <c r="AJ46">
        <v>12100</v>
      </c>
      <c r="AK46">
        <v>19775</v>
      </c>
      <c r="AL46">
        <v>19610</v>
      </c>
      <c r="AM46">
        <v>84900</v>
      </c>
      <c r="AN46">
        <v>0</v>
      </c>
      <c r="AO46">
        <v>60533</v>
      </c>
      <c r="AP46">
        <v>16740</v>
      </c>
      <c r="AQ46">
        <v>20300</v>
      </c>
      <c r="AR46">
        <v>5583</v>
      </c>
      <c r="AS46">
        <v>1500</v>
      </c>
      <c r="AT46">
        <v>3000</v>
      </c>
      <c r="AU46">
        <v>0</v>
      </c>
      <c r="AV46">
        <v>4350</v>
      </c>
      <c r="AW46">
        <v>0</v>
      </c>
      <c r="AX46">
        <v>0</v>
      </c>
      <c r="AY46">
        <v>0</v>
      </c>
      <c r="AZ46">
        <v>0</v>
      </c>
      <c r="BA46">
        <v>5843</v>
      </c>
      <c r="BB46">
        <v>0</v>
      </c>
      <c r="BC46">
        <v>26770</v>
      </c>
      <c r="BD46">
        <v>0</v>
      </c>
      <c r="BE46">
        <v>99846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25924</v>
      </c>
      <c r="BM46">
        <v>2990</v>
      </c>
      <c r="BN46">
        <v>1450</v>
      </c>
      <c r="BO46">
        <v>3000</v>
      </c>
      <c r="BP46">
        <v>13100</v>
      </c>
      <c r="BQ46">
        <v>0</v>
      </c>
      <c r="BR46">
        <v>0</v>
      </c>
      <c r="BS46">
        <v>1650</v>
      </c>
      <c r="BT46">
        <v>0</v>
      </c>
      <c r="BU46">
        <v>18498</v>
      </c>
      <c r="BV46">
        <v>3200</v>
      </c>
      <c r="BW46">
        <v>0</v>
      </c>
      <c r="BX46">
        <v>13367</v>
      </c>
      <c r="BY46">
        <v>2700</v>
      </c>
      <c r="BZ46">
        <v>0</v>
      </c>
      <c r="CA46">
        <v>5215</v>
      </c>
      <c r="CB46">
        <v>0</v>
      </c>
      <c r="CC46">
        <v>8350</v>
      </c>
      <c r="CD46">
        <v>3200</v>
      </c>
      <c r="CE46">
        <v>162041</v>
      </c>
      <c r="CF46">
        <v>6700</v>
      </c>
      <c r="CG46">
        <v>24300</v>
      </c>
      <c r="CH46">
        <v>5500</v>
      </c>
      <c r="CI46">
        <v>0</v>
      </c>
      <c r="CJ46">
        <v>2100</v>
      </c>
    </row>
    <row r="47" spans="1:88" x14ac:dyDescent="0.25">
      <c r="A47" t="s">
        <v>145</v>
      </c>
      <c r="B47" t="s">
        <v>2169</v>
      </c>
      <c r="C47" t="str">
        <f>VLOOKUP(LEFT(D47,2),'Lookup Information'!$E:$H,4,FALSE)</f>
        <v>Oklahoma District 40</v>
      </c>
      <c r="D47" t="s">
        <v>755</v>
      </c>
      <c r="E47" t="s">
        <v>87</v>
      </c>
      <c r="F47" t="s">
        <v>88</v>
      </c>
      <c r="G47">
        <v>0</v>
      </c>
      <c r="H47">
        <v>0</v>
      </c>
      <c r="I47">
        <v>0</v>
      </c>
      <c r="J47">
        <v>1500</v>
      </c>
      <c r="K47">
        <v>0</v>
      </c>
      <c r="L47">
        <v>0</v>
      </c>
      <c r="M47">
        <v>0</v>
      </c>
      <c r="N47">
        <v>0</v>
      </c>
      <c r="O47">
        <v>1000</v>
      </c>
      <c r="P47">
        <v>0</v>
      </c>
      <c r="Q47">
        <v>250</v>
      </c>
      <c r="R47">
        <v>0</v>
      </c>
      <c r="S47">
        <v>23250</v>
      </c>
      <c r="T47">
        <v>1000</v>
      </c>
      <c r="U47">
        <v>500</v>
      </c>
      <c r="V47">
        <v>3450</v>
      </c>
      <c r="W47">
        <v>8850</v>
      </c>
      <c r="X47">
        <v>12800</v>
      </c>
      <c r="Y47">
        <v>500</v>
      </c>
      <c r="Z47">
        <v>44000</v>
      </c>
      <c r="AA47">
        <v>34000</v>
      </c>
      <c r="AB47">
        <v>8000</v>
      </c>
      <c r="AC47">
        <v>7500</v>
      </c>
      <c r="AD47">
        <v>1000</v>
      </c>
      <c r="AE47">
        <v>36050</v>
      </c>
      <c r="AF47">
        <v>0</v>
      </c>
      <c r="AG47">
        <v>2050</v>
      </c>
      <c r="AH47">
        <v>9950</v>
      </c>
      <c r="AI47">
        <v>0</v>
      </c>
      <c r="AJ47">
        <v>10800</v>
      </c>
      <c r="AK47">
        <v>13500</v>
      </c>
      <c r="AL47">
        <v>18800</v>
      </c>
      <c r="AM47">
        <v>12300</v>
      </c>
      <c r="AN47">
        <v>0</v>
      </c>
      <c r="AO47">
        <v>3750</v>
      </c>
      <c r="AP47">
        <v>71650</v>
      </c>
      <c r="AQ47">
        <v>1227</v>
      </c>
      <c r="AR47">
        <v>1000</v>
      </c>
      <c r="AS47">
        <v>0</v>
      </c>
      <c r="AT47">
        <v>750</v>
      </c>
      <c r="AU47">
        <v>0</v>
      </c>
      <c r="AV47">
        <v>6500</v>
      </c>
      <c r="AW47">
        <v>0</v>
      </c>
      <c r="AX47">
        <v>0</v>
      </c>
      <c r="AY47">
        <v>0</v>
      </c>
      <c r="AZ47">
        <v>0</v>
      </c>
      <c r="BA47">
        <v>7000</v>
      </c>
      <c r="BB47">
        <v>1000</v>
      </c>
      <c r="BC47">
        <v>6700</v>
      </c>
      <c r="BD47">
        <v>6700</v>
      </c>
      <c r="BE47">
        <v>68150</v>
      </c>
      <c r="BF47">
        <v>0</v>
      </c>
      <c r="BG47">
        <v>0</v>
      </c>
      <c r="BH47">
        <v>0</v>
      </c>
      <c r="BI47">
        <v>0</v>
      </c>
      <c r="BJ47">
        <v>1000</v>
      </c>
      <c r="BK47">
        <v>5500</v>
      </c>
      <c r="BL47">
        <v>19750</v>
      </c>
      <c r="BM47">
        <v>9500</v>
      </c>
      <c r="BN47">
        <v>0</v>
      </c>
      <c r="BO47">
        <v>0</v>
      </c>
      <c r="BP47">
        <v>470</v>
      </c>
      <c r="BQ47">
        <v>2300</v>
      </c>
      <c r="BR47">
        <v>1700</v>
      </c>
      <c r="BS47">
        <v>3200</v>
      </c>
      <c r="BT47">
        <v>250</v>
      </c>
      <c r="BU47">
        <v>11250</v>
      </c>
      <c r="BV47">
        <v>250</v>
      </c>
      <c r="BW47">
        <v>0</v>
      </c>
      <c r="BX47">
        <v>500</v>
      </c>
      <c r="BY47">
        <v>8100</v>
      </c>
      <c r="BZ47">
        <v>0</v>
      </c>
      <c r="CA47">
        <v>7026</v>
      </c>
      <c r="CB47">
        <v>600</v>
      </c>
      <c r="CC47">
        <v>600</v>
      </c>
      <c r="CD47">
        <v>2950</v>
      </c>
      <c r="CE47">
        <v>83015</v>
      </c>
      <c r="CF47">
        <v>18000</v>
      </c>
      <c r="CG47">
        <v>18150</v>
      </c>
      <c r="CH47">
        <v>7000</v>
      </c>
      <c r="CI47">
        <v>0</v>
      </c>
      <c r="CJ47">
        <v>0</v>
      </c>
    </row>
    <row r="48" spans="1:88" x14ac:dyDescent="0.25">
      <c r="A48" t="s">
        <v>146</v>
      </c>
      <c r="B48" t="s">
        <v>2170</v>
      </c>
      <c r="C48" t="str">
        <f>VLOOKUP(LEFT(D48,2),'Lookup Information'!$E:$H,4,FALSE)</f>
        <v>Alabama District 1</v>
      </c>
      <c r="D48" t="s">
        <v>756</v>
      </c>
      <c r="E48" t="s">
        <v>87</v>
      </c>
      <c r="F48" t="s">
        <v>88</v>
      </c>
      <c r="G48">
        <v>17000</v>
      </c>
      <c r="H48">
        <v>13250</v>
      </c>
      <c r="I48">
        <v>0</v>
      </c>
      <c r="J48">
        <v>5000</v>
      </c>
      <c r="K48">
        <v>0</v>
      </c>
      <c r="L48">
        <v>0</v>
      </c>
      <c r="M48">
        <v>0</v>
      </c>
      <c r="N48">
        <v>0</v>
      </c>
      <c r="O48">
        <v>13300</v>
      </c>
      <c r="P48">
        <v>7400</v>
      </c>
      <c r="Q48">
        <v>1500</v>
      </c>
      <c r="R48">
        <v>0</v>
      </c>
      <c r="S48">
        <v>0</v>
      </c>
      <c r="T48">
        <v>2000</v>
      </c>
      <c r="U48">
        <v>2700</v>
      </c>
      <c r="V48">
        <v>13200</v>
      </c>
      <c r="W48">
        <v>3500</v>
      </c>
      <c r="X48">
        <v>0</v>
      </c>
      <c r="Y48">
        <v>1500</v>
      </c>
      <c r="Z48">
        <v>42533</v>
      </c>
      <c r="AA48">
        <v>28000</v>
      </c>
      <c r="AB48">
        <v>34550</v>
      </c>
      <c r="AC48">
        <v>8500</v>
      </c>
      <c r="AD48">
        <v>0</v>
      </c>
      <c r="AE48">
        <v>0</v>
      </c>
      <c r="AF48">
        <v>0</v>
      </c>
      <c r="AG48">
        <v>250</v>
      </c>
      <c r="AH48">
        <v>9500</v>
      </c>
      <c r="AI48">
        <v>1000</v>
      </c>
      <c r="AJ48">
        <v>0</v>
      </c>
      <c r="AK48">
        <v>16000</v>
      </c>
      <c r="AL48">
        <v>3700</v>
      </c>
      <c r="AM48">
        <v>27100</v>
      </c>
      <c r="AN48">
        <v>0</v>
      </c>
      <c r="AO48">
        <v>13700</v>
      </c>
      <c r="AP48">
        <v>30350</v>
      </c>
      <c r="AQ48">
        <v>0</v>
      </c>
      <c r="AR48">
        <v>1500</v>
      </c>
      <c r="AS48">
        <v>6000</v>
      </c>
      <c r="AT48">
        <v>0</v>
      </c>
      <c r="AU48">
        <v>0</v>
      </c>
      <c r="AV48">
        <v>5400</v>
      </c>
      <c r="AW48">
        <v>0</v>
      </c>
      <c r="AX48">
        <v>0</v>
      </c>
      <c r="AY48">
        <v>0</v>
      </c>
      <c r="AZ48">
        <v>0</v>
      </c>
      <c r="BA48">
        <v>1000</v>
      </c>
      <c r="BB48">
        <v>1000</v>
      </c>
      <c r="BC48">
        <v>11500</v>
      </c>
      <c r="BD48">
        <v>0</v>
      </c>
      <c r="BE48">
        <v>3500</v>
      </c>
      <c r="BF48">
        <v>0</v>
      </c>
      <c r="BG48">
        <v>0</v>
      </c>
      <c r="BH48">
        <v>1000</v>
      </c>
      <c r="BI48">
        <v>0</v>
      </c>
      <c r="BJ48">
        <v>0</v>
      </c>
      <c r="BK48">
        <v>2000</v>
      </c>
      <c r="BL48">
        <v>17000</v>
      </c>
      <c r="BM48">
        <v>3500</v>
      </c>
      <c r="BN48">
        <v>0</v>
      </c>
      <c r="BO48">
        <v>0</v>
      </c>
      <c r="BP48">
        <v>650</v>
      </c>
      <c r="BQ48">
        <v>1000</v>
      </c>
      <c r="BR48">
        <v>0</v>
      </c>
      <c r="BS48">
        <v>2000</v>
      </c>
      <c r="BT48">
        <v>1000</v>
      </c>
      <c r="BU48">
        <v>13700</v>
      </c>
      <c r="BV48">
        <v>1000</v>
      </c>
      <c r="BW48">
        <v>0</v>
      </c>
      <c r="BX48">
        <v>0</v>
      </c>
      <c r="BY48">
        <v>2000</v>
      </c>
      <c r="BZ48">
        <v>1000</v>
      </c>
      <c r="CA48">
        <v>276</v>
      </c>
      <c r="CB48">
        <v>0</v>
      </c>
      <c r="CC48">
        <v>1000</v>
      </c>
      <c r="CD48">
        <v>2000</v>
      </c>
      <c r="CE48">
        <v>17550</v>
      </c>
      <c r="CF48">
        <v>500</v>
      </c>
      <c r="CG48">
        <v>5500</v>
      </c>
      <c r="CH48">
        <v>0</v>
      </c>
      <c r="CI48">
        <v>0</v>
      </c>
      <c r="CJ48">
        <v>0</v>
      </c>
    </row>
    <row r="49" spans="1:88" x14ac:dyDescent="0.25">
      <c r="A49" t="s">
        <v>147</v>
      </c>
      <c r="B49" t="s">
        <v>2171</v>
      </c>
      <c r="C49" t="str">
        <f>VLOOKUP(LEFT(D49,2),'Lookup Information'!$E:$H,4,FALSE)</f>
        <v>Indiana District 18</v>
      </c>
      <c r="D49" t="s">
        <v>757</v>
      </c>
      <c r="E49" t="s">
        <v>87</v>
      </c>
      <c r="F49" t="s">
        <v>88</v>
      </c>
      <c r="G49">
        <v>12000</v>
      </c>
      <c r="H49">
        <v>6900</v>
      </c>
      <c r="I49">
        <v>1000</v>
      </c>
      <c r="J49">
        <v>11900</v>
      </c>
      <c r="K49">
        <v>7000</v>
      </c>
      <c r="L49">
        <v>0</v>
      </c>
      <c r="M49">
        <v>0</v>
      </c>
      <c r="N49">
        <v>1500</v>
      </c>
      <c r="O49">
        <v>23100</v>
      </c>
      <c r="P49">
        <v>6000</v>
      </c>
      <c r="Q49">
        <v>500</v>
      </c>
      <c r="R49">
        <v>24950</v>
      </c>
      <c r="S49">
        <v>34300</v>
      </c>
      <c r="T49">
        <v>18000</v>
      </c>
      <c r="U49">
        <v>27700</v>
      </c>
      <c r="V49">
        <v>17900</v>
      </c>
      <c r="W49">
        <v>9500</v>
      </c>
      <c r="X49">
        <v>19800</v>
      </c>
      <c r="Y49">
        <v>5125</v>
      </c>
      <c r="Z49">
        <v>15000</v>
      </c>
      <c r="AA49">
        <v>10000</v>
      </c>
      <c r="AB49">
        <v>7500</v>
      </c>
      <c r="AC49">
        <v>45223</v>
      </c>
      <c r="AD49">
        <v>2000</v>
      </c>
      <c r="AE49">
        <v>37700</v>
      </c>
      <c r="AF49">
        <v>0</v>
      </c>
      <c r="AG49">
        <v>43400</v>
      </c>
      <c r="AH49">
        <v>18150</v>
      </c>
      <c r="AI49">
        <v>2000</v>
      </c>
      <c r="AJ49">
        <v>4500</v>
      </c>
      <c r="AK49">
        <v>52000</v>
      </c>
      <c r="AL49">
        <v>11400</v>
      </c>
      <c r="AM49">
        <v>66100</v>
      </c>
      <c r="AN49">
        <v>0</v>
      </c>
      <c r="AO49">
        <v>68800</v>
      </c>
      <c r="AP49">
        <v>105128</v>
      </c>
      <c r="AQ49">
        <v>29250</v>
      </c>
      <c r="AR49">
        <v>17700</v>
      </c>
      <c r="AS49">
        <v>144000</v>
      </c>
      <c r="AT49">
        <v>1250</v>
      </c>
      <c r="AU49">
        <v>0</v>
      </c>
      <c r="AV49">
        <v>10302</v>
      </c>
      <c r="AW49">
        <v>0</v>
      </c>
      <c r="AX49">
        <v>0</v>
      </c>
      <c r="AY49">
        <v>0</v>
      </c>
      <c r="AZ49">
        <v>0</v>
      </c>
      <c r="BA49">
        <v>5250</v>
      </c>
      <c r="BB49">
        <v>0</v>
      </c>
      <c r="BC49">
        <v>29500</v>
      </c>
      <c r="BD49">
        <v>0</v>
      </c>
      <c r="BE49">
        <v>26000</v>
      </c>
      <c r="BF49">
        <v>6000</v>
      </c>
      <c r="BG49">
        <v>0</v>
      </c>
      <c r="BH49">
        <v>0</v>
      </c>
      <c r="BI49">
        <v>0</v>
      </c>
      <c r="BJ49">
        <v>2500</v>
      </c>
      <c r="BK49">
        <v>6000</v>
      </c>
      <c r="BL49">
        <v>71140</v>
      </c>
      <c r="BM49">
        <v>52564</v>
      </c>
      <c r="BN49">
        <v>15900</v>
      </c>
      <c r="BO49">
        <v>0</v>
      </c>
      <c r="BP49">
        <v>13900</v>
      </c>
      <c r="BQ49">
        <v>7500</v>
      </c>
      <c r="BR49">
        <v>21400</v>
      </c>
      <c r="BS49">
        <v>8000</v>
      </c>
      <c r="BT49">
        <v>14600</v>
      </c>
      <c r="BU49">
        <v>12700</v>
      </c>
      <c r="BV49">
        <v>3500</v>
      </c>
      <c r="BW49">
        <v>18900</v>
      </c>
      <c r="BX49">
        <v>31750</v>
      </c>
      <c r="BY49">
        <v>0</v>
      </c>
      <c r="BZ49">
        <v>0</v>
      </c>
      <c r="CA49">
        <v>3000</v>
      </c>
      <c r="CB49">
        <v>500</v>
      </c>
      <c r="CC49">
        <v>20600</v>
      </c>
      <c r="CD49">
        <v>19400</v>
      </c>
      <c r="CE49">
        <v>55850</v>
      </c>
      <c r="CF49">
        <v>17500</v>
      </c>
      <c r="CG49">
        <v>41100</v>
      </c>
      <c r="CH49">
        <v>8000</v>
      </c>
      <c r="CI49">
        <v>1000</v>
      </c>
      <c r="CJ49">
        <v>0</v>
      </c>
    </row>
    <row r="50" spans="1:88" x14ac:dyDescent="0.25">
      <c r="A50" t="s">
        <v>148</v>
      </c>
      <c r="B50" t="s">
        <v>2172</v>
      </c>
      <c r="C50" t="str">
        <f>VLOOKUP(LEFT(D50,2),'Lookup Information'!$E:$H,4,FALSE)</f>
        <v>Florida District 12</v>
      </c>
      <c r="D50" t="s">
        <v>758</v>
      </c>
      <c r="E50" t="s">
        <v>87</v>
      </c>
      <c r="F50" t="s">
        <v>90</v>
      </c>
      <c r="G50">
        <v>5000</v>
      </c>
      <c r="H50">
        <v>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1000</v>
      </c>
      <c r="S50">
        <v>4000</v>
      </c>
      <c r="T50">
        <v>10750</v>
      </c>
      <c r="U50">
        <v>1000</v>
      </c>
      <c r="V50">
        <v>5500</v>
      </c>
      <c r="W50">
        <v>2500</v>
      </c>
      <c r="X50">
        <v>0</v>
      </c>
      <c r="Y50">
        <v>0</v>
      </c>
      <c r="Z50">
        <v>3500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1750</v>
      </c>
      <c r="AH50">
        <v>0</v>
      </c>
      <c r="AI50">
        <v>5000</v>
      </c>
      <c r="AJ50">
        <v>10000</v>
      </c>
      <c r="AK50">
        <v>2500</v>
      </c>
      <c r="AL50">
        <v>0</v>
      </c>
      <c r="AM50">
        <v>19900</v>
      </c>
      <c r="AN50">
        <v>0</v>
      </c>
      <c r="AO50">
        <v>0</v>
      </c>
      <c r="AP50">
        <v>8750</v>
      </c>
      <c r="AQ50">
        <v>0</v>
      </c>
      <c r="AR50">
        <v>5000</v>
      </c>
      <c r="AS50">
        <v>0</v>
      </c>
      <c r="AT50">
        <v>0</v>
      </c>
      <c r="AU50">
        <v>0</v>
      </c>
      <c r="AV50">
        <v>32000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5000</v>
      </c>
      <c r="BC50">
        <v>40000</v>
      </c>
      <c r="BD50">
        <v>0</v>
      </c>
      <c r="BE50">
        <v>0</v>
      </c>
      <c r="BF50">
        <v>0</v>
      </c>
      <c r="BG50">
        <v>7500</v>
      </c>
      <c r="BH50">
        <v>20000</v>
      </c>
      <c r="BI50">
        <v>10000</v>
      </c>
      <c r="BJ50">
        <v>11000</v>
      </c>
      <c r="BK50">
        <v>40500</v>
      </c>
      <c r="BL50">
        <v>22950</v>
      </c>
      <c r="BM50">
        <v>4750</v>
      </c>
      <c r="BN50">
        <v>9000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5000</v>
      </c>
      <c r="BU50">
        <v>5400</v>
      </c>
      <c r="BV50">
        <v>0</v>
      </c>
      <c r="BW50">
        <v>6500</v>
      </c>
      <c r="BX50">
        <v>0</v>
      </c>
      <c r="BY50">
        <v>0</v>
      </c>
      <c r="BZ50">
        <v>0</v>
      </c>
      <c r="CA50">
        <v>1000</v>
      </c>
      <c r="CB50">
        <v>2500</v>
      </c>
      <c r="CC50">
        <v>1250</v>
      </c>
      <c r="CD50">
        <v>0</v>
      </c>
      <c r="CE50">
        <v>8725</v>
      </c>
      <c r="CF50">
        <v>13000</v>
      </c>
      <c r="CG50">
        <v>3000</v>
      </c>
      <c r="CH50">
        <v>33000</v>
      </c>
      <c r="CI50">
        <v>17100</v>
      </c>
      <c r="CJ50">
        <v>39200</v>
      </c>
    </row>
    <row r="51" spans="1:88" x14ac:dyDescent="0.25">
      <c r="A51" t="s">
        <v>149</v>
      </c>
      <c r="B51" t="s">
        <v>2173</v>
      </c>
      <c r="C51" t="str">
        <f>VLOOKUP(LEFT(D51,2),'Lookup Information'!$E:$H,4,FALSE)</f>
        <v>Ohio District 39</v>
      </c>
      <c r="D51" t="s">
        <v>150</v>
      </c>
      <c r="E51" t="s">
        <v>95</v>
      </c>
      <c r="F51" t="s">
        <v>90</v>
      </c>
      <c r="G51">
        <v>7050</v>
      </c>
      <c r="H51">
        <v>2655</v>
      </c>
      <c r="I51">
        <v>1000</v>
      </c>
      <c r="J51">
        <v>20508</v>
      </c>
      <c r="K51">
        <v>200</v>
      </c>
      <c r="L51">
        <v>10</v>
      </c>
      <c r="M51">
        <v>0</v>
      </c>
      <c r="N51">
        <v>0</v>
      </c>
      <c r="O51">
        <v>9959</v>
      </c>
      <c r="P51">
        <v>9500</v>
      </c>
      <c r="Q51">
        <v>15758</v>
      </c>
      <c r="R51">
        <v>12963</v>
      </c>
      <c r="S51">
        <v>1515</v>
      </c>
      <c r="T51">
        <v>4500</v>
      </c>
      <c r="U51">
        <v>2537</v>
      </c>
      <c r="V51">
        <v>10529</v>
      </c>
      <c r="W51">
        <v>27265</v>
      </c>
      <c r="X51">
        <v>13250</v>
      </c>
      <c r="Y51">
        <v>6018</v>
      </c>
      <c r="Z51">
        <v>13310</v>
      </c>
      <c r="AA51">
        <v>6505</v>
      </c>
      <c r="AB51">
        <v>2500</v>
      </c>
      <c r="AC51">
        <v>15415</v>
      </c>
      <c r="AD51">
        <v>2250</v>
      </c>
      <c r="AE51">
        <v>3005</v>
      </c>
      <c r="AF51">
        <v>0</v>
      </c>
      <c r="AG51">
        <v>21275</v>
      </c>
      <c r="AH51">
        <v>43695</v>
      </c>
      <c r="AI51">
        <v>11400</v>
      </c>
      <c r="AJ51">
        <v>16500</v>
      </c>
      <c r="AK51">
        <v>189342</v>
      </c>
      <c r="AL51">
        <v>37581</v>
      </c>
      <c r="AM51">
        <v>95981</v>
      </c>
      <c r="AN51">
        <v>5700</v>
      </c>
      <c r="AO51">
        <v>112464</v>
      </c>
      <c r="AP51">
        <v>72323</v>
      </c>
      <c r="AQ51">
        <v>25570</v>
      </c>
      <c r="AR51">
        <v>53521</v>
      </c>
      <c r="AS51">
        <v>10023</v>
      </c>
      <c r="AT51">
        <v>0</v>
      </c>
      <c r="AU51">
        <v>10463</v>
      </c>
      <c r="AV51">
        <v>0</v>
      </c>
      <c r="AW51">
        <v>172296</v>
      </c>
      <c r="AX51">
        <v>100</v>
      </c>
      <c r="AY51">
        <v>0</v>
      </c>
      <c r="AZ51">
        <v>0</v>
      </c>
      <c r="BA51">
        <v>0</v>
      </c>
      <c r="BB51">
        <v>260</v>
      </c>
      <c r="BC51">
        <v>20000</v>
      </c>
      <c r="BD51">
        <v>550</v>
      </c>
      <c r="BE51">
        <v>0</v>
      </c>
      <c r="BF51">
        <v>0</v>
      </c>
      <c r="BG51">
        <v>3500</v>
      </c>
      <c r="BH51">
        <v>15080</v>
      </c>
      <c r="BI51">
        <v>6100</v>
      </c>
      <c r="BJ51">
        <v>8610</v>
      </c>
      <c r="BK51">
        <v>13545</v>
      </c>
      <c r="BL51">
        <v>297424</v>
      </c>
      <c r="BM51">
        <v>67455</v>
      </c>
      <c r="BN51">
        <v>2525</v>
      </c>
      <c r="BO51">
        <v>1750</v>
      </c>
      <c r="BP51">
        <v>28035</v>
      </c>
      <c r="BQ51">
        <v>0</v>
      </c>
      <c r="BR51">
        <v>22715</v>
      </c>
      <c r="BS51">
        <v>5700</v>
      </c>
      <c r="BT51">
        <v>365</v>
      </c>
      <c r="BU51">
        <v>38647</v>
      </c>
      <c r="BV51">
        <v>3108</v>
      </c>
      <c r="BW51">
        <v>2000</v>
      </c>
      <c r="BX51">
        <v>13901</v>
      </c>
      <c r="BY51">
        <v>30025</v>
      </c>
      <c r="BZ51">
        <v>2450</v>
      </c>
      <c r="CA51">
        <v>23347</v>
      </c>
      <c r="CB51">
        <v>1533</v>
      </c>
      <c r="CC51">
        <v>90528</v>
      </c>
      <c r="CD51">
        <v>21422</v>
      </c>
      <c r="CE51">
        <v>171445</v>
      </c>
      <c r="CF51">
        <v>12795</v>
      </c>
      <c r="CG51">
        <v>20903</v>
      </c>
      <c r="CH51">
        <v>11050</v>
      </c>
      <c r="CI51">
        <v>1500</v>
      </c>
      <c r="CJ51">
        <v>1500</v>
      </c>
    </row>
    <row r="52" spans="1:88" x14ac:dyDescent="0.25">
      <c r="A52" t="s">
        <v>151</v>
      </c>
      <c r="B52" t="s">
        <v>2174</v>
      </c>
      <c r="C52" t="str">
        <f>VLOOKUP(LEFT(D52,2),'Lookup Information'!$E:$H,4,FALSE)</f>
        <v>California District 6</v>
      </c>
      <c r="D52" t="s">
        <v>759</v>
      </c>
      <c r="E52" t="s">
        <v>87</v>
      </c>
      <c r="F52" t="s">
        <v>90</v>
      </c>
      <c r="G52">
        <v>8000</v>
      </c>
      <c r="H52">
        <v>27613</v>
      </c>
      <c r="I52">
        <v>0</v>
      </c>
      <c r="J52">
        <v>3250</v>
      </c>
      <c r="K52">
        <v>0</v>
      </c>
      <c r="L52">
        <v>500</v>
      </c>
      <c r="M52">
        <v>0</v>
      </c>
      <c r="N52">
        <v>0</v>
      </c>
      <c r="O52">
        <v>19415</v>
      </c>
      <c r="P52">
        <v>5050</v>
      </c>
      <c r="Q52">
        <v>9639</v>
      </c>
      <c r="R52">
        <v>49647</v>
      </c>
      <c r="S52">
        <v>16781</v>
      </c>
      <c r="T52">
        <v>9000</v>
      </c>
      <c r="U52">
        <v>8700</v>
      </c>
      <c r="V52">
        <v>26096</v>
      </c>
      <c r="W52">
        <v>6536</v>
      </c>
      <c r="X52">
        <v>0</v>
      </c>
      <c r="Y52">
        <v>1000</v>
      </c>
      <c r="Z52">
        <v>7881</v>
      </c>
      <c r="AA52">
        <v>0</v>
      </c>
      <c r="AB52">
        <v>1000</v>
      </c>
      <c r="AC52">
        <v>12250</v>
      </c>
      <c r="AD52">
        <v>20</v>
      </c>
      <c r="AE52">
        <v>1068</v>
      </c>
      <c r="AF52">
        <v>5</v>
      </c>
      <c r="AG52">
        <v>27663</v>
      </c>
      <c r="AH52">
        <v>4305</v>
      </c>
      <c r="AI52">
        <v>11750</v>
      </c>
      <c r="AJ52">
        <v>1250</v>
      </c>
      <c r="AK52">
        <v>26083</v>
      </c>
      <c r="AL52">
        <v>12410</v>
      </c>
      <c r="AM52">
        <v>78501</v>
      </c>
      <c r="AN52">
        <v>0</v>
      </c>
      <c r="AO52">
        <v>37155</v>
      </c>
      <c r="AP52">
        <v>92881</v>
      </c>
      <c r="AQ52">
        <v>34770</v>
      </c>
      <c r="AR52">
        <v>35866</v>
      </c>
      <c r="AS52">
        <v>23460</v>
      </c>
      <c r="AT52">
        <v>0</v>
      </c>
      <c r="AU52">
        <v>12185</v>
      </c>
      <c r="AV52">
        <v>85489</v>
      </c>
      <c r="AW52">
        <v>172771</v>
      </c>
      <c r="AX52">
        <v>47163</v>
      </c>
      <c r="AY52">
        <v>0</v>
      </c>
      <c r="AZ52">
        <v>0</v>
      </c>
      <c r="BA52">
        <v>0</v>
      </c>
      <c r="BB52">
        <v>88559</v>
      </c>
      <c r="BC52">
        <v>184266</v>
      </c>
      <c r="BD52">
        <v>44525</v>
      </c>
      <c r="BE52">
        <v>0</v>
      </c>
      <c r="BF52">
        <v>233390</v>
      </c>
      <c r="BG52">
        <v>55000</v>
      </c>
      <c r="BH52">
        <v>44500</v>
      </c>
      <c r="BI52">
        <v>34000</v>
      </c>
      <c r="BJ52">
        <v>78900</v>
      </c>
      <c r="BK52">
        <v>89505</v>
      </c>
      <c r="BL52">
        <v>116563</v>
      </c>
      <c r="BM52">
        <v>26370</v>
      </c>
      <c r="BN52">
        <v>21925</v>
      </c>
      <c r="BO52">
        <v>0</v>
      </c>
      <c r="BP52">
        <v>36425</v>
      </c>
      <c r="BQ52">
        <v>10000</v>
      </c>
      <c r="BR52">
        <v>0</v>
      </c>
      <c r="BS52">
        <v>10</v>
      </c>
      <c r="BT52">
        <v>6908</v>
      </c>
      <c r="BU52">
        <v>15750</v>
      </c>
      <c r="BV52">
        <v>5080</v>
      </c>
      <c r="BW52">
        <v>175</v>
      </c>
      <c r="BX52">
        <v>19539</v>
      </c>
      <c r="BY52">
        <v>0</v>
      </c>
      <c r="BZ52">
        <v>0</v>
      </c>
      <c r="CA52">
        <v>9737</v>
      </c>
      <c r="CB52">
        <v>605</v>
      </c>
      <c r="CC52">
        <v>54369</v>
      </c>
      <c r="CD52">
        <v>9288</v>
      </c>
      <c r="CE52">
        <v>181721</v>
      </c>
      <c r="CF52">
        <v>32975</v>
      </c>
      <c r="CG52">
        <v>8177</v>
      </c>
      <c r="CH52">
        <v>29000</v>
      </c>
      <c r="CI52">
        <v>0</v>
      </c>
      <c r="CJ52">
        <v>3505</v>
      </c>
    </row>
    <row r="53" spans="1:88" x14ac:dyDescent="0.25">
      <c r="A53" t="s">
        <v>152</v>
      </c>
      <c r="B53" t="s">
        <v>2175</v>
      </c>
      <c r="C53" t="str">
        <f>VLOOKUP(LEFT(D53,2),'Lookup Information'!$E:$H,4,FALSE)</f>
        <v>Florida District 12</v>
      </c>
      <c r="D53" t="s">
        <v>760</v>
      </c>
      <c r="E53" t="s">
        <v>87</v>
      </c>
      <c r="F53" t="s">
        <v>88</v>
      </c>
      <c r="G53">
        <v>3000</v>
      </c>
      <c r="H53">
        <v>37298</v>
      </c>
      <c r="I53">
        <v>0</v>
      </c>
      <c r="J53">
        <v>20800</v>
      </c>
      <c r="K53">
        <v>7500</v>
      </c>
      <c r="L53">
        <v>1000</v>
      </c>
      <c r="M53">
        <v>0</v>
      </c>
      <c r="N53">
        <v>0</v>
      </c>
      <c r="O53">
        <v>13000</v>
      </c>
      <c r="P53">
        <v>5000</v>
      </c>
      <c r="Q53">
        <v>0</v>
      </c>
      <c r="R53">
        <v>0</v>
      </c>
      <c r="S53">
        <v>9900</v>
      </c>
      <c r="T53">
        <v>12500</v>
      </c>
      <c r="U53">
        <v>5500</v>
      </c>
      <c r="V53">
        <v>17900</v>
      </c>
      <c r="W53">
        <v>24650</v>
      </c>
      <c r="X53">
        <v>15900</v>
      </c>
      <c r="Y53">
        <v>8850</v>
      </c>
      <c r="Z53">
        <v>4000</v>
      </c>
      <c r="AA53">
        <v>1000</v>
      </c>
      <c r="AB53">
        <v>0</v>
      </c>
      <c r="AC53">
        <v>19000</v>
      </c>
      <c r="AD53">
        <v>0</v>
      </c>
      <c r="AE53">
        <v>5500</v>
      </c>
      <c r="AF53">
        <v>0</v>
      </c>
      <c r="AG53">
        <v>34550</v>
      </c>
      <c r="AH53">
        <v>32750</v>
      </c>
      <c r="AI53">
        <v>0</v>
      </c>
      <c r="AJ53">
        <v>8500</v>
      </c>
      <c r="AK53">
        <v>57500</v>
      </c>
      <c r="AL53">
        <v>20900</v>
      </c>
      <c r="AM53">
        <v>92525</v>
      </c>
      <c r="AN53">
        <v>0</v>
      </c>
      <c r="AO53">
        <v>37400</v>
      </c>
      <c r="AP53">
        <v>113715</v>
      </c>
      <c r="AQ53">
        <v>43000</v>
      </c>
      <c r="AR53">
        <v>127000</v>
      </c>
      <c r="AS53">
        <v>60400</v>
      </c>
      <c r="AT53">
        <v>0</v>
      </c>
      <c r="AU53">
        <v>0</v>
      </c>
      <c r="AV53">
        <v>1000</v>
      </c>
      <c r="AW53">
        <v>0</v>
      </c>
      <c r="AX53">
        <v>500</v>
      </c>
      <c r="AY53">
        <v>0</v>
      </c>
      <c r="AZ53">
        <v>0</v>
      </c>
      <c r="BA53">
        <v>0</v>
      </c>
      <c r="BB53">
        <v>0</v>
      </c>
      <c r="BC53">
        <v>20000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4500</v>
      </c>
      <c r="BK53">
        <v>1000</v>
      </c>
      <c r="BL53">
        <v>34300</v>
      </c>
      <c r="BM53">
        <v>30514</v>
      </c>
      <c r="BN53">
        <v>22992</v>
      </c>
      <c r="BO53">
        <v>11000</v>
      </c>
      <c r="BP53">
        <v>17700</v>
      </c>
      <c r="BQ53">
        <v>11000</v>
      </c>
      <c r="BR53">
        <v>2500</v>
      </c>
      <c r="BS53">
        <v>39300</v>
      </c>
      <c r="BT53">
        <v>3700</v>
      </c>
      <c r="BU53">
        <v>30100</v>
      </c>
      <c r="BV53">
        <v>6500</v>
      </c>
      <c r="BW53">
        <v>2000</v>
      </c>
      <c r="BX53">
        <v>9500</v>
      </c>
      <c r="BY53">
        <v>0</v>
      </c>
      <c r="BZ53">
        <v>0</v>
      </c>
      <c r="CA53">
        <v>1550</v>
      </c>
      <c r="CB53">
        <v>0</v>
      </c>
      <c r="CC53">
        <v>17200</v>
      </c>
      <c r="CD53">
        <v>0</v>
      </c>
      <c r="CE53">
        <v>112625</v>
      </c>
      <c r="CF53">
        <v>14250</v>
      </c>
      <c r="CG53">
        <v>36495</v>
      </c>
      <c r="CH53">
        <v>3000</v>
      </c>
      <c r="CI53">
        <v>38900</v>
      </c>
      <c r="CJ53">
        <v>5000</v>
      </c>
    </row>
    <row r="54" spans="1:88" x14ac:dyDescent="0.25">
      <c r="A54" t="s">
        <v>153</v>
      </c>
      <c r="B54" t="s">
        <v>2176</v>
      </c>
      <c r="C54" t="str">
        <f>VLOOKUP(LEFT(D54,2),'Lookup Information'!$E:$H,4,FALSE)</f>
        <v>Colorado District 8</v>
      </c>
      <c r="D54" t="s">
        <v>761</v>
      </c>
      <c r="E54" t="s">
        <v>87</v>
      </c>
      <c r="F54" t="s">
        <v>88</v>
      </c>
      <c r="G54">
        <v>3750</v>
      </c>
      <c r="H54">
        <v>28250</v>
      </c>
      <c r="I54">
        <v>8950</v>
      </c>
      <c r="J54">
        <v>4000</v>
      </c>
      <c r="K54">
        <v>0</v>
      </c>
      <c r="L54">
        <v>7600</v>
      </c>
      <c r="M54">
        <v>0</v>
      </c>
      <c r="N54">
        <v>401</v>
      </c>
      <c r="O54">
        <v>20150</v>
      </c>
      <c r="P54">
        <v>4000</v>
      </c>
      <c r="Q54">
        <v>2000</v>
      </c>
      <c r="R54">
        <v>13000</v>
      </c>
      <c r="S54">
        <v>18600</v>
      </c>
      <c r="T54">
        <v>7000</v>
      </c>
      <c r="U54">
        <v>550</v>
      </c>
      <c r="V54">
        <v>2700</v>
      </c>
      <c r="W54">
        <v>30000</v>
      </c>
      <c r="X54">
        <v>7500</v>
      </c>
      <c r="Y54">
        <v>2700</v>
      </c>
      <c r="Z54">
        <v>10000</v>
      </c>
      <c r="AA54">
        <v>0</v>
      </c>
      <c r="AB54">
        <v>0</v>
      </c>
      <c r="AC54">
        <v>6000</v>
      </c>
      <c r="AD54">
        <v>6300</v>
      </c>
      <c r="AE54">
        <v>72950</v>
      </c>
      <c r="AF54">
        <v>0</v>
      </c>
      <c r="AG54">
        <v>3600</v>
      </c>
      <c r="AH54">
        <v>7350</v>
      </c>
      <c r="AI54">
        <v>0</v>
      </c>
      <c r="AJ54">
        <v>0</v>
      </c>
      <c r="AK54">
        <v>13750</v>
      </c>
      <c r="AL54">
        <v>3950</v>
      </c>
      <c r="AM54">
        <v>47117</v>
      </c>
      <c r="AN54">
        <v>0</v>
      </c>
      <c r="AO54">
        <v>34000</v>
      </c>
      <c r="AP54">
        <v>6200</v>
      </c>
      <c r="AQ54">
        <v>500</v>
      </c>
      <c r="AR54">
        <v>500</v>
      </c>
      <c r="AS54">
        <v>3500</v>
      </c>
      <c r="AT54">
        <v>1699</v>
      </c>
      <c r="AU54">
        <v>0</v>
      </c>
      <c r="AV54">
        <v>3500</v>
      </c>
      <c r="AW54">
        <v>0</v>
      </c>
      <c r="AX54">
        <v>0</v>
      </c>
      <c r="AY54">
        <v>1000</v>
      </c>
      <c r="AZ54">
        <v>0</v>
      </c>
      <c r="BA54">
        <v>14444</v>
      </c>
      <c r="BB54">
        <v>0</v>
      </c>
      <c r="BC54">
        <v>29500</v>
      </c>
      <c r="BD54">
        <v>7650</v>
      </c>
      <c r="BE54">
        <v>13567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11100</v>
      </c>
      <c r="BM54">
        <v>11000</v>
      </c>
      <c r="BN54">
        <v>22400</v>
      </c>
      <c r="BO54">
        <v>1000</v>
      </c>
      <c r="BP54">
        <v>4500</v>
      </c>
      <c r="BQ54">
        <v>0</v>
      </c>
      <c r="BR54">
        <v>0</v>
      </c>
      <c r="BS54">
        <v>5425</v>
      </c>
      <c r="BT54">
        <v>50</v>
      </c>
      <c r="BU54">
        <v>13598</v>
      </c>
      <c r="BV54">
        <v>1000</v>
      </c>
      <c r="BW54">
        <v>2500</v>
      </c>
      <c r="BX54">
        <v>9900</v>
      </c>
      <c r="BY54">
        <v>0</v>
      </c>
      <c r="BZ54">
        <v>0</v>
      </c>
      <c r="CA54">
        <v>350</v>
      </c>
      <c r="CB54">
        <v>0</v>
      </c>
      <c r="CC54">
        <v>1000</v>
      </c>
      <c r="CD54">
        <v>1200</v>
      </c>
      <c r="CE54">
        <v>64976</v>
      </c>
      <c r="CF54">
        <v>1800</v>
      </c>
      <c r="CG54">
        <v>29600</v>
      </c>
      <c r="CH54">
        <v>13000</v>
      </c>
      <c r="CI54">
        <v>0</v>
      </c>
      <c r="CJ54">
        <v>0</v>
      </c>
    </row>
    <row r="55" spans="1:88" x14ac:dyDescent="0.25">
      <c r="A55" t="s">
        <v>154</v>
      </c>
      <c r="B55" t="s">
        <v>2177</v>
      </c>
      <c r="C55" t="str">
        <f>VLOOKUP(LEFT(D55,2),'Lookup Information'!$E:$H,4,FALSE)</f>
        <v>Indiana District 18</v>
      </c>
      <c r="D55" t="s">
        <v>762</v>
      </c>
      <c r="E55" t="s">
        <v>87</v>
      </c>
      <c r="F55" t="s">
        <v>88</v>
      </c>
      <c r="G55">
        <v>17200</v>
      </c>
      <c r="H55">
        <v>15550</v>
      </c>
      <c r="I55">
        <v>0</v>
      </c>
      <c r="J55">
        <v>3000</v>
      </c>
      <c r="K55">
        <v>4000</v>
      </c>
      <c r="L55">
        <v>0</v>
      </c>
      <c r="M55">
        <v>5000</v>
      </c>
      <c r="N55">
        <v>2000</v>
      </c>
      <c r="O55">
        <v>3000</v>
      </c>
      <c r="P55">
        <v>7000</v>
      </c>
      <c r="Q55">
        <v>0</v>
      </c>
      <c r="R55">
        <v>4200</v>
      </c>
      <c r="S55">
        <v>21000</v>
      </c>
      <c r="T55">
        <v>14500</v>
      </c>
      <c r="U55">
        <v>21300</v>
      </c>
      <c r="V55">
        <v>13800</v>
      </c>
      <c r="W55">
        <v>3250</v>
      </c>
      <c r="X55">
        <v>4000</v>
      </c>
      <c r="Y55">
        <v>1000</v>
      </c>
      <c r="Z55">
        <v>10500</v>
      </c>
      <c r="AA55">
        <v>3000</v>
      </c>
      <c r="AB55">
        <v>5200</v>
      </c>
      <c r="AC55">
        <v>38699</v>
      </c>
      <c r="AD55">
        <v>23500</v>
      </c>
      <c r="AE55">
        <v>19500</v>
      </c>
      <c r="AF55">
        <v>0</v>
      </c>
      <c r="AG55">
        <v>3250</v>
      </c>
      <c r="AH55">
        <v>12050</v>
      </c>
      <c r="AI55">
        <v>0</v>
      </c>
      <c r="AJ55">
        <v>0</v>
      </c>
      <c r="AK55">
        <v>19750</v>
      </c>
      <c r="AL55">
        <v>11350</v>
      </c>
      <c r="AM55">
        <v>20400</v>
      </c>
      <c r="AN55">
        <v>250</v>
      </c>
      <c r="AO55">
        <v>1750</v>
      </c>
      <c r="AP55">
        <v>190350</v>
      </c>
      <c r="AQ55">
        <v>25200</v>
      </c>
      <c r="AR55">
        <v>13100</v>
      </c>
      <c r="AS55">
        <v>114350</v>
      </c>
      <c r="AT55">
        <v>500</v>
      </c>
      <c r="AU55">
        <v>0</v>
      </c>
      <c r="AV55">
        <v>5000</v>
      </c>
      <c r="AW55">
        <v>0</v>
      </c>
      <c r="AX55">
        <v>0</v>
      </c>
      <c r="AY55">
        <v>0</v>
      </c>
      <c r="AZ55">
        <v>0</v>
      </c>
      <c r="BA55">
        <v>3000</v>
      </c>
      <c r="BB55">
        <v>0</v>
      </c>
      <c r="BC55">
        <v>25000</v>
      </c>
      <c r="BD55">
        <v>0</v>
      </c>
      <c r="BE55">
        <v>13000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1000</v>
      </c>
      <c r="BL55">
        <v>17575</v>
      </c>
      <c r="BM55">
        <v>26089</v>
      </c>
      <c r="BN55">
        <v>10000</v>
      </c>
      <c r="BO55">
        <v>1000</v>
      </c>
      <c r="BP55">
        <v>5450</v>
      </c>
      <c r="BQ55">
        <v>0</v>
      </c>
      <c r="BR55">
        <v>20600</v>
      </c>
      <c r="BS55">
        <v>2025</v>
      </c>
      <c r="BT55">
        <v>4200</v>
      </c>
      <c r="BU55">
        <v>18600</v>
      </c>
      <c r="BV55">
        <v>2500</v>
      </c>
      <c r="BW55">
        <v>4500</v>
      </c>
      <c r="BX55">
        <v>12500</v>
      </c>
      <c r="BY55">
        <v>0</v>
      </c>
      <c r="BZ55">
        <v>0</v>
      </c>
      <c r="CA55">
        <v>1750</v>
      </c>
      <c r="CB55">
        <v>0</v>
      </c>
      <c r="CC55">
        <v>3600</v>
      </c>
      <c r="CD55">
        <v>0</v>
      </c>
      <c r="CE55">
        <v>14650</v>
      </c>
      <c r="CF55">
        <v>9500</v>
      </c>
      <c r="CG55">
        <v>18500</v>
      </c>
      <c r="CH55">
        <v>9500</v>
      </c>
      <c r="CI55">
        <v>0</v>
      </c>
      <c r="CJ55">
        <v>3379</v>
      </c>
    </row>
    <row r="56" spans="1:88" x14ac:dyDescent="0.25">
      <c r="A56" t="s">
        <v>155</v>
      </c>
      <c r="B56" t="s">
        <v>2178</v>
      </c>
      <c r="C56" t="str">
        <f>VLOOKUP(LEFT(D56,2),'Lookup Information'!$E:$H,4,FALSE)</f>
        <v>Texas District 48</v>
      </c>
      <c r="D56" t="s">
        <v>763</v>
      </c>
      <c r="E56" t="s">
        <v>87</v>
      </c>
      <c r="F56" t="s">
        <v>88</v>
      </c>
      <c r="G56">
        <v>7529</v>
      </c>
      <c r="H56">
        <v>0</v>
      </c>
      <c r="I56">
        <v>0</v>
      </c>
      <c r="J56">
        <v>1000</v>
      </c>
      <c r="K56">
        <v>0</v>
      </c>
      <c r="L56">
        <v>8500</v>
      </c>
      <c r="M56">
        <v>0</v>
      </c>
      <c r="N56">
        <v>0</v>
      </c>
      <c r="O56">
        <v>21500</v>
      </c>
      <c r="P56">
        <v>22000</v>
      </c>
      <c r="Q56">
        <v>3000</v>
      </c>
      <c r="R56">
        <v>7000</v>
      </c>
      <c r="S56">
        <v>28500</v>
      </c>
      <c r="T56">
        <v>17000</v>
      </c>
      <c r="U56">
        <v>3500</v>
      </c>
      <c r="V56">
        <v>2700</v>
      </c>
      <c r="W56">
        <v>3000</v>
      </c>
      <c r="X56">
        <v>5000</v>
      </c>
      <c r="Y56">
        <v>2700</v>
      </c>
      <c r="Z56">
        <v>12500</v>
      </c>
      <c r="AA56">
        <v>2000</v>
      </c>
      <c r="AB56">
        <v>2000</v>
      </c>
      <c r="AC56">
        <v>13500</v>
      </c>
      <c r="AD56">
        <v>0</v>
      </c>
      <c r="AE56">
        <v>43100</v>
      </c>
      <c r="AF56">
        <v>0</v>
      </c>
      <c r="AG56">
        <v>19000</v>
      </c>
      <c r="AH56">
        <v>10000</v>
      </c>
      <c r="AI56">
        <v>1500</v>
      </c>
      <c r="AJ56">
        <v>9500</v>
      </c>
      <c r="AK56">
        <v>36094</v>
      </c>
      <c r="AL56">
        <v>19900</v>
      </c>
      <c r="AM56">
        <v>24150</v>
      </c>
      <c r="AN56">
        <v>0</v>
      </c>
      <c r="AO56">
        <v>2950</v>
      </c>
      <c r="AP56">
        <v>366631</v>
      </c>
      <c r="AQ56">
        <v>81700</v>
      </c>
      <c r="AR56">
        <v>21100</v>
      </c>
      <c r="AS56">
        <v>131850</v>
      </c>
      <c r="AT56">
        <v>500</v>
      </c>
      <c r="AU56">
        <v>0</v>
      </c>
      <c r="AV56">
        <v>2000</v>
      </c>
      <c r="AW56">
        <v>5400</v>
      </c>
      <c r="AX56">
        <v>0</v>
      </c>
      <c r="AY56">
        <v>0</v>
      </c>
      <c r="AZ56">
        <v>0</v>
      </c>
      <c r="BA56">
        <v>2000</v>
      </c>
      <c r="BB56">
        <v>0</v>
      </c>
      <c r="BC56">
        <v>8000</v>
      </c>
      <c r="BD56">
        <v>0</v>
      </c>
      <c r="BE56">
        <v>14700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7000</v>
      </c>
      <c r="BL56">
        <v>43394</v>
      </c>
      <c r="BM56">
        <v>35485</v>
      </c>
      <c r="BN56">
        <v>5000</v>
      </c>
      <c r="BO56">
        <v>0</v>
      </c>
      <c r="BP56">
        <v>7625</v>
      </c>
      <c r="BQ56">
        <v>5000</v>
      </c>
      <c r="BR56">
        <v>12000</v>
      </c>
      <c r="BS56">
        <v>0</v>
      </c>
      <c r="BT56">
        <v>16500</v>
      </c>
      <c r="BU56">
        <v>12200</v>
      </c>
      <c r="BV56">
        <v>1500</v>
      </c>
      <c r="BW56">
        <v>12000</v>
      </c>
      <c r="BX56">
        <v>27600</v>
      </c>
      <c r="BY56">
        <v>0</v>
      </c>
      <c r="BZ56">
        <v>0</v>
      </c>
      <c r="CA56">
        <v>500</v>
      </c>
      <c r="CB56">
        <v>0</v>
      </c>
      <c r="CC56">
        <v>1950</v>
      </c>
      <c r="CD56">
        <v>0</v>
      </c>
      <c r="CE56">
        <v>30850</v>
      </c>
      <c r="CF56">
        <v>11000</v>
      </c>
      <c r="CG56">
        <v>48000</v>
      </c>
      <c r="CH56">
        <v>8500</v>
      </c>
      <c r="CI56">
        <v>0</v>
      </c>
      <c r="CJ56">
        <v>1000</v>
      </c>
    </row>
    <row r="57" spans="1:88" x14ac:dyDescent="0.25">
      <c r="A57" t="s">
        <v>156</v>
      </c>
      <c r="B57" t="s">
        <v>2179</v>
      </c>
      <c r="C57" t="str">
        <f>VLOOKUP(LEFT(D57,2),'Lookup Information'!$E:$H,4,FALSE)</f>
        <v>North Carolina District 37</v>
      </c>
      <c r="D57" t="s">
        <v>157</v>
      </c>
      <c r="E57" t="s">
        <v>95</v>
      </c>
      <c r="F57" t="s">
        <v>88</v>
      </c>
      <c r="G57">
        <v>60450</v>
      </c>
      <c r="H57">
        <v>137025</v>
      </c>
      <c r="I57">
        <v>19750</v>
      </c>
      <c r="J57">
        <v>121050</v>
      </c>
      <c r="K57">
        <v>35200</v>
      </c>
      <c r="L57">
        <v>23750</v>
      </c>
      <c r="M57">
        <v>25300</v>
      </c>
      <c r="N57">
        <v>192225</v>
      </c>
      <c r="O57">
        <v>90950</v>
      </c>
      <c r="P57">
        <v>32190</v>
      </c>
      <c r="Q57">
        <v>31050</v>
      </c>
      <c r="R57">
        <v>56350</v>
      </c>
      <c r="S57">
        <v>59400</v>
      </c>
      <c r="T57">
        <v>35850</v>
      </c>
      <c r="U57">
        <v>101600</v>
      </c>
      <c r="V57">
        <v>42500</v>
      </c>
      <c r="W57">
        <v>99120</v>
      </c>
      <c r="X57">
        <v>27150</v>
      </c>
      <c r="Y57">
        <v>51950</v>
      </c>
      <c r="Z57">
        <v>74800</v>
      </c>
      <c r="AA57">
        <v>42700</v>
      </c>
      <c r="AB57">
        <v>53400</v>
      </c>
      <c r="AC57">
        <v>230800</v>
      </c>
      <c r="AD57">
        <v>52125</v>
      </c>
      <c r="AE57">
        <v>287507</v>
      </c>
      <c r="AF57">
        <v>8700</v>
      </c>
      <c r="AG57">
        <v>92216</v>
      </c>
      <c r="AH57">
        <v>228450</v>
      </c>
      <c r="AI57">
        <v>7750</v>
      </c>
      <c r="AJ57">
        <v>35100</v>
      </c>
      <c r="AK57">
        <v>433325</v>
      </c>
      <c r="AL57">
        <v>234125</v>
      </c>
      <c r="AM57">
        <v>425900</v>
      </c>
      <c r="AN57">
        <v>2700</v>
      </c>
      <c r="AO57">
        <v>642238</v>
      </c>
      <c r="AP57">
        <v>423229</v>
      </c>
      <c r="AQ57">
        <v>193967</v>
      </c>
      <c r="AR57">
        <v>177273</v>
      </c>
      <c r="AS57">
        <v>420065</v>
      </c>
      <c r="AT57">
        <v>6500</v>
      </c>
      <c r="AU57">
        <v>0</v>
      </c>
      <c r="AV57">
        <v>20250</v>
      </c>
      <c r="AW57">
        <v>0</v>
      </c>
      <c r="AX57">
        <v>8000</v>
      </c>
      <c r="AY57">
        <v>12000</v>
      </c>
      <c r="AZ57">
        <v>0</v>
      </c>
      <c r="BA57">
        <v>47000</v>
      </c>
      <c r="BB57">
        <v>8000</v>
      </c>
      <c r="BC57">
        <v>469910</v>
      </c>
      <c r="BD57">
        <v>118250</v>
      </c>
      <c r="BE57">
        <v>143349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3500</v>
      </c>
      <c r="BL57">
        <v>526219</v>
      </c>
      <c r="BM57">
        <v>319203</v>
      </c>
      <c r="BN57">
        <v>84195</v>
      </c>
      <c r="BO57">
        <v>29500</v>
      </c>
      <c r="BP57">
        <v>154666</v>
      </c>
      <c r="BQ57">
        <v>25000</v>
      </c>
      <c r="BR57">
        <v>54400</v>
      </c>
      <c r="BS57">
        <v>125050</v>
      </c>
      <c r="BT57">
        <v>52421</v>
      </c>
      <c r="BU57">
        <v>221850</v>
      </c>
      <c r="BV57">
        <v>28150</v>
      </c>
      <c r="BW57">
        <v>88550</v>
      </c>
      <c r="BX57">
        <v>176150</v>
      </c>
      <c r="BY57">
        <v>57050</v>
      </c>
      <c r="BZ57">
        <v>19150</v>
      </c>
      <c r="CA57">
        <v>30400</v>
      </c>
      <c r="CB57">
        <v>5250</v>
      </c>
      <c r="CC57">
        <v>99235</v>
      </c>
      <c r="CD57">
        <v>40300</v>
      </c>
      <c r="CE57">
        <v>935186</v>
      </c>
      <c r="CF57">
        <v>65250</v>
      </c>
      <c r="CG57">
        <v>157250</v>
      </c>
      <c r="CH57">
        <v>33500</v>
      </c>
      <c r="CI57">
        <v>6000</v>
      </c>
      <c r="CJ57">
        <v>40650</v>
      </c>
    </row>
    <row r="58" spans="1:88" x14ac:dyDescent="0.25">
      <c r="A58" t="s">
        <v>158</v>
      </c>
      <c r="B58" t="s">
        <v>2180</v>
      </c>
      <c r="C58" t="str">
        <f>VLOOKUP(LEFT(D58,2),'Lookup Information'!$E:$H,4,FALSE)</f>
        <v>Illinois District 17</v>
      </c>
      <c r="D58" t="s">
        <v>764</v>
      </c>
      <c r="E58" t="s">
        <v>87</v>
      </c>
      <c r="F58" t="s">
        <v>90</v>
      </c>
      <c r="G58">
        <v>64915</v>
      </c>
      <c r="H58">
        <v>43643</v>
      </c>
      <c r="I58">
        <v>4035</v>
      </c>
      <c r="J58">
        <v>19300</v>
      </c>
      <c r="K58">
        <v>6000</v>
      </c>
      <c r="L58">
        <v>5325</v>
      </c>
      <c r="M58">
        <v>3000</v>
      </c>
      <c r="N58">
        <v>4000</v>
      </c>
      <c r="O58">
        <v>5684</v>
      </c>
      <c r="P58">
        <v>5950</v>
      </c>
      <c r="Q58">
        <v>8594</v>
      </c>
      <c r="R58">
        <v>17737</v>
      </c>
      <c r="S58">
        <v>19263</v>
      </c>
      <c r="T58">
        <v>15655</v>
      </c>
      <c r="U58">
        <v>8525</v>
      </c>
      <c r="V58">
        <v>26985</v>
      </c>
      <c r="W58">
        <v>2330</v>
      </c>
      <c r="X58">
        <v>0</v>
      </c>
      <c r="Y58">
        <v>14515</v>
      </c>
      <c r="Z58">
        <v>2929</v>
      </c>
      <c r="AA58">
        <v>708</v>
      </c>
      <c r="AB58">
        <v>1250</v>
      </c>
      <c r="AC58">
        <v>61525</v>
      </c>
      <c r="AD58">
        <v>0</v>
      </c>
      <c r="AE58">
        <v>11965</v>
      </c>
      <c r="AF58">
        <v>1000</v>
      </c>
      <c r="AG58">
        <v>30015</v>
      </c>
      <c r="AH58">
        <v>20145</v>
      </c>
      <c r="AI58">
        <v>12250</v>
      </c>
      <c r="AJ58">
        <v>3750</v>
      </c>
      <c r="AK58">
        <v>74944</v>
      </c>
      <c r="AL58">
        <v>10560</v>
      </c>
      <c r="AM58">
        <v>71910</v>
      </c>
      <c r="AN58">
        <v>1300</v>
      </c>
      <c r="AO58">
        <v>83231</v>
      </c>
      <c r="AP58">
        <v>57998</v>
      </c>
      <c r="AQ58">
        <v>35107</v>
      </c>
      <c r="AR58">
        <v>40777</v>
      </c>
      <c r="AS58">
        <v>35200</v>
      </c>
      <c r="AT58">
        <v>0</v>
      </c>
      <c r="AU58">
        <v>15865</v>
      </c>
      <c r="AV58">
        <v>87000</v>
      </c>
      <c r="AW58">
        <v>213795</v>
      </c>
      <c r="AX58">
        <v>14446</v>
      </c>
      <c r="AY58">
        <v>3500</v>
      </c>
      <c r="AZ58">
        <v>0</v>
      </c>
      <c r="BA58">
        <v>0</v>
      </c>
      <c r="BB58">
        <v>52807</v>
      </c>
      <c r="BC58">
        <v>178850</v>
      </c>
      <c r="BD58">
        <v>64981</v>
      </c>
      <c r="BE58">
        <v>0</v>
      </c>
      <c r="BF58">
        <v>102245</v>
      </c>
      <c r="BG58">
        <v>60100</v>
      </c>
      <c r="BH58">
        <v>46000</v>
      </c>
      <c r="BI58">
        <v>22030</v>
      </c>
      <c r="BJ58">
        <v>53270</v>
      </c>
      <c r="BK58">
        <v>70565</v>
      </c>
      <c r="BL58">
        <v>160906</v>
      </c>
      <c r="BM58">
        <v>58176</v>
      </c>
      <c r="BN58">
        <v>14525</v>
      </c>
      <c r="BO58">
        <v>1000</v>
      </c>
      <c r="BP58">
        <v>34244</v>
      </c>
      <c r="BQ58">
        <v>5000</v>
      </c>
      <c r="BR58">
        <v>7250</v>
      </c>
      <c r="BS58">
        <v>5596</v>
      </c>
      <c r="BT58">
        <v>2545</v>
      </c>
      <c r="BU58">
        <v>23022</v>
      </c>
      <c r="BV58">
        <v>9770</v>
      </c>
      <c r="BW58">
        <v>4850</v>
      </c>
      <c r="BX58">
        <v>36778</v>
      </c>
      <c r="BY58">
        <v>0</v>
      </c>
      <c r="BZ58">
        <v>0</v>
      </c>
      <c r="CA58">
        <v>34159</v>
      </c>
      <c r="CB58">
        <v>8587</v>
      </c>
      <c r="CC58">
        <v>71541</v>
      </c>
      <c r="CD58">
        <v>20251</v>
      </c>
      <c r="CE58">
        <v>121692</v>
      </c>
      <c r="CF58">
        <v>60003</v>
      </c>
      <c r="CG58">
        <v>28991</v>
      </c>
      <c r="CH58">
        <v>39630</v>
      </c>
      <c r="CI58">
        <v>1000</v>
      </c>
      <c r="CJ58">
        <v>12263</v>
      </c>
    </row>
    <row r="59" spans="1:88" x14ac:dyDescent="0.25">
      <c r="A59" t="s">
        <v>159</v>
      </c>
      <c r="B59" t="s">
        <v>2181</v>
      </c>
      <c r="C59" t="str">
        <f>VLOOKUP(LEFT(D59,2),'Lookup Information'!$E:$H,4,FALSE)</f>
        <v>North Carolina District 37</v>
      </c>
      <c r="D59" t="s">
        <v>765</v>
      </c>
      <c r="E59" t="s">
        <v>87</v>
      </c>
      <c r="F59" t="s">
        <v>90</v>
      </c>
      <c r="G59">
        <v>8000</v>
      </c>
      <c r="H59">
        <v>26000</v>
      </c>
      <c r="I59">
        <v>3500</v>
      </c>
      <c r="J59">
        <v>32181</v>
      </c>
      <c r="K59">
        <v>13500</v>
      </c>
      <c r="L59">
        <v>5000</v>
      </c>
      <c r="M59">
        <v>2500</v>
      </c>
      <c r="N59">
        <v>5000</v>
      </c>
      <c r="O59">
        <v>18500</v>
      </c>
      <c r="P59">
        <v>19500</v>
      </c>
      <c r="Q59">
        <v>1750</v>
      </c>
      <c r="R59">
        <v>35900</v>
      </c>
      <c r="S59">
        <v>43500</v>
      </c>
      <c r="T59">
        <v>32250</v>
      </c>
      <c r="U59">
        <v>0</v>
      </c>
      <c r="V59">
        <v>1000</v>
      </c>
      <c r="W59">
        <v>1000</v>
      </c>
      <c r="X59">
        <v>0</v>
      </c>
      <c r="Y59">
        <v>500</v>
      </c>
      <c r="Z59">
        <v>18000</v>
      </c>
      <c r="AA59">
        <v>4000</v>
      </c>
      <c r="AB59">
        <v>3000</v>
      </c>
      <c r="AC59">
        <v>27000</v>
      </c>
      <c r="AD59">
        <v>0</v>
      </c>
      <c r="AE59">
        <v>15500</v>
      </c>
      <c r="AF59">
        <v>0</v>
      </c>
      <c r="AG59">
        <v>11000</v>
      </c>
      <c r="AH59">
        <v>4250</v>
      </c>
      <c r="AI59">
        <v>3000</v>
      </c>
      <c r="AJ59">
        <v>5000</v>
      </c>
      <c r="AK59">
        <v>42000</v>
      </c>
      <c r="AL59">
        <v>0</v>
      </c>
      <c r="AM59">
        <v>20800</v>
      </c>
      <c r="AN59">
        <v>0</v>
      </c>
      <c r="AO59">
        <v>9250</v>
      </c>
      <c r="AP59">
        <v>97750</v>
      </c>
      <c r="AQ59">
        <v>12500</v>
      </c>
      <c r="AR59">
        <v>11500</v>
      </c>
      <c r="AS59">
        <v>125260</v>
      </c>
      <c r="AT59">
        <v>0</v>
      </c>
      <c r="AU59">
        <v>6000</v>
      </c>
      <c r="AV59">
        <v>2500</v>
      </c>
      <c r="AW59">
        <v>0</v>
      </c>
      <c r="AX59">
        <v>2500</v>
      </c>
      <c r="AY59">
        <v>0</v>
      </c>
      <c r="AZ59">
        <v>0</v>
      </c>
      <c r="BA59">
        <v>0</v>
      </c>
      <c r="BB59">
        <v>3250</v>
      </c>
      <c r="BC59">
        <v>0</v>
      </c>
      <c r="BD59">
        <v>16660</v>
      </c>
      <c r="BE59">
        <v>0</v>
      </c>
      <c r="BF59">
        <v>0</v>
      </c>
      <c r="BG59">
        <v>17500</v>
      </c>
      <c r="BH59">
        <v>46000</v>
      </c>
      <c r="BI59">
        <v>15000</v>
      </c>
      <c r="BJ59">
        <v>39000</v>
      </c>
      <c r="BK59">
        <v>3200</v>
      </c>
      <c r="BL59">
        <v>39000</v>
      </c>
      <c r="BM59">
        <v>25550</v>
      </c>
      <c r="BN59">
        <v>16402</v>
      </c>
      <c r="BO59">
        <v>0</v>
      </c>
      <c r="BP59">
        <v>5250</v>
      </c>
      <c r="BQ59">
        <v>0</v>
      </c>
      <c r="BR59">
        <v>19750</v>
      </c>
      <c r="BS59">
        <v>14500</v>
      </c>
      <c r="BT59">
        <v>0</v>
      </c>
      <c r="BU59">
        <v>5000</v>
      </c>
      <c r="BV59">
        <v>0</v>
      </c>
      <c r="BW59">
        <v>5000</v>
      </c>
      <c r="BX59">
        <v>32500</v>
      </c>
      <c r="BY59">
        <v>3000</v>
      </c>
      <c r="BZ59">
        <v>4000</v>
      </c>
      <c r="CA59">
        <v>1600</v>
      </c>
      <c r="CB59">
        <v>3250</v>
      </c>
      <c r="CC59">
        <v>2850</v>
      </c>
      <c r="CD59">
        <v>4500</v>
      </c>
      <c r="CE59">
        <v>16000</v>
      </c>
      <c r="CF59">
        <v>20000</v>
      </c>
      <c r="CG59">
        <v>23750</v>
      </c>
      <c r="CH59">
        <v>13000</v>
      </c>
      <c r="CI59">
        <v>0</v>
      </c>
      <c r="CJ59">
        <v>1250</v>
      </c>
    </row>
    <row r="60" spans="1:88" x14ac:dyDescent="0.25">
      <c r="A60" t="s">
        <v>160</v>
      </c>
      <c r="B60" t="s">
        <v>2182</v>
      </c>
      <c r="C60" t="str">
        <f>VLOOKUP(LEFT(D60,2),'Lookup Information'!$E:$H,4,FALSE)</f>
        <v>Alabama District 1</v>
      </c>
      <c r="D60" t="s">
        <v>766</v>
      </c>
      <c r="E60" t="s">
        <v>87</v>
      </c>
      <c r="F60" t="s">
        <v>88</v>
      </c>
      <c r="G60">
        <v>32900</v>
      </c>
      <c r="H60">
        <v>48600</v>
      </c>
      <c r="I60">
        <v>1000</v>
      </c>
      <c r="J60">
        <v>8000</v>
      </c>
      <c r="K60">
        <v>44389</v>
      </c>
      <c r="L60">
        <v>9000</v>
      </c>
      <c r="M60">
        <v>2000</v>
      </c>
      <c r="N60">
        <v>3500</v>
      </c>
      <c r="O60">
        <v>1000</v>
      </c>
      <c r="P60">
        <v>0</v>
      </c>
      <c r="Q60">
        <v>3300</v>
      </c>
      <c r="R60">
        <v>2000</v>
      </c>
      <c r="S60">
        <v>16400</v>
      </c>
      <c r="T60">
        <v>7000</v>
      </c>
      <c r="U60">
        <v>35450</v>
      </c>
      <c r="V60">
        <v>11050</v>
      </c>
      <c r="W60">
        <v>36350</v>
      </c>
      <c r="X60">
        <v>9500</v>
      </c>
      <c r="Y60">
        <v>8500</v>
      </c>
      <c r="Z60">
        <v>63750</v>
      </c>
      <c r="AA60">
        <v>25500</v>
      </c>
      <c r="AB60">
        <v>29800</v>
      </c>
      <c r="AC60">
        <v>24000</v>
      </c>
      <c r="AD60">
        <v>10900</v>
      </c>
      <c r="AE60">
        <v>34450</v>
      </c>
      <c r="AF60">
        <v>0</v>
      </c>
      <c r="AG60">
        <v>9350</v>
      </c>
      <c r="AH60">
        <v>35800</v>
      </c>
      <c r="AI60">
        <v>1000</v>
      </c>
      <c r="AJ60">
        <v>4000</v>
      </c>
      <c r="AK60">
        <v>60200</v>
      </c>
      <c r="AL60">
        <v>1500</v>
      </c>
      <c r="AM60">
        <v>65553</v>
      </c>
      <c r="AN60">
        <v>0</v>
      </c>
      <c r="AO60">
        <v>33950</v>
      </c>
      <c r="AP60">
        <v>44872</v>
      </c>
      <c r="AQ60">
        <v>2750</v>
      </c>
      <c r="AR60">
        <v>16000</v>
      </c>
      <c r="AS60">
        <v>5300</v>
      </c>
      <c r="AT60">
        <v>500</v>
      </c>
      <c r="AU60">
        <v>0</v>
      </c>
      <c r="AV60">
        <v>13000</v>
      </c>
      <c r="AW60">
        <v>0</v>
      </c>
      <c r="AX60">
        <v>0</v>
      </c>
      <c r="AY60">
        <v>2000</v>
      </c>
      <c r="AZ60">
        <v>0</v>
      </c>
      <c r="BA60">
        <v>4500</v>
      </c>
      <c r="BB60">
        <v>1111</v>
      </c>
      <c r="BC60">
        <v>54150</v>
      </c>
      <c r="BD60">
        <v>0</v>
      </c>
      <c r="BE60">
        <v>3857</v>
      </c>
      <c r="BF60">
        <v>0</v>
      </c>
      <c r="BG60">
        <v>0</v>
      </c>
      <c r="BH60">
        <v>3000</v>
      </c>
      <c r="BI60">
        <v>0</v>
      </c>
      <c r="BJ60">
        <v>0</v>
      </c>
      <c r="BK60">
        <v>10500</v>
      </c>
      <c r="BL60">
        <v>69300</v>
      </c>
      <c r="BM60">
        <v>23450</v>
      </c>
      <c r="BN60">
        <v>16450</v>
      </c>
      <c r="BO60">
        <v>14500</v>
      </c>
      <c r="BP60">
        <v>9300</v>
      </c>
      <c r="BQ60">
        <v>8900</v>
      </c>
      <c r="BR60">
        <v>9000</v>
      </c>
      <c r="BS60">
        <v>25250</v>
      </c>
      <c r="BT60">
        <v>5500</v>
      </c>
      <c r="BU60">
        <v>6871</v>
      </c>
      <c r="BV60">
        <v>3750</v>
      </c>
      <c r="BW60">
        <v>2125</v>
      </c>
      <c r="BX60">
        <v>26750</v>
      </c>
      <c r="BY60">
        <v>14500</v>
      </c>
      <c r="BZ60">
        <v>2000</v>
      </c>
      <c r="CA60">
        <v>1850</v>
      </c>
      <c r="CB60">
        <v>250</v>
      </c>
      <c r="CC60">
        <v>11425</v>
      </c>
      <c r="CD60">
        <v>3500</v>
      </c>
      <c r="CE60">
        <v>32200</v>
      </c>
      <c r="CF60">
        <v>16500</v>
      </c>
      <c r="CG60">
        <v>32050</v>
      </c>
      <c r="CH60">
        <v>12500</v>
      </c>
      <c r="CI60">
        <v>11600</v>
      </c>
      <c r="CJ60">
        <v>2000</v>
      </c>
    </row>
    <row r="61" spans="1:88" x14ac:dyDescent="0.25">
      <c r="A61" t="s">
        <v>161</v>
      </c>
      <c r="B61" t="s">
        <v>2183</v>
      </c>
      <c r="C61" t="str">
        <f>VLOOKUP(LEFT(D61,2),'Lookup Information'!$E:$H,4,FALSE)</f>
        <v>California District 6</v>
      </c>
      <c r="D61" t="s">
        <v>767</v>
      </c>
      <c r="E61" t="s">
        <v>87</v>
      </c>
      <c r="F61" t="s">
        <v>88</v>
      </c>
      <c r="G61">
        <v>12000</v>
      </c>
      <c r="H61">
        <v>30299</v>
      </c>
      <c r="I61">
        <v>7000</v>
      </c>
      <c r="J61">
        <v>2500</v>
      </c>
      <c r="K61">
        <v>18539</v>
      </c>
      <c r="L61">
        <v>13000</v>
      </c>
      <c r="M61">
        <v>6500</v>
      </c>
      <c r="N61">
        <v>4362</v>
      </c>
      <c r="O61">
        <v>13000</v>
      </c>
      <c r="P61">
        <v>4075</v>
      </c>
      <c r="Q61">
        <v>0</v>
      </c>
      <c r="R61">
        <v>0</v>
      </c>
      <c r="S61">
        <v>10000</v>
      </c>
      <c r="T61">
        <v>12000</v>
      </c>
      <c r="U61">
        <v>38800</v>
      </c>
      <c r="V61">
        <v>43150</v>
      </c>
      <c r="W61">
        <v>34750</v>
      </c>
      <c r="X61">
        <v>12000</v>
      </c>
      <c r="Y61">
        <v>0</v>
      </c>
      <c r="Z61">
        <v>45500</v>
      </c>
      <c r="AA61">
        <v>54500</v>
      </c>
      <c r="AB61">
        <v>28000</v>
      </c>
      <c r="AC61">
        <v>48000</v>
      </c>
      <c r="AD61">
        <v>27900</v>
      </c>
      <c r="AE61">
        <v>68900</v>
      </c>
      <c r="AF61">
        <v>6000</v>
      </c>
      <c r="AG61">
        <v>12500</v>
      </c>
      <c r="AH61">
        <v>5100</v>
      </c>
      <c r="AI61">
        <v>7000</v>
      </c>
      <c r="AJ61">
        <v>0</v>
      </c>
      <c r="AK61">
        <v>23150</v>
      </c>
      <c r="AL61">
        <v>10800</v>
      </c>
      <c r="AM61">
        <v>65866</v>
      </c>
      <c r="AN61">
        <v>0</v>
      </c>
      <c r="AO61">
        <v>18200</v>
      </c>
      <c r="AP61">
        <v>28850</v>
      </c>
      <c r="AQ61">
        <v>2000</v>
      </c>
      <c r="AR61">
        <v>8950</v>
      </c>
      <c r="AS61">
        <v>4500</v>
      </c>
      <c r="AT61">
        <v>0</v>
      </c>
      <c r="AU61">
        <v>0</v>
      </c>
      <c r="AV61">
        <v>4500</v>
      </c>
      <c r="AW61">
        <v>0</v>
      </c>
      <c r="AX61">
        <v>0</v>
      </c>
      <c r="AY61">
        <v>0</v>
      </c>
      <c r="AZ61">
        <v>0</v>
      </c>
      <c r="BA61">
        <v>30466</v>
      </c>
      <c r="BB61">
        <v>6000</v>
      </c>
      <c r="BC61">
        <v>29500</v>
      </c>
      <c r="BD61">
        <v>0</v>
      </c>
      <c r="BE61">
        <v>21075</v>
      </c>
      <c r="BF61">
        <v>0</v>
      </c>
      <c r="BG61">
        <v>0</v>
      </c>
      <c r="BH61">
        <v>0</v>
      </c>
      <c r="BI61">
        <v>0</v>
      </c>
      <c r="BJ61">
        <v>2500</v>
      </c>
      <c r="BK61">
        <v>5500</v>
      </c>
      <c r="BL61">
        <v>33700</v>
      </c>
      <c r="BM61">
        <v>73482</v>
      </c>
      <c r="BN61">
        <v>20300</v>
      </c>
      <c r="BO61">
        <v>0</v>
      </c>
      <c r="BP61">
        <v>15300</v>
      </c>
      <c r="BQ61">
        <v>88950</v>
      </c>
      <c r="BR61">
        <v>15000</v>
      </c>
      <c r="BS61">
        <v>14150</v>
      </c>
      <c r="BT61">
        <v>0</v>
      </c>
      <c r="BU61">
        <v>42261</v>
      </c>
      <c r="BV61">
        <v>2000</v>
      </c>
      <c r="BW61">
        <v>0</v>
      </c>
      <c r="BX61">
        <v>28700</v>
      </c>
      <c r="BY61">
        <v>4000</v>
      </c>
      <c r="BZ61">
        <v>0</v>
      </c>
      <c r="CA61">
        <v>7400</v>
      </c>
      <c r="CB61">
        <v>0</v>
      </c>
      <c r="CC61">
        <v>2600</v>
      </c>
      <c r="CD61">
        <v>6000</v>
      </c>
      <c r="CE61">
        <v>23150</v>
      </c>
      <c r="CF61">
        <v>22500</v>
      </c>
      <c r="CG61">
        <v>23600</v>
      </c>
      <c r="CH61">
        <v>7000</v>
      </c>
      <c r="CI61">
        <v>0</v>
      </c>
      <c r="CJ61">
        <v>11500</v>
      </c>
    </row>
    <row r="62" spans="1:88" x14ac:dyDescent="0.25">
      <c r="A62" t="s">
        <v>162</v>
      </c>
      <c r="B62" t="s">
        <v>2184</v>
      </c>
      <c r="C62" t="str">
        <f>VLOOKUP(LEFT(D62,2),'Lookup Information'!$E:$H,4,FALSE)</f>
        <v>Washington District 53</v>
      </c>
      <c r="D62" t="s">
        <v>163</v>
      </c>
      <c r="E62" t="s">
        <v>95</v>
      </c>
      <c r="F62" t="s">
        <v>90</v>
      </c>
      <c r="G62">
        <v>375</v>
      </c>
      <c r="H62">
        <v>2300</v>
      </c>
      <c r="I62">
        <v>0</v>
      </c>
      <c r="J62">
        <v>100</v>
      </c>
      <c r="K62">
        <v>0</v>
      </c>
      <c r="L62">
        <v>1100</v>
      </c>
      <c r="M62">
        <v>0</v>
      </c>
      <c r="N62">
        <v>0</v>
      </c>
      <c r="O62">
        <v>8463</v>
      </c>
      <c r="P62">
        <v>4266</v>
      </c>
      <c r="Q62">
        <v>5093</v>
      </c>
      <c r="R62">
        <v>2735</v>
      </c>
      <c r="S62">
        <v>2460</v>
      </c>
      <c r="T62">
        <v>1505</v>
      </c>
      <c r="U62">
        <v>1250</v>
      </c>
      <c r="V62">
        <v>1130</v>
      </c>
      <c r="W62">
        <v>3500</v>
      </c>
      <c r="X62">
        <v>250</v>
      </c>
      <c r="Y62">
        <v>13</v>
      </c>
      <c r="Z62">
        <v>1005</v>
      </c>
      <c r="AA62">
        <v>0</v>
      </c>
      <c r="AB62">
        <v>100</v>
      </c>
      <c r="AC62">
        <v>7515</v>
      </c>
      <c r="AD62">
        <v>1000</v>
      </c>
      <c r="AE62">
        <v>2000</v>
      </c>
      <c r="AF62">
        <v>0</v>
      </c>
      <c r="AG62">
        <v>6775</v>
      </c>
      <c r="AH62">
        <v>750</v>
      </c>
      <c r="AI62">
        <v>0</v>
      </c>
      <c r="AJ62">
        <v>0</v>
      </c>
      <c r="AK62">
        <v>210</v>
      </c>
      <c r="AL62">
        <v>5187</v>
      </c>
      <c r="AM62">
        <v>19753</v>
      </c>
      <c r="AN62">
        <v>0</v>
      </c>
      <c r="AO62">
        <v>31300</v>
      </c>
      <c r="AP62">
        <v>6489</v>
      </c>
      <c r="AQ62">
        <v>523</v>
      </c>
      <c r="AR62">
        <v>1401</v>
      </c>
      <c r="AS62">
        <v>5200</v>
      </c>
      <c r="AT62">
        <v>0</v>
      </c>
      <c r="AU62">
        <v>650</v>
      </c>
      <c r="AV62">
        <v>3000</v>
      </c>
      <c r="AW62">
        <v>0</v>
      </c>
      <c r="AX62">
        <v>16900</v>
      </c>
      <c r="AY62">
        <v>0</v>
      </c>
      <c r="AZ62">
        <v>0</v>
      </c>
      <c r="BA62">
        <v>0</v>
      </c>
      <c r="BB62">
        <v>1575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3</v>
      </c>
      <c r="BK62">
        <v>0</v>
      </c>
      <c r="BL62">
        <v>34167</v>
      </c>
      <c r="BM62">
        <v>51554</v>
      </c>
      <c r="BN62">
        <v>2000</v>
      </c>
      <c r="BO62">
        <v>250</v>
      </c>
      <c r="BP62">
        <v>5550</v>
      </c>
      <c r="BQ62">
        <v>27700</v>
      </c>
      <c r="BR62">
        <v>1500</v>
      </c>
      <c r="BS62">
        <v>2600</v>
      </c>
      <c r="BT62">
        <v>830</v>
      </c>
      <c r="BU62">
        <v>2875</v>
      </c>
      <c r="BV62">
        <v>660</v>
      </c>
      <c r="BW62">
        <v>0</v>
      </c>
      <c r="BX62">
        <v>6768</v>
      </c>
      <c r="BY62">
        <v>0</v>
      </c>
      <c r="BZ62">
        <v>0</v>
      </c>
      <c r="CA62">
        <v>13819</v>
      </c>
      <c r="CB62">
        <v>105</v>
      </c>
      <c r="CC62">
        <v>14704</v>
      </c>
      <c r="CD62">
        <v>10262</v>
      </c>
      <c r="CE62">
        <v>104593</v>
      </c>
      <c r="CF62">
        <v>5625</v>
      </c>
      <c r="CG62">
        <v>0</v>
      </c>
      <c r="CH62">
        <v>2500</v>
      </c>
      <c r="CI62">
        <v>4500</v>
      </c>
      <c r="CJ62">
        <v>50</v>
      </c>
    </row>
    <row r="63" spans="1:88" x14ac:dyDescent="0.25">
      <c r="A63" t="s">
        <v>164</v>
      </c>
      <c r="B63" t="s">
        <v>2185</v>
      </c>
      <c r="C63" t="str">
        <f>VLOOKUP(LEFT(D63,2),'Lookup Information'!$E:$H,4,FALSE)</f>
        <v>West Virginia District 54</v>
      </c>
      <c r="D63" t="s">
        <v>165</v>
      </c>
      <c r="E63" t="s">
        <v>95</v>
      </c>
      <c r="F63" t="s">
        <v>88</v>
      </c>
      <c r="G63">
        <v>0</v>
      </c>
      <c r="H63">
        <v>0</v>
      </c>
      <c r="I63">
        <v>0</v>
      </c>
      <c r="J63">
        <v>0</v>
      </c>
      <c r="K63">
        <v>7500</v>
      </c>
      <c r="L63">
        <v>0</v>
      </c>
      <c r="M63">
        <v>0</v>
      </c>
      <c r="N63">
        <v>0</v>
      </c>
      <c r="O63">
        <v>0</v>
      </c>
      <c r="P63">
        <v>6000</v>
      </c>
      <c r="Q63">
        <v>0</v>
      </c>
      <c r="R63">
        <v>1000</v>
      </c>
      <c r="S63">
        <v>1000</v>
      </c>
      <c r="T63">
        <v>1000</v>
      </c>
      <c r="U63">
        <v>2500</v>
      </c>
      <c r="V63">
        <v>0</v>
      </c>
      <c r="W63">
        <v>3500</v>
      </c>
      <c r="X63">
        <v>1000</v>
      </c>
      <c r="Y63">
        <v>1000</v>
      </c>
      <c r="Z63">
        <v>3000</v>
      </c>
      <c r="AA63">
        <v>4000</v>
      </c>
      <c r="AB63">
        <v>0</v>
      </c>
      <c r="AC63">
        <v>5500</v>
      </c>
      <c r="AD63">
        <v>1500</v>
      </c>
      <c r="AE63">
        <v>1000</v>
      </c>
      <c r="AF63">
        <v>0</v>
      </c>
      <c r="AG63">
        <v>0</v>
      </c>
      <c r="AH63">
        <v>1000</v>
      </c>
      <c r="AI63">
        <v>0</v>
      </c>
      <c r="AJ63">
        <v>2000</v>
      </c>
      <c r="AK63">
        <v>5500</v>
      </c>
      <c r="AL63">
        <v>0</v>
      </c>
      <c r="AM63">
        <v>1500</v>
      </c>
      <c r="AN63">
        <v>0</v>
      </c>
      <c r="AO63">
        <v>6000</v>
      </c>
      <c r="AP63">
        <v>2500</v>
      </c>
      <c r="AQ63">
        <v>3000</v>
      </c>
      <c r="AR63">
        <v>0</v>
      </c>
      <c r="AS63">
        <v>10500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1500</v>
      </c>
      <c r="BC63">
        <v>1000</v>
      </c>
      <c r="BD63">
        <v>0</v>
      </c>
      <c r="BE63">
        <v>0</v>
      </c>
      <c r="BF63">
        <v>0</v>
      </c>
      <c r="BG63">
        <v>6000</v>
      </c>
      <c r="BH63">
        <v>3500</v>
      </c>
      <c r="BI63">
        <v>0</v>
      </c>
      <c r="BJ63">
        <v>0</v>
      </c>
      <c r="BK63">
        <v>-1000</v>
      </c>
      <c r="BL63">
        <v>3950</v>
      </c>
      <c r="BM63">
        <v>1500</v>
      </c>
      <c r="BN63">
        <v>0</v>
      </c>
      <c r="BO63">
        <v>0</v>
      </c>
      <c r="BP63">
        <v>250</v>
      </c>
      <c r="BQ63">
        <v>2600</v>
      </c>
      <c r="BR63">
        <v>8250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2000</v>
      </c>
      <c r="CE63">
        <v>2600</v>
      </c>
      <c r="CF63">
        <v>2500</v>
      </c>
      <c r="CG63">
        <v>1000</v>
      </c>
      <c r="CH63">
        <v>8500</v>
      </c>
      <c r="CI63">
        <v>1000</v>
      </c>
      <c r="CJ63">
        <v>2500</v>
      </c>
    </row>
    <row r="64" spans="1:88" x14ac:dyDescent="0.25">
      <c r="A64" t="s">
        <v>166</v>
      </c>
      <c r="B64" t="s">
        <v>2186</v>
      </c>
      <c r="C64" t="str">
        <f>VLOOKUP(LEFT(D64,2),'Lookup Information'!$E:$H,4,FALSE)</f>
        <v>California District 6</v>
      </c>
      <c r="D64" t="s">
        <v>768</v>
      </c>
      <c r="E64" t="s">
        <v>87</v>
      </c>
      <c r="F64" t="s">
        <v>90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-1000</v>
      </c>
      <c r="U64">
        <v>0</v>
      </c>
      <c r="V64">
        <v>0</v>
      </c>
      <c r="W64">
        <v>0</v>
      </c>
      <c r="X64">
        <v>0</v>
      </c>
      <c r="Y64">
        <v>0</v>
      </c>
      <c r="Z64">
        <v>3500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500</v>
      </c>
      <c r="AL64">
        <v>0</v>
      </c>
      <c r="AM64">
        <v>1000</v>
      </c>
      <c r="AN64">
        <v>0</v>
      </c>
      <c r="AO64">
        <v>0</v>
      </c>
      <c r="AP64">
        <v>9000</v>
      </c>
      <c r="AQ64">
        <v>0</v>
      </c>
      <c r="AR64">
        <v>1000</v>
      </c>
      <c r="AS64">
        <v>1000</v>
      </c>
      <c r="AT64">
        <v>0</v>
      </c>
      <c r="AU64">
        <v>0</v>
      </c>
      <c r="AV64">
        <v>0</v>
      </c>
      <c r="AW64">
        <v>-475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1000</v>
      </c>
      <c r="BD64">
        <v>0</v>
      </c>
      <c r="BE64">
        <v>0</v>
      </c>
      <c r="BF64">
        <v>0</v>
      </c>
      <c r="BG64">
        <v>0</v>
      </c>
      <c r="BH64">
        <v>1000</v>
      </c>
      <c r="BI64">
        <v>0</v>
      </c>
      <c r="BJ64">
        <v>2000</v>
      </c>
      <c r="BK64">
        <v>-1000</v>
      </c>
      <c r="BL64">
        <v>1000</v>
      </c>
      <c r="BM64">
        <v>500</v>
      </c>
      <c r="BN64">
        <v>2500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</row>
    <row r="65" spans="1:88" x14ac:dyDescent="0.25">
      <c r="A65" t="s">
        <v>167</v>
      </c>
      <c r="B65" t="s">
        <v>2187</v>
      </c>
      <c r="C65" t="str">
        <f>VLOOKUP(LEFT(D65,2),'Lookup Information'!$E:$H,4,FALSE)</f>
        <v>Massachusetts District 25</v>
      </c>
      <c r="D65" t="s">
        <v>769</v>
      </c>
      <c r="E65" t="s">
        <v>87</v>
      </c>
      <c r="F65" t="s">
        <v>90</v>
      </c>
      <c r="G65">
        <v>0</v>
      </c>
      <c r="H65">
        <v>1000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900</v>
      </c>
      <c r="P65">
        <v>5000</v>
      </c>
      <c r="Q65">
        <v>2000</v>
      </c>
      <c r="R65">
        <v>6100</v>
      </c>
      <c r="S65">
        <v>2700</v>
      </c>
      <c r="T65">
        <v>0</v>
      </c>
      <c r="U65">
        <v>8000</v>
      </c>
      <c r="V65">
        <v>22300</v>
      </c>
      <c r="W65">
        <v>4000</v>
      </c>
      <c r="X65">
        <v>10000</v>
      </c>
      <c r="Y65">
        <v>2000</v>
      </c>
      <c r="Z65">
        <v>0</v>
      </c>
      <c r="AA65">
        <v>0</v>
      </c>
      <c r="AB65">
        <v>1000</v>
      </c>
      <c r="AC65">
        <v>0</v>
      </c>
      <c r="AD65">
        <v>1000</v>
      </c>
      <c r="AE65">
        <v>29000</v>
      </c>
      <c r="AF65">
        <v>0</v>
      </c>
      <c r="AG65">
        <v>5750</v>
      </c>
      <c r="AH65">
        <v>6450</v>
      </c>
      <c r="AI65">
        <v>1000</v>
      </c>
      <c r="AJ65">
        <v>7000</v>
      </c>
      <c r="AK65">
        <v>94000</v>
      </c>
      <c r="AL65">
        <v>8300</v>
      </c>
      <c r="AM65">
        <v>66350</v>
      </c>
      <c r="AN65">
        <v>250</v>
      </c>
      <c r="AO65">
        <v>42700</v>
      </c>
      <c r="AP65">
        <v>11500</v>
      </c>
      <c r="AQ65">
        <v>8700</v>
      </c>
      <c r="AR65">
        <v>9600</v>
      </c>
      <c r="AS65">
        <v>34000</v>
      </c>
      <c r="AT65">
        <v>0</v>
      </c>
      <c r="AU65">
        <v>0</v>
      </c>
      <c r="AV65">
        <v>3000</v>
      </c>
      <c r="AW65">
        <v>0</v>
      </c>
      <c r="AX65">
        <v>1500</v>
      </c>
      <c r="AY65">
        <v>0</v>
      </c>
      <c r="AZ65">
        <v>0</v>
      </c>
      <c r="BA65">
        <v>0</v>
      </c>
      <c r="BB65">
        <v>1800</v>
      </c>
      <c r="BC65">
        <v>0</v>
      </c>
      <c r="BD65">
        <v>5510</v>
      </c>
      <c r="BE65">
        <v>0</v>
      </c>
      <c r="BF65">
        <v>0</v>
      </c>
      <c r="BG65">
        <v>32500</v>
      </c>
      <c r="BH65">
        <v>25000</v>
      </c>
      <c r="BI65">
        <v>0</v>
      </c>
      <c r="BJ65">
        <v>22500</v>
      </c>
      <c r="BK65">
        <v>52000</v>
      </c>
      <c r="BL65">
        <v>33500</v>
      </c>
      <c r="BM65">
        <v>9850</v>
      </c>
      <c r="BN65">
        <v>12000</v>
      </c>
      <c r="BO65">
        <v>0</v>
      </c>
      <c r="BP65">
        <v>4100</v>
      </c>
      <c r="BQ65">
        <v>0</v>
      </c>
      <c r="BR65">
        <v>1000</v>
      </c>
      <c r="BS65">
        <v>500</v>
      </c>
      <c r="BT65">
        <v>3000</v>
      </c>
      <c r="BU65">
        <v>1500</v>
      </c>
      <c r="BV65">
        <v>0</v>
      </c>
      <c r="BW65">
        <v>0</v>
      </c>
      <c r="BX65">
        <v>2000</v>
      </c>
      <c r="BY65">
        <v>0</v>
      </c>
      <c r="BZ65">
        <v>0</v>
      </c>
      <c r="CA65">
        <v>5700</v>
      </c>
      <c r="CB65">
        <v>0</v>
      </c>
      <c r="CC65">
        <v>5200</v>
      </c>
      <c r="CD65">
        <v>0</v>
      </c>
      <c r="CE65">
        <v>8100</v>
      </c>
      <c r="CF65">
        <v>26500</v>
      </c>
      <c r="CG65">
        <v>3800</v>
      </c>
      <c r="CH65">
        <v>42000</v>
      </c>
      <c r="CI65">
        <v>0</v>
      </c>
      <c r="CJ65">
        <v>1000</v>
      </c>
    </row>
    <row r="66" spans="1:88" x14ac:dyDescent="0.25">
      <c r="A66" t="s">
        <v>168</v>
      </c>
      <c r="B66" t="s">
        <v>2188</v>
      </c>
      <c r="C66" t="str">
        <f>VLOOKUP(LEFT(D66,2),'Lookup Information'!$E:$H,4,FALSE)</f>
        <v>California District 6</v>
      </c>
      <c r="D66" t="s">
        <v>770</v>
      </c>
      <c r="E66" t="s">
        <v>87</v>
      </c>
      <c r="F66" t="s">
        <v>90</v>
      </c>
      <c r="G66">
        <v>1000</v>
      </c>
      <c r="H66">
        <v>14200</v>
      </c>
      <c r="I66">
        <v>2000</v>
      </c>
      <c r="J66">
        <v>10700</v>
      </c>
      <c r="K66">
        <v>0</v>
      </c>
      <c r="L66">
        <v>0</v>
      </c>
      <c r="M66">
        <v>0</v>
      </c>
      <c r="N66">
        <v>1000</v>
      </c>
      <c r="O66">
        <v>22500</v>
      </c>
      <c r="P66">
        <v>19000</v>
      </c>
      <c r="Q66">
        <v>750</v>
      </c>
      <c r="R66">
        <v>63260</v>
      </c>
      <c r="S66">
        <v>34000</v>
      </c>
      <c r="T66">
        <v>22000</v>
      </c>
      <c r="U66">
        <v>1000</v>
      </c>
      <c r="V66">
        <v>11506</v>
      </c>
      <c r="W66">
        <v>6900</v>
      </c>
      <c r="X66">
        <v>1000</v>
      </c>
      <c r="Y66">
        <v>0</v>
      </c>
      <c r="Z66">
        <v>13505</v>
      </c>
      <c r="AA66">
        <v>1000</v>
      </c>
      <c r="AB66">
        <v>0</v>
      </c>
      <c r="AC66">
        <v>43250</v>
      </c>
      <c r="AD66">
        <v>0</v>
      </c>
      <c r="AE66">
        <v>27300</v>
      </c>
      <c r="AF66">
        <v>1000</v>
      </c>
      <c r="AG66">
        <v>26000</v>
      </c>
      <c r="AH66">
        <v>23000</v>
      </c>
      <c r="AI66">
        <v>8500</v>
      </c>
      <c r="AJ66">
        <v>23500</v>
      </c>
      <c r="AK66">
        <v>64250</v>
      </c>
      <c r="AL66">
        <v>18550</v>
      </c>
      <c r="AM66">
        <v>62300</v>
      </c>
      <c r="AN66">
        <v>0</v>
      </c>
      <c r="AO66">
        <v>58950</v>
      </c>
      <c r="AP66">
        <v>80732</v>
      </c>
      <c r="AQ66">
        <v>43550</v>
      </c>
      <c r="AR66">
        <v>19000</v>
      </c>
      <c r="AS66">
        <v>138202</v>
      </c>
      <c r="AT66">
        <v>0</v>
      </c>
      <c r="AU66">
        <v>0</v>
      </c>
      <c r="AV66">
        <v>6000</v>
      </c>
      <c r="AW66">
        <v>34100</v>
      </c>
      <c r="AX66">
        <v>6200</v>
      </c>
      <c r="AY66">
        <v>1000</v>
      </c>
      <c r="AZ66">
        <v>0</v>
      </c>
      <c r="BA66">
        <v>0</v>
      </c>
      <c r="BB66">
        <v>39986</v>
      </c>
      <c r="BC66">
        <v>29500</v>
      </c>
      <c r="BD66">
        <v>14400</v>
      </c>
      <c r="BE66">
        <v>0</v>
      </c>
      <c r="BF66">
        <v>0</v>
      </c>
      <c r="BG66">
        <v>42500</v>
      </c>
      <c r="BH66">
        <v>18000</v>
      </c>
      <c r="BI66">
        <v>2500</v>
      </c>
      <c r="BJ66">
        <v>28000</v>
      </c>
      <c r="BK66">
        <v>21500</v>
      </c>
      <c r="BL66">
        <v>50450</v>
      </c>
      <c r="BM66">
        <v>30700</v>
      </c>
      <c r="BN66">
        <v>27500</v>
      </c>
      <c r="BO66">
        <v>0</v>
      </c>
      <c r="BP66">
        <v>17550</v>
      </c>
      <c r="BQ66">
        <v>64400</v>
      </c>
      <c r="BR66">
        <v>12500</v>
      </c>
      <c r="BS66">
        <v>6800</v>
      </c>
      <c r="BT66">
        <v>11000</v>
      </c>
      <c r="BU66">
        <v>9250</v>
      </c>
      <c r="BV66">
        <v>1500</v>
      </c>
      <c r="BW66">
        <v>3500</v>
      </c>
      <c r="BX66">
        <v>41000</v>
      </c>
      <c r="BY66">
        <v>0</v>
      </c>
      <c r="BZ66">
        <v>0</v>
      </c>
      <c r="CA66">
        <v>250</v>
      </c>
      <c r="CB66">
        <v>10</v>
      </c>
      <c r="CC66">
        <v>7331</v>
      </c>
      <c r="CD66">
        <v>5000</v>
      </c>
      <c r="CE66">
        <v>22055</v>
      </c>
      <c r="CF66">
        <v>14573</v>
      </c>
      <c r="CG66">
        <v>32000</v>
      </c>
      <c r="CH66">
        <v>6000</v>
      </c>
      <c r="CI66">
        <v>0</v>
      </c>
      <c r="CJ66">
        <v>0</v>
      </c>
    </row>
    <row r="67" spans="1:88" x14ac:dyDescent="0.25">
      <c r="A67" t="s">
        <v>169</v>
      </c>
      <c r="B67" t="s">
        <v>2189</v>
      </c>
      <c r="C67" t="str">
        <f>VLOOKUP(LEFT(D67,2),'Lookup Information'!$E:$H,4,FALSE)</f>
        <v>Maryland District 24</v>
      </c>
      <c r="D67" t="s">
        <v>170</v>
      </c>
      <c r="E67" t="s">
        <v>95</v>
      </c>
      <c r="F67" t="s">
        <v>90</v>
      </c>
      <c r="G67">
        <v>0</v>
      </c>
      <c r="H67">
        <v>2000</v>
      </c>
      <c r="I67">
        <v>0</v>
      </c>
      <c r="J67">
        <v>1000</v>
      </c>
      <c r="K67">
        <v>0</v>
      </c>
      <c r="L67">
        <v>0</v>
      </c>
      <c r="M67">
        <v>0</v>
      </c>
      <c r="N67">
        <v>0</v>
      </c>
      <c r="O67">
        <v>3000</v>
      </c>
      <c r="P67">
        <v>5000</v>
      </c>
      <c r="Q67">
        <v>0</v>
      </c>
      <c r="R67">
        <v>4500</v>
      </c>
      <c r="S67">
        <v>9000</v>
      </c>
      <c r="T67">
        <v>2000</v>
      </c>
      <c r="U67">
        <v>0</v>
      </c>
      <c r="V67">
        <v>14000</v>
      </c>
      <c r="W67">
        <v>11500</v>
      </c>
      <c r="X67">
        <v>0</v>
      </c>
      <c r="Y67">
        <v>1000</v>
      </c>
      <c r="Z67">
        <v>1000</v>
      </c>
      <c r="AA67">
        <v>3000</v>
      </c>
      <c r="AB67">
        <v>1000</v>
      </c>
      <c r="AC67">
        <v>11500</v>
      </c>
      <c r="AD67">
        <v>0</v>
      </c>
      <c r="AE67">
        <v>2000</v>
      </c>
      <c r="AF67">
        <v>0</v>
      </c>
      <c r="AG67">
        <v>14000</v>
      </c>
      <c r="AH67">
        <v>3000</v>
      </c>
      <c r="AI67">
        <v>2500</v>
      </c>
      <c r="AJ67">
        <v>3000</v>
      </c>
      <c r="AK67">
        <v>82750</v>
      </c>
      <c r="AL67">
        <v>16600</v>
      </c>
      <c r="AM67">
        <v>7001</v>
      </c>
      <c r="AN67">
        <v>0</v>
      </c>
      <c r="AO67">
        <v>51000</v>
      </c>
      <c r="AP67">
        <v>49743</v>
      </c>
      <c r="AQ67">
        <v>12216</v>
      </c>
      <c r="AR67">
        <v>7000</v>
      </c>
      <c r="AS67">
        <v>11500</v>
      </c>
      <c r="AT67">
        <v>0</v>
      </c>
      <c r="AU67">
        <v>0</v>
      </c>
      <c r="AV67">
        <v>1000</v>
      </c>
      <c r="AW67">
        <v>2006</v>
      </c>
      <c r="AX67">
        <v>0</v>
      </c>
      <c r="AY67">
        <v>0</v>
      </c>
      <c r="AZ67">
        <v>0</v>
      </c>
      <c r="BA67">
        <v>0</v>
      </c>
      <c r="BB67">
        <v>5016</v>
      </c>
      <c r="BC67">
        <v>0</v>
      </c>
      <c r="BD67">
        <v>0</v>
      </c>
      <c r="BE67">
        <v>0</v>
      </c>
      <c r="BF67">
        <v>0</v>
      </c>
      <c r="BG67">
        <v>2500</v>
      </c>
      <c r="BH67">
        <v>0</v>
      </c>
      <c r="BI67">
        <v>0</v>
      </c>
      <c r="BJ67">
        <v>5500</v>
      </c>
      <c r="BK67">
        <v>2000</v>
      </c>
      <c r="BL67">
        <v>13800</v>
      </c>
      <c r="BM67">
        <v>13650</v>
      </c>
      <c r="BN67">
        <v>0</v>
      </c>
      <c r="BO67">
        <v>1500</v>
      </c>
      <c r="BP67">
        <v>5000</v>
      </c>
      <c r="BQ67">
        <v>3500</v>
      </c>
      <c r="BR67">
        <v>4500</v>
      </c>
      <c r="BS67">
        <v>2000</v>
      </c>
      <c r="BT67">
        <v>5000</v>
      </c>
      <c r="BU67">
        <v>6500</v>
      </c>
      <c r="BV67">
        <v>0</v>
      </c>
      <c r="BW67">
        <v>0</v>
      </c>
      <c r="BX67">
        <v>1000</v>
      </c>
      <c r="BY67">
        <v>0</v>
      </c>
      <c r="BZ67">
        <v>0</v>
      </c>
      <c r="CA67">
        <v>0</v>
      </c>
      <c r="CB67">
        <v>1000</v>
      </c>
      <c r="CC67">
        <v>1</v>
      </c>
      <c r="CD67">
        <v>1000</v>
      </c>
      <c r="CE67">
        <v>1500</v>
      </c>
      <c r="CF67">
        <v>11500</v>
      </c>
      <c r="CG67">
        <v>5500</v>
      </c>
      <c r="CH67">
        <v>4000</v>
      </c>
      <c r="CI67">
        <v>0</v>
      </c>
      <c r="CJ67">
        <v>0</v>
      </c>
    </row>
    <row r="68" spans="1:88" x14ac:dyDescent="0.25">
      <c r="A68" t="s">
        <v>171</v>
      </c>
      <c r="B68" t="s">
        <v>2190</v>
      </c>
      <c r="C68" t="str">
        <f>VLOOKUP(LEFT(D68,2),'Lookup Information'!$E:$H,4,FALSE)</f>
        <v>Delaware District 10</v>
      </c>
      <c r="D68" t="s">
        <v>771</v>
      </c>
      <c r="E68" t="s">
        <v>87</v>
      </c>
      <c r="F68" t="s">
        <v>90</v>
      </c>
      <c r="G68">
        <v>0</v>
      </c>
      <c r="H68">
        <v>250</v>
      </c>
      <c r="I68">
        <v>0</v>
      </c>
      <c r="J68">
        <v>1200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750</v>
      </c>
      <c r="W68">
        <v>250</v>
      </c>
      <c r="X68">
        <v>0</v>
      </c>
      <c r="Y68">
        <v>0</v>
      </c>
      <c r="Z68">
        <v>1000</v>
      </c>
      <c r="AA68">
        <v>0</v>
      </c>
      <c r="AB68">
        <v>0</v>
      </c>
      <c r="AC68">
        <v>2500</v>
      </c>
      <c r="AD68">
        <v>0</v>
      </c>
      <c r="AE68">
        <v>2500</v>
      </c>
      <c r="AF68">
        <v>0</v>
      </c>
      <c r="AG68">
        <v>18000</v>
      </c>
      <c r="AH68">
        <v>25850</v>
      </c>
      <c r="AI68">
        <v>3000</v>
      </c>
      <c r="AJ68">
        <v>14500</v>
      </c>
      <c r="AK68">
        <v>38500</v>
      </c>
      <c r="AL68">
        <v>1250</v>
      </c>
      <c r="AM68">
        <v>12700</v>
      </c>
      <c r="AN68">
        <v>0</v>
      </c>
      <c r="AO68">
        <v>51750</v>
      </c>
      <c r="AP68">
        <v>2750</v>
      </c>
      <c r="AQ68">
        <v>0</v>
      </c>
      <c r="AR68">
        <v>5000</v>
      </c>
      <c r="AS68">
        <v>17500</v>
      </c>
      <c r="AT68">
        <v>0</v>
      </c>
      <c r="AU68">
        <v>0</v>
      </c>
      <c r="AV68">
        <v>5400</v>
      </c>
      <c r="AW68">
        <v>5500</v>
      </c>
      <c r="AX68">
        <v>0</v>
      </c>
      <c r="AY68">
        <v>0</v>
      </c>
      <c r="AZ68">
        <v>0</v>
      </c>
      <c r="BA68">
        <v>0</v>
      </c>
      <c r="BB68">
        <v>1800</v>
      </c>
      <c r="BC68">
        <v>2000</v>
      </c>
      <c r="BD68">
        <v>0</v>
      </c>
      <c r="BE68">
        <v>0</v>
      </c>
      <c r="BF68">
        <v>0</v>
      </c>
      <c r="BG68">
        <v>0</v>
      </c>
      <c r="BH68">
        <v>5000</v>
      </c>
      <c r="BI68">
        <v>0</v>
      </c>
      <c r="BJ68">
        <v>0</v>
      </c>
      <c r="BK68">
        <v>0</v>
      </c>
      <c r="BL68">
        <v>13000</v>
      </c>
      <c r="BM68">
        <v>7750</v>
      </c>
      <c r="BN68">
        <v>1884</v>
      </c>
      <c r="BO68">
        <v>0</v>
      </c>
      <c r="BP68">
        <v>2250</v>
      </c>
      <c r="BQ68">
        <v>0</v>
      </c>
      <c r="BR68">
        <v>2000</v>
      </c>
      <c r="BS68">
        <v>600</v>
      </c>
      <c r="BT68">
        <v>0</v>
      </c>
      <c r="BU68">
        <v>1000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250</v>
      </c>
      <c r="CB68">
        <v>0</v>
      </c>
      <c r="CC68">
        <v>500</v>
      </c>
      <c r="CD68">
        <v>0</v>
      </c>
      <c r="CE68">
        <v>4500</v>
      </c>
      <c r="CF68">
        <v>0</v>
      </c>
      <c r="CG68">
        <v>250</v>
      </c>
      <c r="CH68">
        <v>1000</v>
      </c>
      <c r="CI68">
        <v>0</v>
      </c>
      <c r="CJ68">
        <v>0</v>
      </c>
    </row>
    <row r="69" spans="1:88" x14ac:dyDescent="0.25">
      <c r="A69" t="s">
        <v>172</v>
      </c>
      <c r="B69" t="s">
        <v>2191</v>
      </c>
      <c r="C69" t="str">
        <f>VLOOKUP(LEFT(D69,2),'Lookup Information'!$E:$H,4,FALSE)</f>
        <v>Delaware District 10</v>
      </c>
      <c r="D69" t="s">
        <v>173</v>
      </c>
      <c r="E69" t="s">
        <v>95</v>
      </c>
      <c r="F69" t="s">
        <v>90</v>
      </c>
      <c r="G69">
        <v>0</v>
      </c>
      <c r="H69">
        <v>0</v>
      </c>
      <c r="I69">
        <v>7000</v>
      </c>
      <c r="J69">
        <v>2900</v>
      </c>
      <c r="K69">
        <v>3500</v>
      </c>
      <c r="L69">
        <v>1000</v>
      </c>
      <c r="M69">
        <v>0</v>
      </c>
      <c r="N69">
        <v>0</v>
      </c>
      <c r="O69">
        <v>22380</v>
      </c>
      <c r="P69">
        <v>7000</v>
      </c>
      <c r="Q69">
        <v>1400</v>
      </c>
      <c r="R69">
        <v>4500</v>
      </c>
      <c r="S69">
        <v>5680</v>
      </c>
      <c r="T69">
        <v>5500</v>
      </c>
      <c r="U69">
        <v>1000</v>
      </c>
      <c r="V69">
        <v>1000</v>
      </c>
      <c r="W69">
        <v>2000</v>
      </c>
      <c r="X69">
        <v>0</v>
      </c>
      <c r="Y69">
        <v>3190</v>
      </c>
      <c r="Z69">
        <v>5000</v>
      </c>
      <c r="AA69">
        <v>0</v>
      </c>
      <c r="AB69">
        <v>0</v>
      </c>
      <c r="AC69">
        <v>15000</v>
      </c>
      <c r="AD69">
        <v>0</v>
      </c>
      <c r="AE69">
        <v>5500</v>
      </c>
      <c r="AF69">
        <v>0</v>
      </c>
      <c r="AG69">
        <v>2000</v>
      </c>
      <c r="AH69">
        <v>19294</v>
      </c>
      <c r="AI69">
        <v>1000</v>
      </c>
      <c r="AJ69">
        <v>37380</v>
      </c>
      <c r="AK69">
        <v>77500</v>
      </c>
      <c r="AL69">
        <v>15490</v>
      </c>
      <c r="AM69">
        <v>6651</v>
      </c>
      <c r="AN69">
        <v>0</v>
      </c>
      <c r="AO69">
        <v>37000</v>
      </c>
      <c r="AP69">
        <v>10089</v>
      </c>
      <c r="AQ69">
        <v>20000</v>
      </c>
      <c r="AR69">
        <v>2400</v>
      </c>
      <c r="AS69">
        <v>67800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5000</v>
      </c>
      <c r="BH69">
        <v>0</v>
      </c>
      <c r="BI69">
        <v>0</v>
      </c>
      <c r="BJ69">
        <v>8580</v>
      </c>
      <c r="BK69">
        <v>3000</v>
      </c>
      <c r="BL69">
        <v>30073</v>
      </c>
      <c r="BM69">
        <v>23037</v>
      </c>
      <c r="BN69">
        <v>0</v>
      </c>
      <c r="BO69">
        <v>0</v>
      </c>
      <c r="BP69">
        <v>4700</v>
      </c>
      <c r="BQ69">
        <v>0</v>
      </c>
      <c r="BR69">
        <v>29238</v>
      </c>
      <c r="BS69">
        <v>5000</v>
      </c>
      <c r="BT69">
        <v>1100</v>
      </c>
      <c r="BU69">
        <v>12179</v>
      </c>
      <c r="BV69">
        <v>2000</v>
      </c>
      <c r="BW69">
        <v>0</v>
      </c>
      <c r="BX69">
        <v>6500</v>
      </c>
      <c r="BY69">
        <v>0</v>
      </c>
      <c r="BZ69">
        <v>0</v>
      </c>
      <c r="CA69">
        <v>4264</v>
      </c>
      <c r="CB69">
        <v>700</v>
      </c>
      <c r="CC69">
        <v>902</v>
      </c>
      <c r="CD69">
        <v>1400</v>
      </c>
      <c r="CE69">
        <v>26933</v>
      </c>
      <c r="CF69">
        <v>7500</v>
      </c>
      <c r="CG69">
        <v>2400</v>
      </c>
      <c r="CH69">
        <v>13500</v>
      </c>
      <c r="CI69">
        <v>2500</v>
      </c>
      <c r="CJ69">
        <v>6000</v>
      </c>
    </row>
    <row r="70" spans="1:88" x14ac:dyDescent="0.25">
      <c r="A70" t="s">
        <v>174</v>
      </c>
      <c r="B70" t="s">
        <v>2192</v>
      </c>
      <c r="C70" t="str">
        <f>VLOOKUP(LEFT(D70,2),'Lookup Information'!$E:$H,4,FALSE)</f>
        <v>Indiana District 18</v>
      </c>
      <c r="D70" t="s">
        <v>772</v>
      </c>
      <c r="E70" t="s">
        <v>87</v>
      </c>
      <c r="F70" t="s">
        <v>90</v>
      </c>
      <c r="G70">
        <v>1250</v>
      </c>
      <c r="H70">
        <v>12000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4500</v>
      </c>
      <c r="P70">
        <v>2350</v>
      </c>
      <c r="Q70">
        <v>500</v>
      </c>
      <c r="R70">
        <v>8500</v>
      </c>
      <c r="S70">
        <v>1000</v>
      </c>
      <c r="T70">
        <v>5500</v>
      </c>
      <c r="U70">
        <v>1500</v>
      </c>
      <c r="V70">
        <v>37416</v>
      </c>
      <c r="W70">
        <v>8350</v>
      </c>
      <c r="X70">
        <v>0</v>
      </c>
      <c r="Y70">
        <v>250</v>
      </c>
      <c r="Z70">
        <v>14000</v>
      </c>
      <c r="AA70">
        <v>12000</v>
      </c>
      <c r="AB70">
        <v>2000</v>
      </c>
      <c r="AC70">
        <v>6000</v>
      </c>
      <c r="AD70">
        <v>0</v>
      </c>
      <c r="AE70">
        <v>1000</v>
      </c>
      <c r="AF70">
        <v>0</v>
      </c>
      <c r="AG70">
        <v>13250</v>
      </c>
      <c r="AH70">
        <v>8000</v>
      </c>
      <c r="AI70">
        <v>5000</v>
      </c>
      <c r="AJ70">
        <v>1000</v>
      </c>
      <c r="AK70">
        <v>28550</v>
      </c>
      <c r="AL70">
        <v>6700</v>
      </c>
      <c r="AM70">
        <v>42399</v>
      </c>
      <c r="AN70">
        <v>0</v>
      </c>
      <c r="AO70">
        <v>8550</v>
      </c>
      <c r="AP70">
        <v>80327</v>
      </c>
      <c r="AQ70">
        <v>10250</v>
      </c>
      <c r="AR70">
        <v>12050</v>
      </c>
      <c r="AS70">
        <v>39151</v>
      </c>
      <c r="AT70">
        <v>0</v>
      </c>
      <c r="AU70">
        <v>3500</v>
      </c>
      <c r="AV70">
        <v>3250</v>
      </c>
      <c r="AW70">
        <v>325</v>
      </c>
      <c r="AX70">
        <v>0</v>
      </c>
      <c r="AY70">
        <v>2500</v>
      </c>
      <c r="AZ70">
        <v>0</v>
      </c>
      <c r="BA70">
        <v>0</v>
      </c>
      <c r="BB70">
        <v>1000</v>
      </c>
      <c r="BC70">
        <v>17500</v>
      </c>
      <c r="BD70">
        <v>5010</v>
      </c>
      <c r="BE70">
        <v>0</v>
      </c>
      <c r="BF70">
        <v>0</v>
      </c>
      <c r="BG70">
        <v>62500</v>
      </c>
      <c r="BH70">
        <v>48500</v>
      </c>
      <c r="BI70">
        <v>16000</v>
      </c>
      <c r="BJ70">
        <v>38000</v>
      </c>
      <c r="BK70">
        <v>49000</v>
      </c>
      <c r="BL70">
        <v>87704</v>
      </c>
      <c r="BM70">
        <v>19318</v>
      </c>
      <c r="BN70">
        <v>12236</v>
      </c>
      <c r="BO70">
        <v>0</v>
      </c>
      <c r="BP70">
        <v>6281</v>
      </c>
      <c r="BQ70">
        <v>0</v>
      </c>
      <c r="BR70">
        <v>250</v>
      </c>
      <c r="BS70">
        <v>2750</v>
      </c>
      <c r="BT70">
        <v>1000</v>
      </c>
      <c r="BU70">
        <v>5150</v>
      </c>
      <c r="BV70">
        <v>1150</v>
      </c>
      <c r="BW70">
        <v>2500</v>
      </c>
      <c r="BX70">
        <v>9700</v>
      </c>
      <c r="BY70">
        <v>0</v>
      </c>
      <c r="BZ70">
        <v>1000</v>
      </c>
      <c r="CA70">
        <v>8900</v>
      </c>
      <c r="CB70">
        <v>500</v>
      </c>
      <c r="CC70">
        <v>12775</v>
      </c>
      <c r="CD70">
        <v>8200</v>
      </c>
      <c r="CE70">
        <v>14283</v>
      </c>
      <c r="CF70">
        <v>65000</v>
      </c>
      <c r="CG70">
        <v>7250</v>
      </c>
      <c r="CH70">
        <v>23000</v>
      </c>
      <c r="CI70">
        <v>1000</v>
      </c>
      <c r="CJ70">
        <v>14850</v>
      </c>
    </row>
    <row r="71" spans="1:88" x14ac:dyDescent="0.25">
      <c r="A71" t="s">
        <v>175</v>
      </c>
      <c r="B71" t="s">
        <v>2193</v>
      </c>
      <c r="C71" t="str">
        <f>VLOOKUP(LEFT(D71,2),'Lookup Information'!$E:$H,4,FALSE)</f>
        <v>Georgia District 13</v>
      </c>
      <c r="D71" t="s">
        <v>773</v>
      </c>
      <c r="E71" t="s">
        <v>87</v>
      </c>
      <c r="F71" t="s">
        <v>88</v>
      </c>
      <c r="G71">
        <v>6500</v>
      </c>
      <c r="H71">
        <v>35500</v>
      </c>
      <c r="I71">
        <v>1500</v>
      </c>
      <c r="J71">
        <v>7500</v>
      </c>
      <c r="K71">
        <v>34700</v>
      </c>
      <c r="L71">
        <v>2000</v>
      </c>
      <c r="M71">
        <v>5500</v>
      </c>
      <c r="N71">
        <v>3000</v>
      </c>
      <c r="O71">
        <v>2500</v>
      </c>
      <c r="P71">
        <v>3000</v>
      </c>
      <c r="Q71">
        <v>1600</v>
      </c>
      <c r="R71">
        <v>2000</v>
      </c>
      <c r="S71">
        <v>11500</v>
      </c>
      <c r="T71">
        <v>8250</v>
      </c>
      <c r="U71">
        <v>9000</v>
      </c>
      <c r="V71">
        <v>8650</v>
      </c>
      <c r="W71">
        <v>17700</v>
      </c>
      <c r="X71">
        <v>6450</v>
      </c>
      <c r="Y71">
        <v>3250</v>
      </c>
      <c r="Z71">
        <v>23000</v>
      </c>
      <c r="AA71">
        <v>11000</v>
      </c>
      <c r="AB71">
        <v>1000</v>
      </c>
      <c r="AC71">
        <v>16750</v>
      </c>
      <c r="AD71">
        <v>0</v>
      </c>
      <c r="AE71">
        <v>13400</v>
      </c>
      <c r="AF71">
        <v>6350</v>
      </c>
      <c r="AG71">
        <v>9250</v>
      </c>
      <c r="AH71">
        <v>13500</v>
      </c>
      <c r="AI71">
        <v>6000</v>
      </c>
      <c r="AJ71">
        <v>1000</v>
      </c>
      <c r="AK71">
        <v>42750</v>
      </c>
      <c r="AL71">
        <v>5250</v>
      </c>
      <c r="AM71">
        <v>24772</v>
      </c>
      <c r="AN71">
        <v>0</v>
      </c>
      <c r="AO71">
        <v>12000</v>
      </c>
      <c r="AP71">
        <v>178800</v>
      </c>
      <c r="AQ71">
        <v>5125</v>
      </c>
      <c r="AR71">
        <v>14918</v>
      </c>
      <c r="AS71">
        <v>52800</v>
      </c>
      <c r="AT71">
        <v>500</v>
      </c>
      <c r="AU71">
        <v>0</v>
      </c>
      <c r="AV71">
        <v>9250</v>
      </c>
      <c r="AW71">
        <v>0</v>
      </c>
      <c r="AX71">
        <v>0</v>
      </c>
      <c r="AY71">
        <v>1000</v>
      </c>
      <c r="AZ71">
        <v>0</v>
      </c>
      <c r="BA71">
        <v>10300</v>
      </c>
      <c r="BB71">
        <v>0</v>
      </c>
      <c r="BC71">
        <v>27000</v>
      </c>
      <c r="BD71">
        <v>0</v>
      </c>
      <c r="BE71">
        <v>0</v>
      </c>
      <c r="BF71">
        <v>0</v>
      </c>
      <c r="BG71">
        <v>0</v>
      </c>
      <c r="BH71">
        <v>1000</v>
      </c>
      <c r="BI71">
        <v>0</v>
      </c>
      <c r="BJ71">
        <v>0</v>
      </c>
      <c r="BK71">
        <v>3500</v>
      </c>
      <c r="BL71">
        <v>21532</v>
      </c>
      <c r="BM71">
        <v>18580</v>
      </c>
      <c r="BN71">
        <v>10000</v>
      </c>
      <c r="BO71">
        <v>10000</v>
      </c>
      <c r="BP71">
        <v>11100</v>
      </c>
      <c r="BQ71">
        <v>0</v>
      </c>
      <c r="BR71">
        <v>6000</v>
      </c>
      <c r="BS71">
        <v>19250</v>
      </c>
      <c r="BT71">
        <v>9250</v>
      </c>
      <c r="BU71">
        <v>16498</v>
      </c>
      <c r="BV71">
        <v>2700</v>
      </c>
      <c r="BW71">
        <v>2700</v>
      </c>
      <c r="BX71">
        <v>110500</v>
      </c>
      <c r="BY71">
        <v>0</v>
      </c>
      <c r="BZ71">
        <v>0</v>
      </c>
      <c r="CA71">
        <v>250</v>
      </c>
      <c r="CB71">
        <v>0</v>
      </c>
      <c r="CC71">
        <v>4140</v>
      </c>
      <c r="CD71">
        <v>0</v>
      </c>
      <c r="CE71">
        <v>49695</v>
      </c>
      <c r="CF71">
        <v>26700</v>
      </c>
      <c r="CG71">
        <v>20100</v>
      </c>
      <c r="CH71">
        <v>7450</v>
      </c>
      <c r="CI71">
        <v>0</v>
      </c>
      <c r="CJ71">
        <v>0</v>
      </c>
    </row>
    <row r="72" spans="1:88" x14ac:dyDescent="0.25">
      <c r="A72" t="s">
        <v>176</v>
      </c>
      <c r="B72" t="s">
        <v>2194</v>
      </c>
      <c r="C72" t="str">
        <f>VLOOKUP(LEFT(D72,2),'Lookup Information'!$E:$H,4,FALSE)</f>
        <v>Texas District 48</v>
      </c>
      <c r="D72" t="s">
        <v>774</v>
      </c>
      <c r="E72" t="s">
        <v>87</v>
      </c>
      <c r="F72" t="s">
        <v>88</v>
      </c>
      <c r="G72">
        <v>17629</v>
      </c>
      <c r="H72">
        <v>27500</v>
      </c>
      <c r="I72">
        <v>3000</v>
      </c>
      <c r="J72">
        <v>12400</v>
      </c>
      <c r="K72">
        <v>2500</v>
      </c>
      <c r="L72">
        <v>15862</v>
      </c>
      <c r="M72">
        <v>250</v>
      </c>
      <c r="N72">
        <v>2500</v>
      </c>
      <c r="O72">
        <v>18016</v>
      </c>
      <c r="P72">
        <v>3500</v>
      </c>
      <c r="Q72">
        <v>0</v>
      </c>
      <c r="R72">
        <v>1500</v>
      </c>
      <c r="S72">
        <v>10500</v>
      </c>
      <c r="T72">
        <v>10000</v>
      </c>
      <c r="U72">
        <v>18000</v>
      </c>
      <c r="V72">
        <v>6000</v>
      </c>
      <c r="W72">
        <v>19531</v>
      </c>
      <c r="X72">
        <v>10000</v>
      </c>
      <c r="Y72">
        <v>11710</v>
      </c>
      <c r="Z72">
        <v>59000</v>
      </c>
      <c r="AA72">
        <v>56500</v>
      </c>
      <c r="AB72">
        <v>42250</v>
      </c>
      <c r="AC72">
        <v>22500</v>
      </c>
      <c r="AD72">
        <v>0</v>
      </c>
      <c r="AE72">
        <v>35200</v>
      </c>
      <c r="AF72">
        <v>0</v>
      </c>
      <c r="AG72">
        <v>16500</v>
      </c>
      <c r="AH72">
        <v>29500</v>
      </c>
      <c r="AI72">
        <v>9700</v>
      </c>
      <c r="AJ72">
        <v>3700</v>
      </c>
      <c r="AK72">
        <v>10750</v>
      </c>
      <c r="AL72">
        <v>3000</v>
      </c>
      <c r="AM72">
        <v>36294</v>
      </c>
      <c r="AN72">
        <v>0</v>
      </c>
      <c r="AO72">
        <v>5700</v>
      </c>
      <c r="AP72">
        <v>22319</v>
      </c>
      <c r="AQ72">
        <v>2750</v>
      </c>
      <c r="AR72">
        <v>250</v>
      </c>
      <c r="AS72">
        <v>4000</v>
      </c>
      <c r="AT72">
        <v>500</v>
      </c>
      <c r="AU72">
        <v>0</v>
      </c>
      <c r="AV72">
        <v>7700</v>
      </c>
      <c r="AW72">
        <v>0</v>
      </c>
      <c r="AX72">
        <v>0</v>
      </c>
      <c r="AY72">
        <v>7000</v>
      </c>
      <c r="AZ72">
        <v>0</v>
      </c>
      <c r="BA72">
        <v>9500</v>
      </c>
      <c r="BB72">
        <v>0</v>
      </c>
      <c r="BC72">
        <v>9500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2500</v>
      </c>
      <c r="BJ72">
        <v>0</v>
      </c>
      <c r="BK72">
        <v>9000</v>
      </c>
      <c r="BL72">
        <v>40241</v>
      </c>
      <c r="BM72">
        <v>36975</v>
      </c>
      <c r="BN72">
        <v>11227</v>
      </c>
      <c r="BO72">
        <v>1000</v>
      </c>
      <c r="BP72">
        <v>14050</v>
      </c>
      <c r="BQ72">
        <v>0</v>
      </c>
      <c r="BR72">
        <v>10000</v>
      </c>
      <c r="BS72">
        <v>2250</v>
      </c>
      <c r="BT72">
        <v>11500</v>
      </c>
      <c r="BU72">
        <v>19250</v>
      </c>
      <c r="BV72">
        <v>5900</v>
      </c>
      <c r="BW72">
        <v>3700</v>
      </c>
      <c r="BX72">
        <v>500</v>
      </c>
      <c r="BY72">
        <v>0</v>
      </c>
      <c r="BZ72">
        <v>0</v>
      </c>
      <c r="CA72">
        <v>2700</v>
      </c>
      <c r="CB72">
        <v>0</v>
      </c>
      <c r="CC72">
        <v>3000</v>
      </c>
      <c r="CD72">
        <v>1500</v>
      </c>
      <c r="CE72">
        <v>22062</v>
      </c>
      <c r="CF72">
        <v>50250</v>
      </c>
      <c r="CG72">
        <v>36300</v>
      </c>
      <c r="CH72">
        <v>18500</v>
      </c>
      <c r="CI72">
        <v>30299</v>
      </c>
      <c r="CJ72">
        <v>19500</v>
      </c>
    </row>
    <row r="73" spans="1:88" x14ac:dyDescent="0.25">
      <c r="A73" t="s">
        <v>177</v>
      </c>
      <c r="B73" t="s">
        <v>2195</v>
      </c>
      <c r="C73" t="str">
        <f>VLOOKUP(LEFT(D73,2),'Lookup Information'!$E:$H,4,FALSE)</f>
        <v>Pennsylvania District 42</v>
      </c>
      <c r="D73" t="s">
        <v>775</v>
      </c>
      <c r="E73" t="s">
        <v>87</v>
      </c>
      <c r="F73" t="s">
        <v>90</v>
      </c>
      <c r="G73">
        <v>500</v>
      </c>
      <c r="H73">
        <v>50</v>
      </c>
      <c r="I73">
        <v>0</v>
      </c>
      <c r="J73">
        <v>8350</v>
      </c>
      <c r="K73">
        <v>1000</v>
      </c>
      <c r="L73">
        <v>0</v>
      </c>
      <c r="M73">
        <v>0</v>
      </c>
      <c r="N73">
        <v>1000</v>
      </c>
      <c r="O73">
        <v>5000</v>
      </c>
      <c r="P73">
        <v>0</v>
      </c>
      <c r="Q73">
        <v>3280</v>
      </c>
      <c r="R73">
        <v>0</v>
      </c>
      <c r="S73">
        <v>12000</v>
      </c>
      <c r="T73">
        <v>3000</v>
      </c>
      <c r="U73">
        <v>13600</v>
      </c>
      <c r="V73">
        <v>11710</v>
      </c>
      <c r="W73">
        <v>4950</v>
      </c>
      <c r="X73">
        <v>0</v>
      </c>
      <c r="Y73">
        <v>25</v>
      </c>
      <c r="Z73">
        <v>28000</v>
      </c>
      <c r="AA73">
        <v>7000</v>
      </c>
      <c r="AB73">
        <v>1500</v>
      </c>
      <c r="AC73">
        <v>3500</v>
      </c>
      <c r="AD73">
        <v>0</v>
      </c>
      <c r="AE73">
        <v>2500</v>
      </c>
      <c r="AF73">
        <v>0</v>
      </c>
      <c r="AG73">
        <v>7500</v>
      </c>
      <c r="AH73">
        <v>250</v>
      </c>
      <c r="AI73">
        <v>2000</v>
      </c>
      <c r="AJ73">
        <v>1000</v>
      </c>
      <c r="AK73">
        <v>10821</v>
      </c>
      <c r="AL73">
        <v>1505</v>
      </c>
      <c r="AM73">
        <v>8000</v>
      </c>
      <c r="AN73">
        <v>0</v>
      </c>
      <c r="AO73">
        <v>250</v>
      </c>
      <c r="AP73">
        <v>6160</v>
      </c>
      <c r="AQ73">
        <v>0</v>
      </c>
      <c r="AR73">
        <v>15755</v>
      </c>
      <c r="AS73">
        <v>10000</v>
      </c>
      <c r="AT73">
        <v>0</v>
      </c>
      <c r="AU73">
        <v>0</v>
      </c>
      <c r="AV73">
        <v>2250</v>
      </c>
      <c r="AW73">
        <v>0</v>
      </c>
      <c r="AX73">
        <v>13671</v>
      </c>
      <c r="AY73">
        <v>0</v>
      </c>
      <c r="AZ73">
        <v>0</v>
      </c>
      <c r="BA73">
        <v>0</v>
      </c>
      <c r="BB73">
        <v>0</v>
      </c>
      <c r="BC73">
        <v>7750</v>
      </c>
      <c r="BD73">
        <v>5285</v>
      </c>
      <c r="BE73">
        <v>0</v>
      </c>
      <c r="BF73">
        <v>0</v>
      </c>
      <c r="BG73">
        <v>70350</v>
      </c>
      <c r="BH73">
        <v>48000</v>
      </c>
      <c r="BI73">
        <v>27250</v>
      </c>
      <c r="BJ73">
        <v>61500</v>
      </c>
      <c r="BK73">
        <v>39500</v>
      </c>
      <c r="BL73">
        <v>239051</v>
      </c>
      <c r="BM73">
        <v>4655</v>
      </c>
      <c r="BN73">
        <v>10000</v>
      </c>
      <c r="BO73">
        <v>0</v>
      </c>
      <c r="BP73">
        <v>2053</v>
      </c>
      <c r="BQ73">
        <v>5500</v>
      </c>
      <c r="BR73">
        <v>7500</v>
      </c>
      <c r="BS73">
        <v>1505</v>
      </c>
      <c r="BT73">
        <v>0</v>
      </c>
      <c r="BU73">
        <v>9700</v>
      </c>
      <c r="BV73">
        <v>5</v>
      </c>
      <c r="BW73">
        <v>2500</v>
      </c>
      <c r="BX73">
        <v>2907</v>
      </c>
      <c r="BY73">
        <v>0</v>
      </c>
      <c r="BZ73">
        <v>0</v>
      </c>
      <c r="CA73">
        <v>1975</v>
      </c>
      <c r="CB73">
        <v>10</v>
      </c>
      <c r="CC73">
        <v>7861</v>
      </c>
      <c r="CD73">
        <v>4000</v>
      </c>
      <c r="CE73">
        <v>10587</v>
      </c>
      <c r="CF73">
        <v>5000</v>
      </c>
      <c r="CG73">
        <v>14900</v>
      </c>
      <c r="CH73">
        <v>5000</v>
      </c>
      <c r="CI73">
        <v>0</v>
      </c>
      <c r="CJ73">
        <v>0</v>
      </c>
    </row>
    <row r="74" spans="1:88" x14ac:dyDescent="0.25">
      <c r="A74" t="s">
        <v>178</v>
      </c>
      <c r="B74" t="s">
        <v>2196</v>
      </c>
      <c r="C74" t="str">
        <f>VLOOKUP(LEFT(D74,2),'Lookup Information'!$E:$H,4,FALSE)</f>
        <v>Pennsylvania District 42</v>
      </c>
      <c r="D74" t="s">
        <v>179</v>
      </c>
      <c r="E74" t="s">
        <v>95</v>
      </c>
      <c r="F74" t="s">
        <v>90</v>
      </c>
      <c r="G74">
        <v>12501</v>
      </c>
      <c r="H74">
        <v>5000</v>
      </c>
      <c r="I74">
        <v>0</v>
      </c>
      <c r="J74">
        <v>23550</v>
      </c>
      <c r="K74">
        <v>0</v>
      </c>
      <c r="L74">
        <v>0</v>
      </c>
      <c r="M74">
        <v>0</v>
      </c>
      <c r="N74">
        <v>8900</v>
      </c>
      <c r="O74">
        <v>28050</v>
      </c>
      <c r="P74">
        <v>5000</v>
      </c>
      <c r="Q74">
        <v>6400</v>
      </c>
      <c r="R74">
        <v>19102</v>
      </c>
      <c r="S74">
        <v>0</v>
      </c>
      <c r="T74">
        <v>4502</v>
      </c>
      <c r="U74">
        <v>5500</v>
      </c>
      <c r="V74">
        <v>11850</v>
      </c>
      <c r="W74">
        <v>15200</v>
      </c>
      <c r="X74">
        <v>6600</v>
      </c>
      <c r="Y74">
        <v>8500</v>
      </c>
      <c r="Z74">
        <v>18200</v>
      </c>
      <c r="AA74">
        <v>0</v>
      </c>
      <c r="AB74">
        <v>0</v>
      </c>
      <c r="AC74">
        <v>71750</v>
      </c>
      <c r="AD74">
        <v>2500</v>
      </c>
      <c r="AE74">
        <v>11900</v>
      </c>
      <c r="AF74">
        <v>0</v>
      </c>
      <c r="AG74">
        <v>13950</v>
      </c>
      <c r="AH74">
        <v>18250</v>
      </c>
      <c r="AI74">
        <v>5000</v>
      </c>
      <c r="AJ74">
        <v>4000</v>
      </c>
      <c r="AK74">
        <v>111250</v>
      </c>
      <c r="AL74">
        <v>39200</v>
      </c>
      <c r="AM74">
        <v>69701</v>
      </c>
      <c r="AN74">
        <v>0</v>
      </c>
      <c r="AO74">
        <v>93450</v>
      </c>
      <c r="AP74">
        <v>51142</v>
      </c>
      <c r="AQ74">
        <v>78600</v>
      </c>
      <c r="AR74">
        <v>74050</v>
      </c>
      <c r="AS74">
        <v>144650</v>
      </c>
      <c r="AT74">
        <v>0</v>
      </c>
      <c r="AU74">
        <v>0</v>
      </c>
      <c r="AV74">
        <v>500</v>
      </c>
      <c r="AW74">
        <v>5400</v>
      </c>
      <c r="AX74">
        <v>0</v>
      </c>
      <c r="AY74">
        <v>3000</v>
      </c>
      <c r="AZ74">
        <v>0</v>
      </c>
      <c r="BA74">
        <v>0</v>
      </c>
      <c r="BB74">
        <v>11198</v>
      </c>
      <c r="BC74">
        <v>21000</v>
      </c>
      <c r="BD74">
        <v>0</v>
      </c>
      <c r="BE74">
        <v>10000</v>
      </c>
      <c r="BF74">
        <v>0</v>
      </c>
      <c r="BG74">
        <v>20000</v>
      </c>
      <c r="BH74">
        <v>7500</v>
      </c>
      <c r="BI74">
        <v>5000</v>
      </c>
      <c r="BJ74">
        <v>9500</v>
      </c>
      <c r="BK74">
        <v>3500</v>
      </c>
      <c r="BL74">
        <v>359620</v>
      </c>
      <c r="BM74">
        <v>70170</v>
      </c>
      <c r="BN74">
        <v>0</v>
      </c>
      <c r="BO74">
        <v>500</v>
      </c>
      <c r="BP74">
        <v>22613</v>
      </c>
      <c r="BQ74">
        <v>10000</v>
      </c>
      <c r="BR74">
        <v>62978</v>
      </c>
      <c r="BS74">
        <v>19900</v>
      </c>
      <c r="BT74">
        <v>-2500</v>
      </c>
      <c r="BU74">
        <v>36600</v>
      </c>
      <c r="BV74">
        <v>500</v>
      </c>
      <c r="BW74">
        <v>2000</v>
      </c>
      <c r="BX74">
        <v>40000</v>
      </c>
      <c r="BY74">
        <v>10900</v>
      </c>
      <c r="BZ74">
        <v>0</v>
      </c>
      <c r="CA74">
        <v>5983</v>
      </c>
      <c r="CB74">
        <v>0</v>
      </c>
      <c r="CC74">
        <v>47402</v>
      </c>
      <c r="CD74">
        <v>9504</v>
      </c>
      <c r="CE74">
        <v>82295</v>
      </c>
      <c r="CF74">
        <v>11500</v>
      </c>
      <c r="CG74">
        <v>7156</v>
      </c>
      <c r="CH74">
        <v>16250</v>
      </c>
      <c r="CI74">
        <v>19500</v>
      </c>
      <c r="CJ74">
        <v>5400</v>
      </c>
    </row>
    <row r="75" spans="1:88" x14ac:dyDescent="0.25">
      <c r="A75" t="s">
        <v>180</v>
      </c>
      <c r="B75" t="s">
        <v>2197</v>
      </c>
      <c r="C75" t="str">
        <f>VLOOKUP(LEFT(D75,2),'Lookup Information'!$E:$H,4,FALSE)</f>
        <v>Louisiana District 22</v>
      </c>
      <c r="D75" t="s">
        <v>181</v>
      </c>
      <c r="E75" t="s">
        <v>95</v>
      </c>
      <c r="F75" t="s">
        <v>88</v>
      </c>
      <c r="G75">
        <v>2725</v>
      </c>
      <c r="H75">
        <v>27500</v>
      </c>
      <c r="I75">
        <v>0</v>
      </c>
      <c r="J75">
        <v>3000</v>
      </c>
      <c r="K75">
        <v>1717</v>
      </c>
      <c r="L75">
        <v>0</v>
      </c>
      <c r="M75">
        <v>0</v>
      </c>
      <c r="N75">
        <v>0</v>
      </c>
      <c r="O75">
        <v>7900</v>
      </c>
      <c r="P75">
        <v>1500</v>
      </c>
      <c r="Q75">
        <v>2700</v>
      </c>
      <c r="R75">
        <v>0</v>
      </c>
      <c r="S75">
        <v>2000</v>
      </c>
      <c r="T75">
        <v>-500</v>
      </c>
      <c r="U75">
        <v>6250</v>
      </c>
      <c r="V75">
        <v>5500</v>
      </c>
      <c r="W75">
        <v>19800</v>
      </c>
      <c r="X75">
        <v>1000</v>
      </c>
      <c r="Y75">
        <v>0</v>
      </c>
      <c r="Z75">
        <v>2000</v>
      </c>
      <c r="AA75">
        <v>1500</v>
      </c>
      <c r="AB75">
        <v>1000</v>
      </c>
      <c r="AC75">
        <v>8500</v>
      </c>
      <c r="AD75">
        <v>0</v>
      </c>
      <c r="AE75">
        <v>89800</v>
      </c>
      <c r="AF75">
        <v>0</v>
      </c>
      <c r="AG75">
        <v>2000</v>
      </c>
      <c r="AH75">
        <v>1950</v>
      </c>
      <c r="AI75">
        <v>0</v>
      </c>
      <c r="AJ75">
        <v>10800</v>
      </c>
      <c r="AK75">
        <v>16100</v>
      </c>
      <c r="AL75">
        <v>5600</v>
      </c>
      <c r="AM75">
        <v>43345</v>
      </c>
      <c r="AN75">
        <v>0</v>
      </c>
      <c r="AO75">
        <v>32400</v>
      </c>
      <c r="AP75">
        <v>61650</v>
      </c>
      <c r="AQ75">
        <v>69475</v>
      </c>
      <c r="AR75">
        <v>66650</v>
      </c>
      <c r="AS75">
        <v>62000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10000</v>
      </c>
      <c r="AZ75">
        <v>0</v>
      </c>
      <c r="BA75">
        <v>4700</v>
      </c>
      <c r="BB75">
        <v>500</v>
      </c>
      <c r="BC75">
        <v>-6368</v>
      </c>
      <c r="BD75">
        <v>400</v>
      </c>
      <c r="BE75">
        <v>-874</v>
      </c>
      <c r="BF75">
        <v>0</v>
      </c>
      <c r="BG75">
        <v>0</v>
      </c>
      <c r="BH75">
        <v>0</v>
      </c>
      <c r="BI75">
        <v>0</v>
      </c>
      <c r="BJ75">
        <v>1918</v>
      </c>
      <c r="BK75">
        <v>4500</v>
      </c>
      <c r="BL75">
        <v>26900</v>
      </c>
      <c r="BM75">
        <v>29823</v>
      </c>
      <c r="BN75">
        <v>8100</v>
      </c>
      <c r="BO75">
        <v>0</v>
      </c>
      <c r="BP75">
        <v>16250</v>
      </c>
      <c r="BQ75">
        <v>5200</v>
      </c>
      <c r="BR75">
        <v>26500</v>
      </c>
      <c r="BS75">
        <v>2710</v>
      </c>
      <c r="BT75">
        <v>0</v>
      </c>
      <c r="BU75">
        <v>11900</v>
      </c>
      <c r="BV75">
        <v>3700</v>
      </c>
      <c r="BW75">
        <v>0</v>
      </c>
      <c r="BX75">
        <v>3100</v>
      </c>
      <c r="BY75">
        <v>0</v>
      </c>
      <c r="BZ75">
        <v>0</v>
      </c>
      <c r="CA75">
        <v>3300</v>
      </c>
      <c r="CB75">
        <v>250</v>
      </c>
      <c r="CC75">
        <v>4175</v>
      </c>
      <c r="CD75">
        <v>1000</v>
      </c>
      <c r="CE75">
        <v>47727</v>
      </c>
      <c r="CF75">
        <v>7400</v>
      </c>
      <c r="CG75">
        <v>9450</v>
      </c>
      <c r="CH75">
        <v>6000</v>
      </c>
      <c r="CI75">
        <v>28500</v>
      </c>
      <c r="CJ75">
        <v>10100</v>
      </c>
    </row>
    <row r="76" spans="1:88" x14ac:dyDescent="0.25">
      <c r="A76" t="s">
        <v>182</v>
      </c>
      <c r="B76" t="s">
        <v>2198</v>
      </c>
      <c r="C76" t="str">
        <f>VLOOKUP(LEFT(D76,2),'Lookup Information'!$E:$H,4,FALSE)</f>
        <v>Florida District 12</v>
      </c>
      <c r="D76" t="s">
        <v>776</v>
      </c>
      <c r="E76" t="s">
        <v>87</v>
      </c>
      <c r="F76" t="s">
        <v>90</v>
      </c>
      <c r="G76">
        <v>400</v>
      </c>
      <c r="H76">
        <v>5500</v>
      </c>
      <c r="I76">
        <v>250</v>
      </c>
      <c r="J76">
        <v>9000</v>
      </c>
      <c r="K76">
        <v>0</v>
      </c>
      <c r="L76">
        <v>0</v>
      </c>
      <c r="M76">
        <v>0</v>
      </c>
      <c r="N76">
        <v>4500</v>
      </c>
      <c r="O76">
        <v>500</v>
      </c>
      <c r="P76">
        <v>4000</v>
      </c>
      <c r="Q76">
        <v>3350</v>
      </c>
      <c r="R76">
        <v>14250</v>
      </c>
      <c r="S76">
        <v>33000</v>
      </c>
      <c r="T76">
        <v>11000</v>
      </c>
      <c r="U76">
        <v>9500</v>
      </c>
      <c r="V76">
        <v>10524</v>
      </c>
      <c r="W76">
        <v>1500</v>
      </c>
      <c r="X76">
        <v>250</v>
      </c>
      <c r="Y76">
        <v>1250</v>
      </c>
      <c r="Z76">
        <v>0</v>
      </c>
      <c r="AA76">
        <v>3000</v>
      </c>
      <c r="AB76">
        <v>0</v>
      </c>
      <c r="AC76">
        <v>4500</v>
      </c>
      <c r="AD76">
        <v>0</v>
      </c>
      <c r="AE76">
        <v>0</v>
      </c>
      <c r="AF76">
        <v>0</v>
      </c>
      <c r="AG76">
        <v>1500</v>
      </c>
      <c r="AH76">
        <v>5950</v>
      </c>
      <c r="AI76">
        <v>2500</v>
      </c>
      <c r="AJ76">
        <v>6000</v>
      </c>
      <c r="AK76">
        <v>30500</v>
      </c>
      <c r="AL76">
        <v>900</v>
      </c>
      <c r="AM76">
        <v>16050</v>
      </c>
      <c r="AN76">
        <v>0</v>
      </c>
      <c r="AO76">
        <v>13250</v>
      </c>
      <c r="AP76">
        <v>78075</v>
      </c>
      <c r="AQ76">
        <v>8500</v>
      </c>
      <c r="AR76">
        <v>28400</v>
      </c>
      <c r="AS76">
        <v>4750</v>
      </c>
      <c r="AT76">
        <v>0</v>
      </c>
      <c r="AU76">
        <v>2000</v>
      </c>
      <c r="AV76">
        <v>0</v>
      </c>
      <c r="AW76">
        <v>5421</v>
      </c>
      <c r="AX76">
        <v>2100</v>
      </c>
      <c r="AY76">
        <v>7600</v>
      </c>
      <c r="AZ76">
        <v>0</v>
      </c>
      <c r="BA76">
        <v>0</v>
      </c>
      <c r="BB76">
        <v>2750</v>
      </c>
      <c r="BC76">
        <v>10500</v>
      </c>
      <c r="BD76">
        <v>3000</v>
      </c>
      <c r="BE76">
        <v>0</v>
      </c>
      <c r="BF76">
        <v>0</v>
      </c>
      <c r="BG76">
        <v>17500</v>
      </c>
      <c r="BH76">
        <v>20000</v>
      </c>
      <c r="BI76">
        <v>16000</v>
      </c>
      <c r="BJ76">
        <v>15000</v>
      </c>
      <c r="BK76">
        <v>7000</v>
      </c>
      <c r="BL76">
        <v>59505</v>
      </c>
      <c r="BM76">
        <v>8243</v>
      </c>
      <c r="BN76">
        <v>10000</v>
      </c>
      <c r="BO76">
        <v>0</v>
      </c>
      <c r="BP76">
        <v>4200</v>
      </c>
      <c r="BQ76">
        <v>2700</v>
      </c>
      <c r="BR76">
        <v>5000</v>
      </c>
      <c r="BS76">
        <v>9700</v>
      </c>
      <c r="BT76">
        <v>5500</v>
      </c>
      <c r="BU76">
        <v>2500</v>
      </c>
      <c r="BV76">
        <v>500</v>
      </c>
      <c r="BW76">
        <v>12000</v>
      </c>
      <c r="BX76">
        <v>5650</v>
      </c>
      <c r="BY76">
        <v>4200</v>
      </c>
      <c r="BZ76">
        <v>0</v>
      </c>
      <c r="CA76">
        <v>1025</v>
      </c>
      <c r="CB76">
        <v>100</v>
      </c>
      <c r="CC76">
        <v>8200</v>
      </c>
      <c r="CD76">
        <v>4250</v>
      </c>
      <c r="CE76">
        <v>11600</v>
      </c>
      <c r="CF76">
        <v>1000</v>
      </c>
      <c r="CG76">
        <v>10100</v>
      </c>
      <c r="CH76">
        <v>4000</v>
      </c>
      <c r="CI76">
        <v>7000</v>
      </c>
      <c r="CJ76">
        <v>0</v>
      </c>
    </row>
    <row r="77" spans="1:88" x14ac:dyDescent="0.25">
      <c r="A77" t="s">
        <v>183</v>
      </c>
      <c r="B77" t="s">
        <v>2199</v>
      </c>
      <c r="C77" t="str">
        <f>VLOOKUP(LEFT(D77,2),'Lookup Information'!$E:$H,4,FALSE)</f>
        <v>Texas District 48</v>
      </c>
      <c r="D77" t="s">
        <v>777</v>
      </c>
      <c r="E77" t="s">
        <v>87</v>
      </c>
      <c r="F77" t="s">
        <v>90</v>
      </c>
      <c r="G77">
        <v>7500</v>
      </c>
      <c r="H77">
        <v>20000</v>
      </c>
      <c r="I77">
        <v>0</v>
      </c>
      <c r="J77">
        <v>10700</v>
      </c>
      <c r="K77">
        <v>0</v>
      </c>
      <c r="L77">
        <v>0</v>
      </c>
      <c r="M77">
        <v>0</v>
      </c>
      <c r="N77">
        <v>0</v>
      </c>
      <c r="O77">
        <v>19460</v>
      </c>
      <c r="P77">
        <v>1500</v>
      </c>
      <c r="Q77">
        <v>2750</v>
      </c>
      <c r="R77">
        <v>18900</v>
      </c>
      <c r="S77">
        <v>16750</v>
      </c>
      <c r="T77">
        <v>9500</v>
      </c>
      <c r="U77">
        <v>1500</v>
      </c>
      <c r="V77">
        <v>20850</v>
      </c>
      <c r="W77">
        <v>8700</v>
      </c>
      <c r="X77">
        <v>1000</v>
      </c>
      <c r="Y77">
        <v>2000</v>
      </c>
      <c r="Z77">
        <v>36000</v>
      </c>
      <c r="AA77">
        <v>17000</v>
      </c>
      <c r="AB77">
        <v>12500</v>
      </c>
      <c r="AC77">
        <v>6250</v>
      </c>
      <c r="AD77">
        <v>0</v>
      </c>
      <c r="AE77">
        <v>24250</v>
      </c>
      <c r="AF77">
        <v>0</v>
      </c>
      <c r="AG77">
        <v>28000</v>
      </c>
      <c r="AH77">
        <v>4500</v>
      </c>
      <c r="AI77">
        <v>1000</v>
      </c>
      <c r="AJ77">
        <v>1217</v>
      </c>
      <c r="AK77">
        <v>36500</v>
      </c>
      <c r="AL77">
        <v>11200</v>
      </c>
      <c r="AM77">
        <v>47400</v>
      </c>
      <c r="AN77">
        <v>0</v>
      </c>
      <c r="AO77">
        <v>25650</v>
      </c>
      <c r="AP77">
        <v>21425</v>
      </c>
      <c r="AQ77">
        <v>24800</v>
      </c>
      <c r="AR77">
        <v>32100</v>
      </c>
      <c r="AS77">
        <v>16937</v>
      </c>
      <c r="AT77">
        <v>0</v>
      </c>
      <c r="AU77">
        <v>1000</v>
      </c>
      <c r="AV77">
        <v>1000</v>
      </c>
      <c r="AW77">
        <v>24333</v>
      </c>
      <c r="AX77">
        <v>2000</v>
      </c>
      <c r="AY77">
        <v>1750</v>
      </c>
      <c r="AZ77">
        <v>0</v>
      </c>
      <c r="BA77">
        <v>0</v>
      </c>
      <c r="BB77">
        <v>11014</v>
      </c>
      <c r="BC77">
        <v>2000</v>
      </c>
      <c r="BD77">
        <v>0</v>
      </c>
      <c r="BE77">
        <v>0</v>
      </c>
      <c r="BF77">
        <v>0</v>
      </c>
      <c r="BG77">
        <v>40000</v>
      </c>
      <c r="BH77">
        <v>31000</v>
      </c>
      <c r="BI77">
        <v>7500</v>
      </c>
      <c r="BJ77">
        <v>38500</v>
      </c>
      <c r="BK77">
        <v>20000</v>
      </c>
      <c r="BL77">
        <v>125901</v>
      </c>
      <c r="BM77">
        <v>18514</v>
      </c>
      <c r="BN77">
        <v>14285</v>
      </c>
      <c r="BO77">
        <v>0</v>
      </c>
      <c r="BP77">
        <v>20450</v>
      </c>
      <c r="BQ77">
        <v>1000</v>
      </c>
      <c r="BR77">
        <v>2000</v>
      </c>
      <c r="BS77">
        <v>6200</v>
      </c>
      <c r="BT77">
        <v>1000</v>
      </c>
      <c r="BU77">
        <v>3000</v>
      </c>
      <c r="BV77">
        <v>0</v>
      </c>
      <c r="BW77">
        <v>0</v>
      </c>
      <c r="BX77">
        <v>33650</v>
      </c>
      <c r="BY77">
        <v>0</v>
      </c>
      <c r="BZ77">
        <v>0</v>
      </c>
      <c r="CA77">
        <v>575</v>
      </c>
      <c r="CB77">
        <v>1005</v>
      </c>
      <c r="CC77">
        <v>16740</v>
      </c>
      <c r="CD77">
        <v>10700</v>
      </c>
      <c r="CE77">
        <v>11700</v>
      </c>
      <c r="CF77">
        <v>13000</v>
      </c>
      <c r="CG77">
        <v>21000</v>
      </c>
      <c r="CH77">
        <v>11500</v>
      </c>
      <c r="CI77">
        <v>0</v>
      </c>
      <c r="CJ77">
        <v>0</v>
      </c>
    </row>
    <row r="78" spans="1:88" x14ac:dyDescent="0.25">
      <c r="A78" t="s">
        <v>184</v>
      </c>
      <c r="B78" t="s">
        <v>2200</v>
      </c>
      <c r="C78" t="str">
        <f>VLOOKUP(LEFT(D78,2),'Lookup Information'!$E:$H,4,FALSE)</f>
        <v>Ohio District 39</v>
      </c>
      <c r="D78" t="s">
        <v>778</v>
      </c>
      <c r="E78" t="s">
        <v>87</v>
      </c>
      <c r="F78" t="s">
        <v>88</v>
      </c>
      <c r="G78">
        <v>3500</v>
      </c>
      <c r="H78">
        <v>0</v>
      </c>
      <c r="I78">
        <v>10000</v>
      </c>
      <c r="J78">
        <v>26900</v>
      </c>
      <c r="K78">
        <v>0</v>
      </c>
      <c r="L78">
        <v>0</v>
      </c>
      <c r="M78">
        <v>0</v>
      </c>
      <c r="N78">
        <v>6000</v>
      </c>
      <c r="O78">
        <v>15950</v>
      </c>
      <c r="P78">
        <v>7500</v>
      </c>
      <c r="Q78">
        <v>0</v>
      </c>
      <c r="R78">
        <v>21500</v>
      </c>
      <c r="S78">
        <v>18500</v>
      </c>
      <c r="T78">
        <v>12000</v>
      </c>
      <c r="U78">
        <v>6200</v>
      </c>
      <c r="V78">
        <v>8500</v>
      </c>
      <c r="W78">
        <v>10500</v>
      </c>
      <c r="X78">
        <v>17900</v>
      </c>
      <c r="Y78">
        <v>13450</v>
      </c>
      <c r="Z78">
        <v>7000</v>
      </c>
      <c r="AA78">
        <v>13000</v>
      </c>
      <c r="AB78">
        <v>0</v>
      </c>
      <c r="AC78">
        <v>23000</v>
      </c>
      <c r="AD78">
        <v>0</v>
      </c>
      <c r="AE78">
        <v>2100</v>
      </c>
      <c r="AF78">
        <v>2000</v>
      </c>
      <c r="AG78">
        <v>23150</v>
      </c>
      <c r="AH78">
        <v>24500</v>
      </c>
      <c r="AI78">
        <v>14750</v>
      </c>
      <c r="AJ78">
        <v>7500</v>
      </c>
      <c r="AK78">
        <v>60000</v>
      </c>
      <c r="AL78">
        <v>18950</v>
      </c>
      <c r="AM78">
        <v>24311</v>
      </c>
      <c r="AN78">
        <v>0</v>
      </c>
      <c r="AO78">
        <v>26400</v>
      </c>
      <c r="AP78">
        <v>31050</v>
      </c>
      <c r="AQ78">
        <v>0</v>
      </c>
      <c r="AR78">
        <v>1300</v>
      </c>
      <c r="AS78">
        <v>4000</v>
      </c>
      <c r="AT78">
        <v>1000</v>
      </c>
      <c r="AU78">
        <v>0</v>
      </c>
      <c r="AV78">
        <v>4500</v>
      </c>
      <c r="AW78">
        <v>0</v>
      </c>
      <c r="AX78">
        <v>0</v>
      </c>
      <c r="AY78">
        <v>5000</v>
      </c>
      <c r="AZ78">
        <v>0</v>
      </c>
      <c r="BA78">
        <v>7250</v>
      </c>
      <c r="BB78">
        <v>500</v>
      </c>
      <c r="BC78">
        <v>24200</v>
      </c>
      <c r="BD78">
        <v>11950</v>
      </c>
      <c r="BE78">
        <v>10725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40850</v>
      </c>
      <c r="BM78">
        <v>18700</v>
      </c>
      <c r="BN78">
        <v>13500</v>
      </c>
      <c r="BO78">
        <v>24500</v>
      </c>
      <c r="BP78">
        <v>6500</v>
      </c>
      <c r="BQ78">
        <v>0</v>
      </c>
      <c r="BR78">
        <v>18500</v>
      </c>
      <c r="BS78">
        <v>27900</v>
      </c>
      <c r="BT78">
        <v>10000</v>
      </c>
      <c r="BU78">
        <v>48100</v>
      </c>
      <c r="BV78">
        <v>1300</v>
      </c>
      <c r="BW78">
        <v>39400</v>
      </c>
      <c r="BX78">
        <v>19900</v>
      </c>
      <c r="BY78">
        <v>3000</v>
      </c>
      <c r="BZ78">
        <v>4250</v>
      </c>
      <c r="CA78">
        <v>1125</v>
      </c>
      <c r="CB78">
        <v>100</v>
      </c>
      <c r="CC78">
        <v>500</v>
      </c>
      <c r="CD78">
        <v>0</v>
      </c>
      <c r="CE78">
        <v>41265</v>
      </c>
      <c r="CF78">
        <v>11277</v>
      </c>
      <c r="CG78">
        <v>39050</v>
      </c>
      <c r="CH78">
        <v>4500</v>
      </c>
      <c r="CI78">
        <v>0</v>
      </c>
      <c r="CJ78">
        <v>1000</v>
      </c>
    </row>
    <row r="79" spans="1:88" x14ac:dyDescent="0.25">
      <c r="A79" t="s">
        <v>185</v>
      </c>
      <c r="B79" t="s">
        <v>2201</v>
      </c>
      <c r="C79" t="str">
        <f>VLOOKUP(LEFT(D79,2),'Lookup Information'!$E:$H,4,FALSE)</f>
        <v>Utah District 49</v>
      </c>
      <c r="D79" t="s">
        <v>779</v>
      </c>
      <c r="E79" t="s">
        <v>87</v>
      </c>
      <c r="F79" t="s">
        <v>88</v>
      </c>
      <c r="G79">
        <v>0</v>
      </c>
      <c r="H79">
        <v>1000</v>
      </c>
      <c r="I79">
        <v>0</v>
      </c>
      <c r="J79">
        <v>1000</v>
      </c>
      <c r="K79">
        <v>3500</v>
      </c>
      <c r="L79">
        <v>5500</v>
      </c>
      <c r="M79">
        <v>2500</v>
      </c>
      <c r="N79">
        <v>2500</v>
      </c>
      <c r="O79">
        <v>51550</v>
      </c>
      <c r="P79">
        <v>68600</v>
      </c>
      <c r="Q79">
        <v>12000</v>
      </c>
      <c r="R79">
        <v>21450</v>
      </c>
      <c r="S79">
        <v>24600</v>
      </c>
      <c r="T79">
        <v>17000</v>
      </c>
      <c r="U79">
        <v>7000</v>
      </c>
      <c r="V79">
        <v>7000</v>
      </c>
      <c r="W79">
        <v>6000</v>
      </c>
      <c r="X79">
        <v>13400</v>
      </c>
      <c r="Y79">
        <v>0</v>
      </c>
      <c r="Z79">
        <v>18500</v>
      </c>
      <c r="AA79">
        <v>11000</v>
      </c>
      <c r="AB79">
        <v>2000</v>
      </c>
      <c r="AC79">
        <v>22400</v>
      </c>
      <c r="AD79">
        <v>5000</v>
      </c>
      <c r="AE79">
        <v>51800</v>
      </c>
      <c r="AF79">
        <v>0</v>
      </c>
      <c r="AG79">
        <v>27500</v>
      </c>
      <c r="AH79">
        <v>43000</v>
      </c>
      <c r="AI79">
        <v>500</v>
      </c>
      <c r="AJ79">
        <v>23700</v>
      </c>
      <c r="AK79">
        <v>36350</v>
      </c>
      <c r="AL79">
        <v>16400</v>
      </c>
      <c r="AM79">
        <v>55600</v>
      </c>
      <c r="AN79">
        <v>0</v>
      </c>
      <c r="AO79">
        <v>50600</v>
      </c>
      <c r="AP79">
        <v>10500</v>
      </c>
      <c r="AQ79">
        <v>23200</v>
      </c>
      <c r="AR79">
        <v>1000</v>
      </c>
      <c r="AS79">
        <v>90350</v>
      </c>
      <c r="AT79">
        <v>500</v>
      </c>
      <c r="AU79">
        <v>0</v>
      </c>
      <c r="AV79">
        <v>7498</v>
      </c>
      <c r="AW79">
        <v>1</v>
      </c>
      <c r="AX79">
        <v>0</v>
      </c>
      <c r="AY79">
        <v>0</v>
      </c>
      <c r="AZ79">
        <v>0</v>
      </c>
      <c r="BA79">
        <v>14500</v>
      </c>
      <c r="BB79">
        <v>0</v>
      </c>
      <c r="BC79">
        <v>5284</v>
      </c>
      <c r="BD79">
        <v>20600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16000</v>
      </c>
      <c r="BK79">
        <v>2500</v>
      </c>
      <c r="BL79">
        <v>70950</v>
      </c>
      <c r="BM79">
        <v>58441</v>
      </c>
      <c r="BN79">
        <v>15000</v>
      </c>
      <c r="BO79">
        <v>1000</v>
      </c>
      <c r="BP79">
        <v>33350</v>
      </c>
      <c r="BQ79">
        <v>0</v>
      </c>
      <c r="BR79">
        <v>2500</v>
      </c>
      <c r="BS79">
        <v>5200</v>
      </c>
      <c r="BT79">
        <v>18500</v>
      </c>
      <c r="BU79">
        <v>52900</v>
      </c>
      <c r="BV79">
        <v>0</v>
      </c>
      <c r="BW79">
        <v>6000</v>
      </c>
      <c r="BX79">
        <v>67500</v>
      </c>
      <c r="BY79">
        <v>0</v>
      </c>
      <c r="BZ79">
        <v>0</v>
      </c>
      <c r="CA79">
        <v>7950</v>
      </c>
      <c r="CB79">
        <v>0</v>
      </c>
      <c r="CC79">
        <v>500</v>
      </c>
      <c r="CD79">
        <v>1500</v>
      </c>
      <c r="CE79">
        <v>19850</v>
      </c>
      <c r="CF79">
        <v>27600</v>
      </c>
      <c r="CG79">
        <v>30550</v>
      </c>
      <c r="CH79">
        <v>8000</v>
      </c>
      <c r="CI79">
        <v>0</v>
      </c>
      <c r="CJ79">
        <v>0</v>
      </c>
    </row>
    <row r="80" spans="1:88" x14ac:dyDescent="0.25">
      <c r="A80" t="s">
        <v>186</v>
      </c>
      <c r="B80" t="s">
        <v>2202</v>
      </c>
      <c r="C80" t="str">
        <f>VLOOKUP(LEFT(D80,2),'Lookup Information'!$E:$H,4,FALSE)</f>
        <v>California District 6</v>
      </c>
      <c r="D80" t="s">
        <v>780</v>
      </c>
      <c r="E80" t="s">
        <v>87</v>
      </c>
      <c r="F80" t="s">
        <v>90</v>
      </c>
      <c r="G80">
        <v>4900</v>
      </c>
      <c r="H80">
        <v>13200</v>
      </c>
      <c r="I80">
        <v>0</v>
      </c>
      <c r="J80">
        <v>4750</v>
      </c>
      <c r="K80">
        <v>0</v>
      </c>
      <c r="L80">
        <v>0</v>
      </c>
      <c r="M80">
        <v>0</v>
      </c>
      <c r="N80">
        <v>0</v>
      </c>
      <c r="O80">
        <v>18307</v>
      </c>
      <c r="P80">
        <v>10000</v>
      </c>
      <c r="Q80">
        <v>2500</v>
      </c>
      <c r="R80">
        <v>36000</v>
      </c>
      <c r="S80">
        <v>25350</v>
      </c>
      <c r="T80">
        <v>8700</v>
      </c>
      <c r="U80">
        <v>1350</v>
      </c>
      <c r="V80">
        <v>5350</v>
      </c>
      <c r="W80">
        <v>4650</v>
      </c>
      <c r="X80">
        <v>0</v>
      </c>
      <c r="Y80">
        <v>150</v>
      </c>
      <c r="Z80">
        <v>6000</v>
      </c>
      <c r="AA80">
        <v>0</v>
      </c>
      <c r="AB80">
        <v>0</v>
      </c>
      <c r="AC80">
        <v>2350</v>
      </c>
      <c r="AD80">
        <v>0</v>
      </c>
      <c r="AE80">
        <v>0</v>
      </c>
      <c r="AF80">
        <v>5700</v>
      </c>
      <c r="AG80">
        <v>8000</v>
      </c>
      <c r="AH80">
        <v>13100</v>
      </c>
      <c r="AI80">
        <v>4500</v>
      </c>
      <c r="AJ80">
        <v>1000</v>
      </c>
      <c r="AK80">
        <v>16950</v>
      </c>
      <c r="AL80">
        <v>2500</v>
      </c>
      <c r="AM80">
        <v>59000</v>
      </c>
      <c r="AN80">
        <v>0</v>
      </c>
      <c r="AO80">
        <v>4500</v>
      </c>
      <c r="AP80">
        <v>47850</v>
      </c>
      <c r="AQ80">
        <v>1800</v>
      </c>
      <c r="AR80">
        <v>10900</v>
      </c>
      <c r="AS80">
        <v>23000</v>
      </c>
      <c r="AT80">
        <v>0</v>
      </c>
      <c r="AU80">
        <v>6500</v>
      </c>
      <c r="AV80">
        <v>2750</v>
      </c>
      <c r="AW80">
        <v>4800</v>
      </c>
      <c r="AX80">
        <v>3200</v>
      </c>
      <c r="AY80">
        <v>0</v>
      </c>
      <c r="AZ80">
        <v>0</v>
      </c>
      <c r="BA80">
        <v>0</v>
      </c>
      <c r="BB80">
        <v>18951</v>
      </c>
      <c r="BC80">
        <v>0</v>
      </c>
      <c r="BD80">
        <v>3300</v>
      </c>
      <c r="BE80">
        <v>0</v>
      </c>
      <c r="BF80">
        <v>0</v>
      </c>
      <c r="BG80">
        <v>35000</v>
      </c>
      <c r="BH80">
        <v>33000</v>
      </c>
      <c r="BI80">
        <v>33500</v>
      </c>
      <c r="BJ80">
        <v>48500</v>
      </c>
      <c r="BK80">
        <v>26500</v>
      </c>
      <c r="BL80">
        <v>57700</v>
      </c>
      <c r="BM80">
        <v>10350</v>
      </c>
      <c r="BN80">
        <v>450</v>
      </c>
      <c r="BO80">
        <v>5600</v>
      </c>
      <c r="BP80">
        <v>12800</v>
      </c>
      <c r="BQ80">
        <v>1000</v>
      </c>
      <c r="BR80">
        <v>3000</v>
      </c>
      <c r="BS80">
        <v>5700</v>
      </c>
      <c r="BT80">
        <v>14000</v>
      </c>
      <c r="BU80">
        <v>9200</v>
      </c>
      <c r="BV80">
        <v>3000</v>
      </c>
      <c r="BW80">
        <v>2500</v>
      </c>
      <c r="BX80">
        <v>8500</v>
      </c>
      <c r="BY80">
        <v>0</v>
      </c>
      <c r="BZ80">
        <v>1000</v>
      </c>
      <c r="CA80">
        <v>12002</v>
      </c>
      <c r="CB80">
        <v>0</v>
      </c>
      <c r="CC80">
        <v>6350</v>
      </c>
      <c r="CD80">
        <v>0</v>
      </c>
      <c r="CE80">
        <v>31548</v>
      </c>
      <c r="CF80">
        <v>4000</v>
      </c>
      <c r="CG80">
        <v>1150</v>
      </c>
      <c r="CH80">
        <v>2000</v>
      </c>
      <c r="CI80">
        <v>0</v>
      </c>
      <c r="CJ80">
        <v>0</v>
      </c>
    </row>
    <row r="81" spans="1:88" x14ac:dyDescent="0.25">
      <c r="A81" t="s">
        <v>187</v>
      </c>
      <c r="B81" t="s">
        <v>2203</v>
      </c>
      <c r="C81" t="str">
        <f>VLOOKUP(LEFT(D81,2),'Lookup Information'!$E:$H,4,FALSE)</f>
        <v>Rhode Island District 44</v>
      </c>
      <c r="D81" t="s">
        <v>781</v>
      </c>
      <c r="E81" t="s">
        <v>87</v>
      </c>
      <c r="F81" t="s">
        <v>90</v>
      </c>
      <c r="G81">
        <v>1250</v>
      </c>
      <c r="H81">
        <v>0</v>
      </c>
      <c r="I81">
        <v>0</v>
      </c>
      <c r="J81">
        <v>1000</v>
      </c>
      <c r="K81">
        <v>0</v>
      </c>
      <c r="L81">
        <v>0</v>
      </c>
      <c r="M81">
        <v>0</v>
      </c>
      <c r="N81">
        <v>0</v>
      </c>
      <c r="O81">
        <v>6250</v>
      </c>
      <c r="P81">
        <v>6000</v>
      </c>
      <c r="Q81">
        <v>1000</v>
      </c>
      <c r="R81">
        <v>48505</v>
      </c>
      <c r="S81">
        <v>29900</v>
      </c>
      <c r="T81">
        <v>1010</v>
      </c>
      <c r="U81">
        <v>0</v>
      </c>
      <c r="V81">
        <v>10703</v>
      </c>
      <c r="W81">
        <v>11525</v>
      </c>
      <c r="X81">
        <v>7400</v>
      </c>
      <c r="Y81">
        <v>0</v>
      </c>
      <c r="Z81">
        <v>3000</v>
      </c>
      <c r="AA81">
        <v>8000</v>
      </c>
      <c r="AB81">
        <v>1250</v>
      </c>
      <c r="AC81">
        <v>500</v>
      </c>
      <c r="AD81">
        <v>0</v>
      </c>
      <c r="AE81">
        <v>0</v>
      </c>
      <c r="AF81">
        <v>0</v>
      </c>
      <c r="AG81">
        <v>23800</v>
      </c>
      <c r="AH81">
        <v>8570</v>
      </c>
      <c r="AI81">
        <v>2000</v>
      </c>
      <c r="AJ81">
        <v>0</v>
      </c>
      <c r="AK81">
        <v>20250</v>
      </c>
      <c r="AL81">
        <v>7450</v>
      </c>
      <c r="AM81">
        <v>79025</v>
      </c>
      <c r="AN81">
        <v>0</v>
      </c>
      <c r="AO81">
        <v>62900</v>
      </c>
      <c r="AP81">
        <v>39690</v>
      </c>
      <c r="AQ81">
        <v>250</v>
      </c>
      <c r="AR81">
        <v>11400</v>
      </c>
      <c r="AS81">
        <v>7000</v>
      </c>
      <c r="AT81">
        <v>0</v>
      </c>
      <c r="AU81">
        <v>125</v>
      </c>
      <c r="AV81">
        <v>1000</v>
      </c>
      <c r="AW81">
        <v>2125</v>
      </c>
      <c r="AX81">
        <v>2000</v>
      </c>
      <c r="AY81">
        <v>0</v>
      </c>
      <c r="AZ81">
        <v>0</v>
      </c>
      <c r="BA81">
        <v>0</v>
      </c>
      <c r="BB81">
        <v>25335</v>
      </c>
      <c r="BC81">
        <v>16000</v>
      </c>
      <c r="BD81">
        <v>16850</v>
      </c>
      <c r="BE81">
        <v>0</v>
      </c>
      <c r="BF81">
        <v>0</v>
      </c>
      <c r="BG81">
        <v>68500</v>
      </c>
      <c r="BH81">
        <v>32000</v>
      </c>
      <c r="BI81">
        <v>18000</v>
      </c>
      <c r="BJ81">
        <v>39100</v>
      </c>
      <c r="BK81">
        <v>34500</v>
      </c>
      <c r="BL81">
        <v>117081</v>
      </c>
      <c r="BM81">
        <v>31600</v>
      </c>
      <c r="BN81">
        <v>7500</v>
      </c>
      <c r="BO81">
        <v>0</v>
      </c>
      <c r="BP81">
        <v>24780</v>
      </c>
      <c r="BQ81">
        <v>24050</v>
      </c>
      <c r="BR81">
        <v>0</v>
      </c>
      <c r="BS81">
        <v>3250</v>
      </c>
      <c r="BT81">
        <v>20500</v>
      </c>
      <c r="BU81">
        <v>28400</v>
      </c>
      <c r="BV81">
        <v>3760</v>
      </c>
      <c r="BW81">
        <v>5400</v>
      </c>
      <c r="BX81">
        <v>21555</v>
      </c>
      <c r="BY81">
        <v>0</v>
      </c>
      <c r="BZ81">
        <v>500</v>
      </c>
      <c r="CA81">
        <v>17285</v>
      </c>
      <c r="CB81">
        <v>700</v>
      </c>
      <c r="CC81">
        <v>23755</v>
      </c>
      <c r="CD81">
        <v>31755</v>
      </c>
      <c r="CE81">
        <v>137882</v>
      </c>
      <c r="CF81">
        <v>2250</v>
      </c>
      <c r="CG81">
        <v>6000</v>
      </c>
      <c r="CH81">
        <v>0</v>
      </c>
      <c r="CI81">
        <v>13500</v>
      </c>
      <c r="CJ81">
        <v>0</v>
      </c>
    </row>
    <row r="82" spans="1:88" x14ac:dyDescent="0.25">
      <c r="A82" t="s">
        <v>188</v>
      </c>
      <c r="B82" t="s">
        <v>2204</v>
      </c>
      <c r="C82" t="str">
        <f>VLOOKUP(LEFT(D82,2),'Lookup Information'!$E:$H,4,FALSE)</f>
        <v>Massachusetts District 25</v>
      </c>
      <c r="D82" t="s">
        <v>782</v>
      </c>
      <c r="E82" t="s">
        <v>87</v>
      </c>
      <c r="F82" t="s">
        <v>90</v>
      </c>
      <c r="G82">
        <v>0</v>
      </c>
      <c r="H82">
        <v>19700</v>
      </c>
      <c r="I82">
        <v>0</v>
      </c>
      <c r="J82">
        <v>2250</v>
      </c>
      <c r="K82">
        <v>0</v>
      </c>
      <c r="L82">
        <v>0</v>
      </c>
      <c r="M82">
        <v>0</v>
      </c>
      <c r="N82">
        <v>0</v>
      </c>
      <c r="O82">
        <v>30958</v>
      </c>
      <c r="P82">
        <v>1350</v>
      </c>
      <c r="Q82">
        <v>2760</v>
      </c>
      <c r="R82">
        <v>11300</v>
      </c>
      <c r="S82">
        <v>2000</v>
      </c>
      <c r="T82">
        <v>7000</v>
      </c>
      <c r="U82">
        <v>0</v>
      </c>
      <c r="V82">
        <v>10160</v>
      </c>
      <c r="W82">
        <v>2500</v>
      </c>
      <c r="X82">
        <v>0</v>
      </c>
      <c r="Y82">
        <v>5500</v>
      </c>
      <c r="Z82">
        <v>8000</v>
      </c>
      <c r="AA82">
        <v>18500</v>
      </c>
      <c r="AB82">
        <v>0</v>
      </c>
      <c r="AC82">
        <v>11500</v>
      </c>
      <c r="AD82">
        <v>0</v>
      </c>
      <c r="AE82">
        <v>7503</v>
      </c>
      <c r="AF82">
        <v>0</v>
      </c>
      <c r="AG82">
        <v>1120</v>
      </c>
      <c r="AH82">
        <v>1000</v>
      </c>
      <c r="AI82">
        <v>2000</v>
      </c>
      <c r="AJ82">
        <v>0</v>
      </c>
      <c r="AK82">
        <v>49663</v>
      </c>
      <c r="AL82">
        <v>6703</v>
      </c>
      <c r="AM82">
        <v>56606</v>
      </c>
      <c r="AN82">
        <v>0</v>
      </c>
      <c r="AO82">
        <v>67400</v>
      </c>
      <c r="AP82">
        <v>35894</v>
      </c>
      <c r="AQ82">
        <v>15943</v>
      </c>
      <c r="AR82">
        <v>16191</v>
      </c>
      <c r="AS82">
        <v>98950</v>
      </c>
      <c r="AT82">
        <v>0</v>
      </c>
      <c r="AU82">
        <v>0</v>
      </c>
      <c r="AV82">
        <v>10000</v>
      </c>
      <c r="AW82">
        <v>5700</v>
      </c>
      <c r="AX82">
        <v>8000</v>
      </c>
      <c r="AY82">
        <v>0</v>
      </c>
      <c r="AZ82">
        <v>290</v>
      </c>
      <c r="BA82">
        <v>0</v>
      </c>
      <c r="BB82">
        <v>5750</v>
      </c>
      <c r="BC82">
        <v>13000</v>
      </c>
      <c r="BD82">
        <v>25278</v>
      </c>
      <c r="BE82">
        <v>0</v>
      </c>
      <c r="BF82">
        <v>49013</v>
      </c>
      <c r="BG82">
        <v>60000</v>
      </c>
      <c r="BH82">
        <v>38500</v>
      </c>
      <c r="BI82">
        <v>20750</v>
      </c>
      <c r="BJ82">
        <v>49000</v>
      </c>
      <c r="BK82">
        <v>32500</v>
      </c>
      <c r="BL82">
        <v>95085</v>
      </c>
      <c r="BM82">
        <v>19500</v>
      </c>
      <c r="BN82">
        <v>14156</v>
      </c>
      <c r="BO82">
        <v>0</v>
      </c>
      <c r="BP82">
        <v>17600</v>
      </c>
      <c r="BQ82">
        <v>0</v>
      </c>
      <c r="BR82">
        <v>250</v>
      </c>
      <c r="BS82">
        <v>3200</v>
      </c>
      <c r="BT82">
        <v>2000</v>
      </c>
      <c r="BU82">
        <v>15005</v>
      </c>
      <c r="BV82">
        <v>1</v>
      </c>
      <c r="BW82">
        <v>0</v>
      </c>
      <c r="BX82">
        <v>1250</v>
      </c>
      <c r="BY82">
        <v>0</v>
      </c>
      <c r="BZ82">
        <v>0</v>
      </c>
      <c r="CA82">
        <v>4009</v>
      </c>
      <c r="CB82">
        <v>0</v>
      </c>
      <c r="CC82">
        <v>26258</v>
      </c>
      <c r="CD82">
        <v>5640</v>
      </c>
      <c r="CE82">
        <v>80531</v>
      </c>
      <c r="CF82">
        <v>1000</v>
      </c>
      <c r="CG82">
        <v>4500</v>
      </c>
      <c r="CH82">
        <v>0</v>
      </c>
      <c r="CI82">
        <v>1750</v>
      </c>
      <c r="CJ82">
        <v>0</v>
      </c>
    </row>
    <row r="83" spans="1:88" x14ac:dyDescent="0.25">
      <c r="A83" t="s">
        <v>189</v>
      </c>
      <c r="B83" t="s">
        <v>2205</v>
      </c>
      <c r="C83" t="str">
        <f>VLOOKUP(LEFT(D83,2),'Lookup Information'!$E:$H,4,FALSE)</f>
        <v>New York District 36</v>
      </c>
      <c r="D83" t="s">
        <v>783</v>
      </c>
      <c r="E83" t="s">
        <v>87</v>
      </c>
      <c r="F83" t="s">
        <v>90</v>
      </c>
      <c r="G83">
        <v>300</v>
      </c>
      <c r="H83">
        <v>1500</v>
      </c>
      <c r="I83">
        <v>0</v>
      </c>
      <c r="J83">
        <v>2800</v>
      </c>
      <c r="K83">
        <v>0</v>
      </c>
      <c r="L83">
        <v>0</v>
      </c>
      <c r="M83">
        <v>0</v>
      </c>
      <c r="N83">
        <v>0</v>
      </c>
      <c r="O83">
        <v>13131</v>
      </c>
      <c r="P83">
        <v>8750</v>
      </c>
      <c r="Q83">
        <v>500</v>
      </c>
      <c r="R83">
        <v>32350</v>
      </c>
      <c r="S83">
        <v>61000</v>
      </c>
      <c r="T83">
        <v>17500</v>
      </c>
      <c r="U83">
        <v>1000</v>
      </c>
      <c r="V83">
        <v>2500</v>
      </c>
      <c r="W83">
        <v>3900</v>
      </c>
      <c r="X83">
        <v>0</v>
      </c>
      <c r="Y83">
        <v>0</v>
      </c>
      <c r="Z83">
        <v>6500</v>
      </c>
      <c r="AA83">
        <v>0</v>
      </c>
      <c r="AB83">
        <v>1500</v>
      </c>
      <c r="AC83">
        <v>22500</v>
      </c>
      <c r="AD83">
        <v>0</v>
      </c>
      <c r="AE83">
        <v>2000</v>
      </c>
      <c r="AF83">
        <v>0</v>
      </c>
      <c r="AG83">
        <v>0</v>
      </c>
      <c r="AH83">
        <v>7750</v>
      </c>
      <c r="AI83">
        <v>1000</v>
      </c>
      <c r="AJ83">
        <v>5000</v>
      </c>
      <c r="AK83">
        <v>18475</v>
      </c>
      <c r="AL83">
        <v>0</v>
      </c>
      <c r="AM83">
        <v>12700</v>
      </c>
      <c r="AN83">
        <v>0</v>
      </c>
      <c r="AO83">
        <v>6300</v>
      </c>
      <c r="AP83">
        <v>40560</v>
      </c>
      <c r="AQ83">
        <v>3000</v>
      </c>
      <c r="AR83">
        <v>20810</v>
      </c>
      <c r="AS83">
        <v>12500</v>
      </c>
      <c r="AT83">
        <v>0</v>
      </c>
      <c r="AU83">
        <v>1000</v>
      </c>
      <c r="AV83">
        <v>2000</v>
      </c>
      <c r="AW83">
        <v>0</v>
      </c>
      <c r="AX83">
        <v>2000</v>
      </c>
      <c r="AY83">
        <v>0</v>
      </c>
      <c r="AZ83">
        <v>0</v>
      </c>
      <c r="BA83">
        <v>0</v>
      </c>
      <c r="BB83">
        <v>5250</v>
      </c>
      <c r="BC83">
        <v>11500</v>
      </c>
      <c r="BD83">
        <v>4010</v>
      </c>
      <c r="BE83">
        <v>0</v>
      </c>
      <c r="BF83">
        <v>0</v>
      </c>
      <c r="BG83">
        <v>37500</v>
      </c>
      <c r="BH83">
        <v>25500</v>
      </c>
      <c r="BI83">
        <v>25500</v>
      </c>
      <c r="BJ83">
        <v>31000</v>
      </c>
      <c r="BK83">
        <v>18000</v>
      </c>
      <c r="BL83">
        <v>20350</v>
      </c>
      <c r="BM83">
        <v>5000</v>
      </c>
      <c r="BN83">
        <v>7500</v>
      </c>
      <c r="BO83">
        <v>500</v>
      </c>
      <c r="BP83">
        <v>4700</v>
      </c>
      <c r="BQ83">
        <v>0</v>
      </c>
      <c r="BR83">
        <v>3000</v>
      </c>
      <c r="BS83">
        <v>3500</v>
      </c>
      <c r="BT83">
        <v>5000</v>
      </c>
      <c r="BU83">
        <v>0</v>
      </c>
      <c r="BV83">
        <v>0</v>
      </c>
      <c r="BW83">
        <v>3500</v>
      </c>
      <c r="BX83">
        <v>2750</v>
      </c>
      <c r="BY83">
        <v>0</v>
      </c>
      <c r="BZ83">
        <v>0</v>
      </c>
      <c r="CA83">
        <v>3650</v>
      </c>
      <c r="CB83">
        <v>3050</v>
      </c>
      <c r="CC83">
        <v>8050</v>
      </c>
      <c r="CD83">
        <v>1280</v>
      </c>
      <c r="CE83">
        <v>12150</v>
      </c>
      <c r="CF83">
        <v>1500</v>
      </c>
      <c r="CG83">
        <v>9500</v>
      </c>
      <c r="CH83">
        <v>7500</v>
      </c>
      <c r="CI83">
        <v>0</v>
      </c>
      <c r="CJ83">
        <v>0</v>
      </c>
    </row>
    <row r="84" spans="1:88" x14ac:dyDescent="0.25">
      <c r="A84" t="s">
        <v>190</v>
      </c>
      <c r="B84" t="s">
        <v>2206</v>
      </c>
      <c r="C84" t="str">
        <f>VLOOKUP(LEFT(D84,2),'Lookup Information'!$E:$H,4,FALSE)</f>
        <v>Florida District 12</v>
      </c>
      <c r="D84" t="s">
        <v>784</v>
      </c>
      <c r="E84" t="s">
        <v>87</v>
      </c>
      <c r="F84" t="s">
        <v>88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500</v>
      </c>
      <c r="P84">
        <v>0</v>
      </c>
      <c r="Q84">
        <v>1000</v>
      </c>
      <c r="R84">
        <v>3500</v>
      </c>
      <c r="S84">
        <v>250</v>
      </c>
      <c r="T84">
        <v>0</v>
      </c>
      <c r="U84">
        <v>0</v>
      </c>
      <c r="V84">
        <v>0</v>
      </c>
      <c r="W84">
        <v>6333</v>
      </c>
      <c r="X84">
        <v>0</v>
      </c>
      <c r="Y84">
        <v>0</v>
      </c>
      <c r="Z84">
        <v>0</v>
      </c>
      <c r="AA84">
        <v>0</v>
      </c>
      <c r="AB84">
        <v>250</v>
      </c>
      <c r="AC84">
        <v>0</v>
      </c>
      <c r="AD84">
        <v>0</v>
      </c>
      <c r="AE84">
        <v>0</v>
      </c>
      <c r="AF84">
        <v>0</v>
      </c>
      <c r="AG84">
        <v>1750</v>
      </c>
      <c r="AH84">
        <v>500</v>
      </c>
      <c r="AI84">
        <v>0</v>
      </c>
      <c r="AJ84">
        <v>2700</v>
      </c>
      <c r="AK84">
        <v>1800</v>
      </c>
      <c r="AL84">
        <v>1750</v>
      </c>
      <c r="AM84">
        <v>17623</v>
      </c>
      <c r="AN84">
        <v>0</v>
      </c>
      <c r="AO84">
        <v>10150</v>
      </c>
      <c r="AP84">
        <v>7250</v>
      </c>
      <c r="AQ84">
        <v>1000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5000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25147</v>
      </c>
      <c r="BM84">
        <v>0</v>
      </c>
      <c r="BN84">
        <v>500</v>
      </c>
      <c r="BO84">
        <v>0</v>
      </c>
      <c r="BP84">
        <v>250</v>
      </c>
      <c r="BQ84">
        <v>0</v>
      </c>
      <c r="BR84">
        <v>0</v>
      </c>
      <c r="BS84">
        <v>2040</v>
      </c>
      <c r="BT84">
        <v>250</v>
      </c>
      <c r="BU84">
        <v>1250</v>
      </c>
      <c r="BV84">
        <v>0</v>
      </c>
      <c r="BW84">
        <v>0</v>
      </c>
      <c r="BX84">
        <v>0</v>
      </c>
      <c r="BY84">
        <v>250</v>
      </c>
      <c r="BZ84">
        <v>0</v>
      </c>
      <c r="CA84">
        <v>1250</v>
      </c>
      <c r="CB84">
        <v>0</v>
      </c>
      <c r="CC84">
        <v>1200</v>
      </c>
      <c r="CD84">
        <v>0</v>
      </c>
      <c r="CE84">
        <v>139387</v>
      </c>
      <c r="CF84">
        <v>2016</v>
      </c>
      <c r="CG84">
        <v>3750</v>
      </c>
      <c r="CH84">
        <v>0</v>
      </c>
      <c r="CI84">
        <v>0</v>
      </c>
      <c r="CJ84">
        <v>0</v>
      </c>
    </row>
    <row r="85" spans="1:88" x14ac:dyDescent="0.25">
      <c r="A85" t="s">
        <v>191</v>
      </c>
      <c r="B85" t="s">
        <v>2207</v>
      </c>
      <c r="C85" t="str">
        <f>VLOOKUP(LEFT(D85,2),'Lookup Information'!$E:$H,4,FALSE)</f>
        <v>Missouri District 29</v>
      </c>
      <c r="D85" t="s">
        <v>785</v>
      </c>
      <c r="E85" t="s">
        <v>87</v>
      </c>
      <c r="F85" t="s">
        <v>90</v>
      </c>
      <c r="G85">
        <v>8200</v>
      </c>
      <c r="H85">
        <v>650</v>
      </c>
      <c r="I85">
        <v>0</v>
      </c>
      <c r="J85">
        <v>0</v>
      </c>
      <c r="K85">
        <v>0</v>
      </c>
      <c r="L85">
        <v>0</v>
      </c>
      <c r="M85">
        <v>0</v>
      </c>
      <c r="N85">
        <v>1000</v>
      </c>
      <c r="O85">
        <v>0</v>
      </c>
      <c r="P85">
        <v>2000</v>
      </c>
      <c r="Q85">
        <v>0</v>
      </c>
      <c r="R85">
        <v>2000</v>
      </c>
      <c r="S85">
        <v>15000</v>
      </c>
      <c r="T85">
        <v>11000</v>
      </c>
      <c r="U85">
        <v>1000</v>
      </c>
      <c r="V85">
        <v>0</v>
      </c>
      <c r="W85">
        <v>1000</v>
      </c>
      <c r="X85">
        <v>0</v>
      </c>
      <c r="Y85">
        <v>0</v>
      </c>
      <c r="Z85">
        <v>13250</v>
      </c>
      <c r="AA85">
        <v>1500</v>
      </c>
      <c r="AB85">
        <v>0</v>
      </c>
      <c r="AC85">
        <v>16000</v>
      </c>
      <c r="AD85">
        <v>0</v>
      </c>
      <c r="AE85">
        <v>4000</v>
      </c>
      <c r="AF85">
        <v>0</v>
      </c>
      <c r="AG85">
        <v>2500</v>
      </c>
      <c r="AH85">
        <v>30400</v>
      </c>
      <c r="AI85">
        <v>11000</v>
      </c>
      <c r="AJ85">
        <v>25500</v>
      </c>
      <c r="AK85">
        <v>57000</v>
      </c>
      <c r="AL85">
        <v>14000</v>
      </c>
      <c r="AM85">
        <v>28500</v>
      </c>
      <c r="AN85">
        <v>0</v>
      </c>
      <c r="AO85">
        <v>29723</v>
      </c>
      <c r="AP85">
        <v>22250</v>
      </c>
      <c r="AQ85">
        <v>6500</v>
      </c>
      <c r="AR85">
        <v>11000</v>
      </c>
      <c r="AS85">
        <v>21000</v>
      </c>
      <c r="AT85">
        <v>0</v>
      </c>
      <c r="AU85">
        <v>1000</v>
      </c>
      <c r="AV85">
        <v>8000</v>
      </c>
      <c r="AW85">
        <v>0</v>
      </c>
      <c r="AX85">
        <v>2000</v>
      </c>
      <c r="AY85">
        <v>0</v>
      </c>
      <c r="AZ85">
        <v>0</v>
      </c>
      <c r="BA85">
        <v>0</v>
      </c>
      <c r="BB85">
        <v>3000</v>
      </c>
      <c r="BC85">
        <v>6000</v>
      </c>
      <c r="BD85">
        <v>4810</v>
      </c>
      <c r="BE85">
        <v>0</v>
      </c>
      <c r="BF85">
        <v>0</v>
      </c>
      <c r="BG85">
        <v>49200</v>
      </c>
      <c r="BH85">
        <v>45500</v>
      </c>
      <c r="BI85">
        <v>2500</v>
      </c>
      <c r="BJ85">
        <v>54000</v>
      </c>
      <c r="BK85">
        <v>18750</v>
      </c>
      <c r="BL85">
        <v>30248</v>
      </c>
      <c r="BM85">
        <v>8210</v>
      </c>
      <c r="BN85">
        <v>17500</v>
      </c>
      <c r="BO85">
        <v>0</v>
      </c>
      <c r="BP85">
        <v>7750</v>
      </c>
      <c r="BQ85">
        <v>5000</v>
      </c>
      <c r="BR85">
        <v>0</v>
      </c>
      <c r="BS85">
        <v>1000</v>
      </c>
      <c r="BT85">
        <v>0</v>
      </c>
      <c r="BU85">
        <v>7500</v>
      </c>
      <c r="BV85">
        <v>8800</v>
      </c>
      <c r="BW85">
        <v>2500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250</v>
      </c>
      <c r="CD85">
        <v>1000</v>
      </c>
      <c r="CE85">
        <v>10000</v>
      </c>
      <c r="CF85">
        <v>5250</v>
      </c>
      <c r="CG85">
        <v>7500</v>
      </c>
      <c r="CH85">
        <v>12500</v>
      </c>
      <c r="CI85">
        <v>0</v>
      </c>
      <c r="CJ85">
        <v>1000</v>
      </c>
    </row>
    <row r="86" spans="1:88" x14ac:dyDescent="0.25">
      <c r="A86" t="s">
        <v>192</v>
      </c>
      <c r="B86" t="s">
        <v>2208</v>
      </c>
      <c r="C86" t="str">
        <f>VLOOKUP(LEFT(D86,2),'Lookup Information'!$E:$H,4,FALSE)</f>
        <v>Missouri District 29</v>
      </c>
      <c r="D86" t="s">
        <v>786</v>
      </c>
      <c r="E86" t="s">
        <v>87</v>
      </c>
      <c r="F86" t="s">
        <v>90</v>
      </c>
      <c r="G86">
        <v>16500</v>
      </c>
      <c r="H86">
        <v>2000</v>
      </c>
      <c r="I86">
        <v>1000</v>
      </c>
      <c r="J86">
        <v>6500</v>
      </c>
      <c r="K86">
        <v>0</v>
      </c>
      <c r="L86">
        <v>0</v>
      </c>
      <c r="M86">
        <v>1000</v>
      </c>
      <c r="N86">
        <v>0</v>
      </c>
      <c r="O86">
        <v>3500</v>
      </c>
      <c r="P86">
        <v>8000</v>
      </c>
      <c r="Q86">
        <v>14325</v>
      </c>
      <c r="R86">
        <v>2000</v>
      </c>
      <c r="S86">
        <v>9450</v>
      </c>
      <c r="T86">
        <v>10200</v>
      </c>
      <c r="U86">
        <v>0</v>
      </c>
      <c r="V86">
        <v>15450</v>
      </c>
      <c r="W86">
        <v>5200</v>
      </c>
      <c r="X86">
        <v>9000</v>
      </c>
      <c r="Y86">
        <v>0</v>
      </c>
      <c r="Z86">
        <v>10000</v>
      </c>
      <c r="AA86">
        <v>5500</v>
      </c>
      <c r="AB86">
        <v>2500</v>
      </c>
      <c r="AC86">
        <v>11000</v>
      </c>
      <c r="AD86">
        <v>0</v>
      </c>
      <c r="AE86">
        <v>0</v>
      </c>
      <c r="AF86">
        <v>0</v>
      </c>
      <c r="AG86">
        <v>37500</v>
      </c>
      <c r="AH86">
        <v>36400</v>
      </c>
      <c r="AI86">
        <v>13250</v>
      </c>
      <c r="AJ86">
        <v>34000</v>
      </c>
      <c r="AK86">
        <v>174000</v>
      </c>
      <c r="AL86">
        <v>21025</v>
      </c>
      <c r="AM86">
        <v>86300</v>
      </c>
      <c r="AN86">
        <v>0</v>
      </c>
      <c r="AO86">
        <v>58450</v>
      </c>
      <c r="AP86">
        <v>15800</v>
      </c>
      <c r="AQ86">
        <v>5000</v>
      </c>
      <c r="AR86">
        <v>20350</v>
      </c>
      <c r="AS86">
        <v>16500</v>
      </c>
      <c r="AT86">
        <v>0</v>
      </c>
      <c r="AU86">
        <v>1000</v>
      </c>
      <c r="AV86">
        <v>10558</v>
      </c>
      <c r="AW86">
        <v>1000</v>
      </c>
      <c r="AX86">
        <v>2000</v>
      </c>
      <c r="AY86">
        <v>0</v>
      </c>
      <c r="AZ86">
        <v>0</v>
      </c>
      <c r="BA86">
        <v>0</v>
      </c>
      <c r="BB86">
        <v>6000</v>
      </c>
      <c r="BC86">
        <v>22000</v>
      </c>
      <c r="BD86">
        <v>5010</v>
      </c>
      <c r="BE86">
        <v>0</v>
      </c>
      <c r="BF86">
        <v>0</v>
      </c>
      <c r="BG86">
        <v>34000</v>
      </c>
      <c r="BH86">
        <v>52000</v>
      </c>
      <c r="BI86">
        <v>33500</v>
      </c>
      <c r="BJ86">
        <v>35000</v>
      </c>
      <c r="BK86">
        <v>8500</v>
      </c>
      <c r="BL86">
        <v>66450</v>
      </c>
      <c r="BM86">
        <v>9900</v>
      </c>
      <c r="BN86">
        <v>5000</v>
      </c>
      <c r="BO86">
        <v>1500</v>
      </c>
      <c r="BP86">
        <v>6650</v>
      </c>
      <c r="BQ86">
        <v>1500</v>
      </c>
      <c r="BR86">
        <v>3500</v>
      </c>
      <c r="BS86">
        <v>14000</v>
      </c>
      <c r="BT86">
        <v>1000</v>
      </c>
      <c r="BU86">
        <v>16500</v>
      </c>
      <c r="BV86">
        <v>0</v>
      </c>
      <c r="BW86">
        <v>5200</v>
      </c>
      <c r="BX86">
        <v>1500</v>
      </c>
      <c r="BY86">
        <v>0</v>
      </c>
      <c r="BZ86">
        <v>0</v>
      </c>
      <c r="CA86">
        <v>1025</v>
      </c>
      <c r="CB86">
        <v>400</v>
      </c>
      <c r="CC86">
        <v>800</v>
      </c>
      <c r="CD86">
        <v>0</v>
      </c>
      <c r="CE86">
        <v>13585</v>
      </c>
      <c r="CF86">
        <v>3500</v>
      </c>
      <c r="CG86">
        <v>2500</v>
      </c>
      <c r="CH86">
        <v>14717</v>
      </c>
      <c r="CI86">
        <v>0</v>
      </c>
      <c r="CJ86">
        <v>500</v>
      </c>
    </row>
    <row r="87" spans="1:88" x14ac:dyDescent="0.25">
      <c r="A87" t="s">
        <v>193</v>
      </c>
      <c r="B87" t="s">
        <v>2209</v>
      </c>
      <c r="C87" t="str">
        <f>VLOOKUP(LEFT(D87,2),'Lookup Information'!$E:$H,4,FALSE)</f>
        <v>Indiana District 18</v>
      </c>
      <c r="D87" t="s">
        <v>194</v>
      </c>
      <c r="E87" t="s">
        <v>95</v>
      </c>
      <c r="F87" t="s">
        <v>88</v>
      </c>
      <c r="G87">
        <v>0</v>
      </c>
      <c r="H87">
        <v>-7800</v>
      </c>
      <c r="I87">
        <v>0</v>
      </c>
      <c r="J87">
        <v>-3800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-2600</v>
      </c>
      <c r="S87">
        <v>-2000</v>
      </c>
      <c r="T87">
        <v>0</v>
      </c>
      <c r="U87">
        <v>1000</v>
      </c>
      <c r="V87">
        <v>4000</v>
      </c>
      <c r="W87">
        <v>5500</v>
      </c>
      <c r="X87">
        <v>0</v>
      </c>
      <c r="Y87">
        <v>0</v>
      </c>
      <c r="Z87">
        <v>-4000</v>
      </c>
      <c r="AA87">
        <v>-7500</v>
      </c>
      <c r="AB87">
        <v>-3000</v>
      </c>
      <c r="AC87">
        <v>-5100</v>
      </c>
      <c r="AD87">
        <v>0</v>
      </c>
      <c r="AE87">
        <v>-19800</v>
      </c>
      <c r="AF87">
        <v>0</v>
      </c>
      <c r="AG87">
        <v>1500</v>
      </c>
      <c r="AH87">
        <v>-2600</v>
      </c>
      <c r="AI87">
        <v>0</v>
      </c>
      <c r="AJ87">
        <v>-2600</v>
      </c>
      <c r="AK87">
        <v>0</v>
      </c>
      <c r="AL87">
        <v>3000</v>
      </c>
      <c r="AM87">
        <v>-6800</v>
      </c>
      <c r="AN87">
        <v>0</v>
      </c>
      <c r="AO87">
        <v>-32000</v>
      </c>
      <c r="AP87">
        <v>2500</v>
      </c>
      <c r="AQ87">
        <v>-3000</v>
      </c>
      <c r="AR87">
        <v>1000</v>
      </c>
      <c r="AS87">
        <v>-650</v>
      </c>
      <c r="AT87">
        <v>0</v>
      </c>
      <c r="AU87">
        <v>0</v>
      </c>
      <c r="AV87">
        <v>-2000</v>
      </c>
      <c r="AW87">
        <v>0</v>
      </c>
      <c r="AX87">
        <v>0</v>
      </c>
      <c r="AY87">
        <v>1000</v>
      </c>
      <c r="AZ87">
        <v>0</v>
      </c>
      <c r="BA87">
        <v>0</v>
      </c>
      <c r="BB87">
        <v>0</v>
      </c>
      <c r="BC87">
        <v>-5000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850</v>
      </c>
      <c r="BM87">
        <v>1500</v>
      </c>
      <c r="BN87">
        <v>-2600</v>
      </c>
      <c r="BO87">
        <v>0</v>
      </c>
      <c r="BP87">
        <v>-900</v>
      </c>
      <c r="BQ87">
        <v>0</v>
      </c>
      <c r="BR87">
        <v>0</v>
      </c>
      <c r="BS87">
        <v>0</v>
      </c>
      <c r="BT87">
        <v>0</v>
      </c>
      <c r="BU87">
        <v>3000</v>
      </c>
      <c r="BV87">
        <v>0</v>
      </c>
      <c r="BW87">
        <v>-2400</v>
      </c>
      <c r="BX87">
        <v>0</v>
      </c>
      <c r="BY87">
        <v>-9000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-3400</v>
      </c>
      <c r="CF87">
        <v>-3000</v>
      </c>
      <c r="CG87">
        <v>-2600</v>
      </c>
      <c r="CH87">
        <v>-2500</v>
      </c>
      <c r="CI87">
        <v>0</v>
      </c>
      <c r="CJ87">
        <v>0</v>
      </c>
    </row>
    <row r="88" spans="1:88" x14ac:dyDescent="0.25">
      <c r="A88" t="s">
        <v>195</v>
      </c>
      <c r="B88" t="s">
        <v>2210</v>
      </c>
      <c r="C88" t="str">
        <f>VLOOKUP(LEFT(D88,2),'Lookup Information'!$E:$H,4,FALSE)</f>
        <v>Mississippi District 28</v>
      </c>
      <c r="D88" t="s">
        <v>196</v>
      </c>
      <c r="E88" t="s">
        <v>95</v>
      </c>
      <c r="F88" t="s">
        <v>88</v>
      </c>
      <c r="G88">
        <v>32300</v>
      </c>
      <c r="H88">
        <v>73250</v>
      </c>
      <c r="I88">
        <v>250</v>
      </c>
      <c r="J88">
        <v>8500</v>
      </c>
      <c r="K88">
        <v>13000</v>
      </c>
      <c r="L88">
        <v>1000</v>
      </c>
      <c r="M88">
        <v>18900</v>
      </c>
      <c r="N88">
        <v>6250</v>
      </c>
      <c r="O88">
        <v>11600</v>
      </c>
      <c r="P88">
        <v>0</v>
      </c>
      <c r="Q88">
        <v>0</v>
      </c>
      <c r="R88">
        <v>5000</v>
      </c>
      <c r="S88">
        <v>2000</v>
      </c>
      <c r="T88">
        <v>26300</v>
      </c>
      <c r="U88">
        <v>1000</v>
      </c>
      <c r="V88">
        <v>23400</v>
      </c>
      <c r="W88">
        <v>21300</v>
      </c>
      <c r="X88">
        <v>1000</v>
      </c>
      <c r="Y88">
        <v>1000</v>
      </c>
      <c r="Z88">
        <v>24600</v>
      </c>
      <c r="AA88">
        <v>34500</v>
      </c>
      <c r="AB88">
        <v>13500</v>
      </c>
      <c r="AC88">
        <v>16500</v>
      </c>
      <c r="AD88">
        <v>0</v>
      </c>
      <c r="AE88">
        <v>50700</v>
      </c>
      <c r="AF88">
        <v>0</v>
      </c>
      <c r="AG88">
        <v>2000</v>
      </c>
      <c r="AH88">
        <v>7250</v>
      </c>
      <c r="AI88">
        <v>0</v>
      </c>
      <c r="AJ88">
        <v>25100</v>
      </c>
      <c r="AK88">
        <v>13500</v>
      </c>
      <c r="AL88">
        <v>750</v>
      </c>
      <c r="AM88">
        <v>24700</v>
      </c>
      <c r="AN88">
        <v>0</v>
      </c>
      <c r="AO88">
        <v>3000</v>
      </c>
      <c r="AP88">
        <v>14500</v>
      </c>
      <c r="AQ88">
        <v>27000</v>
      </c>
      <c r="AR88">
        <v>2000</v>
      </c>
      <c r="AS88">
        <v>13459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8500</v>
      </c>
      <c r="AZ88">
        <v>0</v>
      </c>
      <c r="BA88">
        <v>4500</v>
      </c>
      <c r="BB88">
        <v>9000</v>
      </c>
      <c r="BC88">
        <v>36000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10000</v>
      </c>
      <c r="BL88">
        <v>79150</v>
      </c>
      <c r="BM88">
        <v>48150</v>
      </c>
      <c r="BN88">
        <v>11025</v>
      </c>
      <c r="BO88">
        <v>1000</v>
      </c>
      <c r="BP88">
        <v>14500</v>
      </c>
      <c r="BQ88">
        <v>15200</v>
      </c>
      <c r="BR88">
        <v>9000</v>
      </c>
      <c r="BS88">
        <v>17700</v>
      </c>
      <c r="BT88">
        <v>6000</v>
      </c>
      <c r="BU88">
        <v>10500</v>
      </c>
      <c r="BV88">
        <v>0</v>
      </c>
      <c r="BW88">
        <v>1000</v>
      </c>
      <c r="BX88">
        <v>7600</v>
      </c>
      <c r="BY88">
        <v>0</v>
      </c>
      <c r="BZ88">
        <v>0</v>
      </c>
      <c r="CA88">
        <v>4700</v>
      </c>
      <c r="CB88">
        <v>0</v>
      </c>
      <c r="CC88">
        <v>7000</v>
      </c>
      <c r="CD88">
        <v>2000</v>
      </c>
      <c r="CE88">
        <v>11850</v>
      </c>
      <c r="CF88">
        <v>23700</v>
      </c>
      <c r="CG88">
        <v>3000</v>
      </c>
      <c r="CH88">
        <v>11000</v>
      </c>
      <c r="CI88">
        <v>29400</v>
      </c>
      <c r="CJ88">
        <v>12500</v>
      </c>
    </row>
    <row r="89" spans="1:88" x14ac:dyDescent="0.25">
      <c r="A89" t="s">
        <v>197</v>
      </c>
      <c r="B89" t="s">
        <v>2211</v>
      </c>
      <c r="C89" t="str">
        <f>VLOOKUP(LEFT(D89,2),'Lookup Information'!$E:$H,4,FALSE)</f>
        <v>Colorado District 8</v>
      </c>
      <c r="D89" t="s">
        <v>787</v>
      </c>
      <c r="E89" t="s">
        <v>87</v>
      </c>
      <c r="F89" t="s">
        <v>88</v>
      </c>
      <c r="G89">
        <v>15000</v>
      </c>
      <c r="H89">
        <v>4575</v>
      </c>
      <c r="I89">
        <v>7774</v>
      </c>
      <c r="J89">
        <v>0</v>
      </c>
      <c r="K89">
        <v>250</v>
      </c>
      <c r="L89">
        <v>19910</v>
      </c>
      <c r="M89">
        <v>2700</v>
      </c>
      <c r="N89">
        <v>9500</v>
      </c>
      <c r="O89">
        <v>3500</v>
      </c>
      <c r="P89">
        <v>0</v>
      </c>
      <c r="Q89">
        <v>6250</v>
      </c>
      <c r="R89">
        <v>36800</v>
      </c>
      <c r="S89">
        <v>46325</v>
      </c>
      <c r="T89">
        <v>11770</v>
      </c>
      <c r="U89">
        <v>13060</v>
      </c>
      <c r="V89">
        <v>23913</v>
      </c>
      <c r="W89">
        <v>40625</v>
      </c>
      <c r="X89">
        <v>18450</v>
      </c>
      <c r="Y89">
        <v>250</v>
      </c>
      <c r="Z89">
        <v>33050</v>
      </c>
      <c r="AA89">
        <v>26750</v>
      </c>
      <c r="AB89">
        <v>0</v>
      </c>
      <c r="AC89">
        <v>14250</v>
      </c>
      <c r="AD89">
        <v>29950</v>
      </c>
      <c r="AE89">
        <v>133194</v>
      </c>
      <c r="AF89">
        <v>0</v>
      </c>
      <c r="AG89">
        <v>46925</v>
      </c>
      <c r="AH89">
        <v>70950</v>
      </c>
      <c r="AI89">
        <v>1000</v>
      </c>
      <c r="AJ89">
        <v>14000</v>
      </c>
      <c r="AK89">
        <v>78200</v>
      </c>
      <c r="AL89">
        <v>43800</v>
      </c>
      <c r="AM89">
        <v>208443</v>
      </c>
      <c r="AN89">
        <v>0</v>
      </c>
      <c r="AO89">
        <v>141050</v>
      </c>
      <c r="AP89">
        <v>87975</v>
      </c>
      <c r="AQ89">
        <v>22860</v>
      </c>
      <c r="AR89">
        <v>21650</v>
      </c>
      <c r="AS89">
        <v>8300</v>
      </c>
      <c r="AT89">
        <v>0</v>
      </c>
      <c r="AU89">
        <v>0</v>
      </c>
      <c r="AV89">
        <v>73572</v>
      </c>
      <c r="AW89">
        <v>0</v>
      </c>
      <c r="AX89">
        <v>0</v>
      </c>
      <c r="AY89">
        <v>1000</v>
      </c>
      <c r="AZ89">
        <v>0</v>
      </c>
      <c r="BA89">
        <v>29843</v>
      </c>
      <c r="BB89">
        <v>17431</v>
      </c>
      <c r="BC89">
        <v>352900</v>
      </c>
      <c r="BD89">
        <v>13150</v>
      </c>
      <c r="BE89">
        <v>81190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7500</v>
      </c>
      <c r="BL89">
        <v>83385</v>
      </c>
      <c r="BM89">
        <v>11150</v>
      </c>
      <c r="BN89">
        <v>28400</v>
      </c>
      <c r="BO89">
        <v>10000</v>
      </c>
      <c r="BP89">
        <v>37285</v>
      </c>
      <c r="BQ89">
        <v>5200</v>
      </c>
      <c r="BR89">
        <v>1000</v>
      </c>
      <c r="BS89">
        <v>37800</v>
      </c>
      <c r="BT89">
        <v>8094</v>
      </c>
      <c r="BU89">
        <v>30825</v>
      </c>
      <c r="BV89">
        <v>32925</v>
      </c>
      <c r="BW89">
        <v>3500</v>
      </c>
      <c r="BX89">
        <v>31650</v>
      </c>
      <c r="BY89">
        <v>2700</v>
      </c>
      <c r="BZ89">
        <v>0</v>
      </c>
      <c r="CA89">
        <v>5435</v>
      </c>
      <c r="CB89">
        <v>2200</v>
      </c>
      <c r="CC89">
        <v>16875</v>
      </c>
      <c r="CD89">
        <v>6400</v>
      </c>
      <c r="CE89">
        <v>448609</v>
      </c>
      <c r="CF89">
        <v>29225</v>
      </c>
      <c r="CG89">
        <v>67395</v>
      </c>
      <c r="CH89">
        <v>10500</v>
      </c>
      <c r="CI89">
        <v>1000</v>
      </c>
      <c r="CJ89">
        <v>2200</v>
      </c>
    </row>
    <row r="90" spans="1:88" x14ac:dyDescent="0.25">
      <c r="A90" t="s">
        <v>198</v>
      </c>
      <c r="B90" t="s">
        <v>2212</v>
      </c>
      <c r="C90" t="str">
        <f>VLOOKUP(LEFT(D90,2),'Lookup Information'!$E:$H,4,FALSE)</f>
        <v>Tennessee District 47</v>
      </c>
      <c r="D90" t="s">
        <v>788</v>
      </c>
      <c r="E90" t="s">
        <v>87</v>
      </c>
      <c r="F90" t="s">
        <v>90</v>
      </c>
      <c r="G90">
        <v>1000</v>
      </c>
      <c r="H90">
        <v>15000</v>
      </c>
      <c r="I90">
        <v>0</v>
      </c>
      <c r="J90">
        <v>6000</v>
      </c>
      <c r="K90">
        <v>2250</v>
      </c>
      <c r="L90">
        <v>500</v>
      </c>
      <c r="M90">
        <v>0</v>
      </c>
      <c r="N90">
        <v>0</v>
      </c>
      <c r="O90">
        <v>2500</v>
      </c>
      <c r="P90">
        <v>7000</v>
      </c>
      <c r="Q90">
        <v>2000</v>
      </c>
      <c r="R90">
        <v>11000</v>
      </c>
      <c r="S90">
        <v>14500</v>
      </c>
      <c r="T90">
        <v>11000</v>
      </c>
      <c r="U90">
        <v>4000</v>
      </c>
      <c r="V90">
        <v>500</v>
      </c>
      <c r="W90">
        <v>9100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4500</v>
      </c>
      <c r="AH90">
        <v>2000</v>
      </c>
      <c r="AI90">
        <v>1000</v>
      </c>
      <c r="AJ90">
        <v>0</v>
      </c>
      <c r="AK90">
        <v>7750</v>
      </c>
      <c r="AL90">
        <v>11800</v>
      </c>
      <c r="AM90">
        <v>47850</v>
      </c>
      <c r="AN90">
        <v>0</v>
      </c>
      <c r="AO90">
        <v>750</v>
      </c>
      <c r="AP90">
        <v>25250</v>
      </c>
      <c r="AQ90">
        <v>1000</v>
      </c>
      <c r="AR90">
        <v>7500</v>
      </c>
      <c r="AS90">
        <v>2500</v>
      </c>
      <c r="AT90">
        <v>0</v>
      </c>
      <c r="AU90">
        <v>3500</v>
      </c>
      <c r="AV90">
        <v>3750</v>
      </c>
      <c r="AW90">
        <v>2</v>
      </c>
      <c r="AX90">
        <v>0</v>
      </c>
      <c r="AY90">
        <v>0</v>
      </c>
      <c r="AZ90">
        <v>0</v>
      </c>
      <c r="BA90">
        <v>0</v>
      </c>
      <c r="BB90">
        <v>7750</v>
      </c>
      <c r="BC90">
        <v>0</v>
      </c>
      <c r="BD90">
        <v>7710</v>
      </c>
      <c r="BE90">
        <v>0</v>
      </c>
      <c r="BF90">
        <v>0</v>
      </c>
      <c r="BG90">
        <v>10000</v>
      </c>
      <c r="BH90">
        <v>38500</v>
      </c>
      <c r="BI90">
        <v>8500</v>
      </c>
      <c r="BJ90">
        <v>24000</v>
      </c>
      <c r="BK90">
        <v>45500</v>
      </c>
      <c r="BL90">
        <v>28620</v>
      </c>
      <c r="BM90">
        <v>11750</v>
      </c>
      <c r="BN90">
        <v>13000</v>
      </c>
      <c r="BO90">
        <v>4000</v>
      </c>
      <c r="BP90">
        <v>13550</v>
      </c>
      <c r="BQ90">
        <v>300</v>
      </c>
      <c r="BR90">
        <v>2000</v>
      </c>
      <c r="BS90">
        <v>1000</v>
      </c>
      <c r="BT90">
        <v>13000</v>
      </c>
      <c r="BU90">
        <v>3500</v>
      </c>
      <c r="BV90">
        <v>0</v>
      </c>
      <c r="BW90">
        <v>0</v>
      </c>
      <c r="BX90">
        <v>9000</v>
      </c>
      <c r="BY90">
        <v>3000</v>
      </c>
      <c r="BZ90">
        <v>0</v>
      </c>
      <c r="CA90">
        <v>0</v>
      </c>
      <c r="CB90">
        <v>0</v>
      </c>
      <c r="CC90">
        <v>500</v>
      </c>
      <c r="CD90">
        <v>1000</v>
      </c>
      <c r="CE90">
        <v>11900</v>
      </c>
      <c r="CF90">
        <v>29450</v>
      </c>
      <c r="CG90">
        <v>23500</v>
      </c>
      <c r="CH90">
        <v>31000</v>
      </c>
      <c r="CI90">
        <v>2500</v>
      </c>
      <c r="CJ90">
        <v>6000</v>
      </c>
    </row>
    <row r="91" spans="1:88" x14ac:dyDescent="0.25">
      <c r="A91" t="s">
        <v>199</v>
      </c>
      <c r="B91" t="s">
        <v>2213</v>
      </c>
      <c r="C91" t="str">
        <f>VLOOKUP(LEFT(D91,2),'Lookup Information'!$E:$H,4,FALSE)</f>
        <v>Oklahoma District 40</v>
      </c>
      <c r="D91" t="s">
        <v>789</v>
      </c>
      <c r="E91" t="s">
        <v>87</v>
      </c>
      <c r="F91" t="s">
        <v>88</v>
      </c>
      <c r="G91">
        <v>3000</v>
      </c>
      <c r="H91">
        <v>28000</v>
      </c>
      <c r="I91">
        <v>5000</v>
      </c>
      <c r="J91">
        <v>5000</v>
      </c>
      <c r="K91">
        <v>3000</v>
      </c>
      <c r="L91">
        <v>19000</v>
      </c>
      <c r="M91">
        <v>2500</v>
      </c>
      <c r="N91">
        <v>33148</v>
      </c>
      <c r="O91">
        <v>5450</v>
      </c>
      <c r="P91">
        <v>5000</v>
      </c>
      <c r="Q91">
        <v>1000</v>
      </c>
      <c r="R91">
        <v>0</v>
      </c>
      <c r="S91">
        <v>8200</v>
      </c>
      <c r="T91">
        <v>12500</v>
      </c>
      <c r="U91">
        <v>20400</v>
      </c>
      <c r="V91">
        <v>4000</v>
      </c>
      <c r="W91">
        <v>17900</v>
      </c>
      <c r="X91">
        <v>7000</v>
      </c>
      <c r="Y91">
        <v>2000</v>
      </c>
      <c r="Z91">
        <v>48000</v>
      </c>
      <c r="AA91">
        <v>35500</v>
      </c>
      <c r="AB91">
        <v>20500</v>
      </c>
      <c r="AC91">
        <v>21000</v>
      </c>
      <c r="AD91">
        <v>19200</v>
      </c>
      <c r="AE91">
        <v>104400</v>
      </c>
      <c r="AF91">
        <v>0</v>
      </c>
      <c r="AG91">
        <v>27850</v>
      </c>
      <c r="AH91">
        <v>50050</v>
      </c>
      <c r="AI91">
        <v>5250</v>
      </c>
      <c r="AJ91">
        <v>2000</v>
      </c>
      <c r="AK91">
        <v>66150</v>
      </c>
      <c r="AL91">
        <v>19400</v>
      </c>
      <c r="AM91">
        <v>53500</v>
      </c>
      <c r="AN91">
        <v>0</v>
      </c>
      <c r="AO91">
        <v>16000</v>
      </c>
      <c r="AP91">
        <v>68422</v>
      </c>
      <c r="AQ91">
        <v>13500</v>
      </c>
      <c r="AR91">
        <v>31100</v>
      </c>
      <c r="AS91">
        <v>41750</v>
      </c>
      <c r="AT91">
        <v>750</v>
      </c>
      <c r="AU91">
        <v>0</v>
      </c>
      <c r="AV91">
        <v>3250</v>
      </c>
      <c r="AW91">
        <v>0</v>
      </c>
      <c r="AX91">
        <v>0</v>
      </c>
      <c r="AY91">
        <v>0</v>
      </c>
      <c r="AZ91">
        <v>0</v>
      </c>
      <c r="BA91">
        <v>9000</v>
      </c>
      <c r="BB91">
        <v>26700</v>
      </c>
      <c r="BC91">
        <v>33943</v>
      </c>
      <c r="BD91">
        <v>0</v>
      </c>
      <c r="BE91">
        <v>14657</v>
      </c>
      <c r="BF91">
        <v>0</v>
      </c>
      <c r="BG91">
        <v>0</v>
      </c>
      <c r="BH91">
        <v>1000</v>
      </c>
      <c r="BI91">
        <v>0</v>
      </c>
      <c r="BJ91">
        <v>11500</v>
      </c>
      <c r="BK91">
        <v>13500</v>
      </c>
      <c r="BL91">
        <v>68000</v>
      </c>
      <c r="BM91">
        <v>72293</v>
      </c>
      <c r="BN91">
        <v>11000</v>
      </c>
      <c r="BO91">
        <v>15500</v>
      </c>
      <c r="BP91">
        <v>26552</v>
      </c>
      <c r="BQ91">
        <v>151800</v>
      </c>
      <c r="BR91">
        <v>10000</v>
      </c>
      <c r="BS91">
        <v>22200</v>
      </c>
      <c r="BT91">
        <v>13200</v>
      </c>
      <c r="BU91">
        <v>37121</v>
      </c>
      <c r="BV91">
        <v>1250</v>
      </c>
      <c r="BW91">
        <v>3812</v>
      </c>
      <c r="BX91">
        <v>38450</v>
      </c>
      <c r="BY91">
        <v>2700</v>
      </c>
      <c r="BZ91">
        <v>0</v>
      </c>
      <c r="CA91">
        <v>1000</v>
      </c>
      <c r="CB91">
        <v>0</v>
      </c>
      <c r="CC91">
        <v>24605</v>
      </c>
      <c r="CD91">
        <v>500</v>
      </c>
      <c r="CE91">
        <v>64800</v>
      </c>
      <c r="CF91">
        <v>30936</v>
      </c>
      <c r="CG91">
        <v>27400</v>
      </c>
      <c r="CH91">
        <v>12500</v>
      </c>
      <c r="CI91">
        <v>1000</v>
      </c>
      <c r="CJ91">
        <v>3000</v>
      </c>
    </row>
    <row r="92" spans="1:88" x14ac:dyDescent="0.25">
      <c r="A92" t="s">
        <v>200</v>
      </c>
      <c r="B92" t="s">
        <v>2214</v>
      </c>
      <c r="C92" t="str">
        <f>VLOOKUP(LEFT(D92,2),'Lookup Information'!$E:$H,4,FALSE)</f>
        <v>New Jersey District 34</v>
      </c>
      <c r="D92" t="s">
        <v>790</v>
      </c>
      <c r="E92" t="s">
        <v>87</v>
      </c>
      <c r="F92" t="s">
        <v>90</v>
      </c>
      <c r="G92">
        <v>0</v>
      </c>
      <c r="H92">
        <v>9000</v>
      </c>
      <c r="I92">
        <v>0</v>
      </c>
      <c r="J92">
        <v>1250</v>
      </c>
      <c r="K92">
        <v>0</v>
      </c>
      <c r="L92">
        <v>0</v>
      </c>
      <c r="M92">
        <v>0</v>
      </c>
      <c r="N92">
        <v>0</v>
      </c>
      <c r="O92">
        <v>9500</v>
      </c>
      <c r="P92">
        <v>250</v>
      </c>
      <c r="Q92">
        <v>3400</v>
      </c>
      <c r="R92">
        <v>3400</v>
      </c>
      <c r="S92">
        <v>6000</v>
      </c>
      <c r="T92">
        <v>11000</v>
      </c>
      <c r="U92">
        <v>0</v>
      </c>
      <c r="V92">
        <v>3010</v>
      </c>
      <c r="W92">
        <v>1000</v>
      </c>
      <c r="X92">
        <v>0</v>
      </c>
      <c r="Y92">
        <v>250</v>
      </c>
      <c r="Z92">
        <v>8000</v>
      </c>
      <c r="AA92">
        <v>2000</v>
      </c>
      <c r="AB92">
        <v>3000</v>
      </c>
      <c r="AC92">
        <v>11600</v>
      </c>
      <c r="AD92">
        <v>0</v>
      </c>
      <c r="AE92">
        <v>0</v>
      </c>
      <c r="AF92">
        <v>0</v>
      </c>
      <c r="AG92">
        <v>2950</v>
      </c>
      <c r="AH92">
        <v>3000</v>
      </c>
      <c r="AI92">
        <v>8000</v>
      </c>
      <c r="AJ92">
        <v>0</v>
      </c>
      <c r="AK92">
        <v>11020</v>
      </c>
      <c r="AL92">
        <v>12800</v>
      </c>
      <c r="AM92">
        <v>20625</v>
      </c>
      <c r="AN92">
        <v>0</v>
      </c>
      <c r="AO92">
        <v>6500</v>
      </c>
      <c r="AP92">
        <v>32675</v>
      </c>
      <c r="AQ92">
        <v>4569</v>
      </c>
      <c r="AR92">
        <v>21701</v>
      </c>
      <c r="AS92">
        <v>44175</v>
      </c>
      <c r="AT92">
        <v>0</v>
      </c>
      <c r="AU92">
        <v>5000</v>
      </c>
      <c r="AV92">
        <v>7250</v>
      </c>
      <c r="AW92">
        <v>35877</v>
      </c>
      <c r="AX92">
        <v>8150</v>
      </c>
      <c r="AY92">
        <v>5000</v>
      </c>
      <c r="AZ92">
        <v>0</v>
      </c>
      <c r="BA92">
        <v>0</v>
      </c>
      <c r="BB92">
        <v>10286</v>
      </c>
      <c r="BC92">
        <v>34400</v>
      </c>
      <c r="BD92">
        <v>32735</v>
      </c>
      <c r="BE92">
        <v>0</v>
      </c>
      <c r="BF92">
        <v>21427</v>
      </c>
      <c r="BG92">
        <v>53800</v>
      </c>
      <c r="BH92">
        <v>48575</v>
      </c>
      <c r="BI92">
        <v>29000</v>
      </c>
      <c r="BJ92">
        <v>54500</v>
      </c>
      <c r="BK92">
        <v>37100</v>
      </c>
      <c r="BL92">
        <v>72175</v>
      </c>
      <c r="BM92">
        <v>20207</v>
      </c>
      <c r="BN92">
        <v>7500</v>
      </c>
      <c r="BO92">
        <v>125</v>
      </c>
      <c r="BP92">
        <v>11470</v>
      </c>
      <c r="BQ92">
        <v>0</v>
      </c>
      <c r="BR92">
        <v>8000</v>
      </c>
      <c r="BS92">
        <v>0</v>
      </c>
      <c r="BT92">
        <v>250</v>
      </c>
      <c r="BU92">
        <v>17900</v>
      </c>
      <c r="BV92">
        <v>1538</v>
      </c>
      <c r="BW92">
        <v>0</v>
      </c>
      <c r="BX92">
        <v>0</v>
      </c>
      <c r="BY92">
        <v>0</v>
      </c>
      <c r="BZ92">
        <v>0</v>
      </c>
      <c r="CA92">
        <v>17574</v>
      </c>
      <c r="CB92">
        <v>700</v>
      </c>
      <c r="CC92">
        <v>18275</v>
      </c>
      <c r="CD92">
        <v>2150</v>
      </c>
      <c r="CE92">
        <v>40038</v>
      </c>
      <c r="CF92">
        <v>2958</v>
      </c>
      <c r="CG92">
        <v>8000</v>
      </c>
      <c r="CH92">
        <v>4000</v>
      </c>
      <c r="CI92">
        <v>0</v>
      </c>
      <c r="CJ92">
        <v>0</v>
      </c>
    </row>
    <row r="93" spans="1:88" x14ac:dyDescent="0.25">
      <c r="A93" t="s">
        <v>201</v>
      </c>
      <c r="B93" t="s">
        <v>2215</v>
      </c>
      <c r="C93" t="str">
        <f>VLOOKUP(LEFT(D93,2),'Lookup Information'!$E:$H,4,FALSE)</f>
        <v>New York District 36</v>
      </c>
      <c r="D93" t="s">
        <v>791</v>
      </c>
      <c r="E93" t="s">
        <v>87</v>
      </c>
      <c r="F93" t="s">
        <v>88</v>
      </c>
      <c r="G93">
        <v>4500</v>
      </c>
      <c r="H93">
        <v>4875</v>
      </c>
      <c r="I93">
        <v>13750</v>
      </c>
      <c r="J93">
        <v>13155</v>
      </c>
      <c r="K93">
        <v>2000</v>
      </c>
      <c r="L93">
        <v>2000</v>
      </c>
      <c r="M93">
        <v>2250</v>
      </c>
      <c r="N93">
        <v>5000</v>
      </c>
      <c r="O93">
        <v>2500</v>
      </c>
      <c r="P93">
        <v>6500</v>
      </c>
      <c r="Q93">
        <v>0</v>
      </c>
      <c r="R93">
        <v>27005</v>
      </c>
      <c r="S93">
        <v>49000</v>
      </c>
      <c r="T93">
        <v>26000</v>
      </c>
      <c r="U93">
        <v>11400</v>
      </c>
      <c r="V93">
        <v>11735</v>
      </c>
      <c r="W93">
        <v>4050</v>
      </c>
      <c r="X93">
        <v>8000</v>
      </c>
      <c r="Y93">
        <v>8900</v>
      </c>
      <c r="Z93">
        <v>19000</v>
      </c>
      <c r="AA93">
        <v>0</v>
      </c>
      <c r="AB93">
        <v>0</v>
      </c>
      <c r="AC93">
        <v>36000</v>
      </c>
      <c r="AD93">
        <v>0</v>
      </c>
      <c r="AE93">
        <v>59750</v>
      </c>
      <c r="AF93">
        <v>0</v>
      </c>
      <c r="AG93">
        <v>5000</v>
      </c>
      <c r="AH93">
        <v>15110</v>
      </c>
      <c r="AI93">
        <v>10000</v>
      </c>
      <c r="AJ93">
        <v>1000</v>
      </c>
      <c r="AK93">
        <v>14550</v>
      </c>
      <c r="AL93">
        <v>3700</v>
      </c>
      <c r="AM93">
        <v>21400</v>
      </c>
      <c r="AN93">
        <v>0</v>
      </c>
      <c r="AO93">
        <v>5700</v>
      </c>
      <c r="AP93">
        <v>117820</v>
      </c>
      <c r="AQ93">
        <v>48800</v>
      </c>
      <c r="AR93">
        <v>9250</v>
      </c>
      <c r="AS93">
        <v>99805</v>
      </c>
      <c r="AT93">
        <v>0</v>
      </c>
      <c r="AU93">
        <v>0</v>
      </c>
      <c r="AV93">
        <v>2000</v>
      </c>
      <c r="AW93">
        <v>0</v>
      </c>
      <c r="AX93">
        <v>0</v>
      </c>
      <c r="AY93">
        <v>0</v>
      </c>
      <c r="AZ93">
        <v>0</v>
      </c>
      <c r="BA93">
        <v>2000</v>
      </c>
      <c r="BB93">
        <v>0</v>
      </c>
      <c r="BC93">
        <v>20271</v>
      </c>
      <c r="BD93">
        <v>0</v>
      </c>
      <c r="BE93">
        <v>28050</v>
      </c>
      <c r="BF93">
        <v>0</v>
      </c>
      <c r="BG93">
        <v>0</v>
      </c>
      <c r="BH93">
        <v>1000</v>
      </c>
      <c r="BI93">
        <v>0</v>
      </c>
      <c r="BJ93">
        <v>3500</v>
      </c>
      <c r="BK93">
        <v>20500</v>
      </c>
      <c r="BL93">
        <v>30365</v>
      </c>
      <c r="BM93">
        <v>16100</v>
      </c>
      <c r="BN93">
        <v>23700</v>
      </c>
      <c r="BO93">
        <v>3000</v>
      </c>
      <c r="BP93">
        <v>8220</v>
      </c>
      <c r="BQ93">
        <v>9100</v>
      </c>
      <c r="BR93">
        <v>22000</v>
      </c>
      <c r="BS93">
        <v>6000</v>
      </c>
      <c r="BT93">
        <v>2000</v>
      </c>
      <c r="BU93">
        <v>25750</v>
      </c>
      <c r="BV93">
        <v>2555</v>
      </c>
      <c r="BW93">
        <v>8000</v>
      </c>
      <c r="BX93">
        <v>13000</v>
      </c>
      <c r="BY93">
        <v>0</v>
      </c>
      <c r="BZ93">
        <v>0</v>
      </c>
      <c r="CA93">
        <v>420</v>
      </c>
      <c r="CB93">
        <v>0</v>
      </c>
      <c r="CC93">
        <v>855</v>
      </c>
      <c r="CD93">
        <v>0</v>
      </c>
      <c r="CE93">
        <v>26830</v>
      </c>
      <c r="CF93">
        <v>10500</v>
      </c>
      <c r="CG93">
        <v>26430</v>
      </c>
      <c r="CH93">
        <v>7250</v>
      </c>
      <c r="CI93">
        <v>0</v>
      </c>
      <c r="CJ93">
        <v>0</v>
      </c>
    </row>
    <row r="94" spans="1:88" x14ac:dyDescent="0.25">
      <c r="A94" t="s">
        <v>202</v>
      </c>
      <c r="B94" t="s">
        <v>2216</v>
      </c>
      <c r="C94" t="str">
        <f>VLOOKUP(LEFT(D94,2),'Lookup Information'!$E:$H,4,FALSE)</f>
        <v>Georgia District 13</v>
      </c>
      <c r="D94" t="s">
        <v>792</v>
      </c>
      <c r="E94" t="s">
        <v>87</v>
      </c>
      <c r="F94" t="s">
        <v>88</v>
      </c>
      <c r="G94">
        <v>7400</v>
      </c>
      <c r="H94">
        <v>6250</v>
      </c>
      <c r="I94">
        <v>0</v>
      </c>
      <c r="J94">
        <v>17900</v>
      </c>
      <c r="K94">
        <v>0</v>
      </c>
      <c r="L94">
        <v>5000</v>
      </c>
      <c r="M94">
        <v>17000</v>
      </c>
      <c r="N94">
        <v>3000</v>
      </c>
      <c r="O94">
        <v>37950</v>
      </c>
      <c r="P94">
        <v>4500</v>
      </c>
      <c r="Q94">
        <v>5000</v>
      </c>
      <c r="R94">
        <v>57600</v>
      </c>
      <c r="S94">
        <v>43100</v>
      </c>
      <c r="T94">
        <v>11250</v>
      </c>
      <c r="U94">
        <v>16800</v>
      </c>
      <c r="V94">
        <v>5000</v>
      </c>
      <c r="W94">
        <v>16900</v>
      </c>
      <c r="X94">
        <v>4000</v>
      </c>
      <c r="Y94">
        <v>5200</v>
      </c>
      <c r="Z94">
        <v>13600</v>
      </c>
      <c r="AA94">
        <v>7000</v>
      </c>
      <c r="AB94">
        <v>0</v>
      </c>
      <c r="AC94">
        <v>22500</v>
      </c>
      <c r="AD94">
        <v>0</v>
      </c>
      <c r="AE94">
        <v>18450</v>
      </c>
      <c r="AF94">
        <v>0</v>
      </c>
      <c r="AG94">
        <v>8750</v>
      </c>
      <c r="AH94">
        <v>28625</v>
      </c>
      <c r="AI94">
        <v>10200</v>
      </c>
      <c r="AJ94">
        <v>4500</v>
      </c>
      <c r="AK94">
        <v>28500</v>
      </c>
      <c r="AL94">
        <v>16925</v>
      </c>
      <c r="AM94">
        <v>28678</v>
      </c>
      <c r="AN94">
        <v>0</v>
      </c>
      <c r="AO94">
        <v>4750</v>
      </c>
      <c r="AP94">
        <v>64950</v>
      </c>
      <c r="AQ94">
        <v>4000</v>
      </c>
      <c r="AR94">
        <v>6500</v>
      </c>
      <c r="AS94">
        <v>25700</v>
      </c>
      <c r="AT94">
        <v>500</v>
      </c>
      <c r="AU94">
        <v>0</v>
      </c>
      <c r="AV94">
        <v>35750</v>
      </c>
      <c r="AW94">
        <v>0</v>
      </c>
      <c r="AX94">
        <v>0</v>
      </c>
      <c r="AY94">
        <v>1000</v>
      </c>
      <c r="AZ94">
        <v>0</v>
      </c>
      <c r="BA94">
        <v>6000</v>
      </c>
      <c r="BB94">
        <v>1111</v>
      </c>
      <c r="BC94">
        <v>109500</v>
      </c>
      <c r="BD94">
        <v>9200</v>
      </c>
      <c r="BE94">
        <v>9557</v>
      </c>
      <c r="BF94">
        <v>0</v>
      </c>
      <c r="BG94">
        <v>0</v>
      </c>
      <c r="BH94">
        <v>0</v>
      </c>
      <c r="BI94">
        <v>500</v>
      </c>
      <c r="BJ94">
        <v>0</v>
      </c>
      <c r="BK94">
        <v>2000</v>
      </c>
      <c r="BL94">
        <v>56325</v>
      </c>
      <c r="BM94">
        <v>39079</v>
      </c>
      <c r="BN94">
        <v>14085</v>
      </c>
      <c r="BO94">
        <v>6500</v>
      </c>
      <c r="BP94">
        <v>2625</v>
      </c>
      <c r="BQ94">
        <v>2500</v>
      </c>
      <c r="BR94">
        <v>0</v>
      </c>
      <c r="BS94">
        <v>13550</v>
      </c>
      <c r="BT94">
        <v>13700</v>
      </c>
      <c r="BU94">
        <v>14921</v>
      </c>
      <c r="BV94">
        <v>6250</v>
      </c>
      <c r="BW94">
        <v>5312</v>
      </c>
      <c r="BX94">
        <v>54738</v>
      </c>
      <c r="BY94">
        <v>0</v>
      </c>
      <c r="BZ94">
        <v>3500</v>
      </c>
      <c r="CA94">
        <v>1950</v>
      </c>
      <c r="CB94">
        <v>0</v>
      </c>
      <c r="CC94">
        <v>4800</v>
      </c>
      <c r="CD94">
        <v>0</v>
      </c>
      <c r="CE94">
        <v>28297</v>
      </c>
      <c r="CF94">
        <v>15700</v>
      </c>
      <c r="CG94">
        <v>16800</v>
      </c>
      <c r="CH94">
        <v>4500</v>
      </c>
      <c r="CI94">
        <v>0</v>
      </c>
      <c r="CJ94">
        <v>5250</v>
      </c>
    </row>
    <row r="95" spans="1:88" x14ac:dyDescent="0.25">
      <c r="A95" t="s">
        <v>203</v>
      </c>
      <c r="B95" t="s">
        <v>2217</v>
      </c>
      <c r="C95" t="str">
        <f>VLOOKUP(LEFT(D95,2),'Lookup Information'!$E:$H,4,FALSE)</f>
        <v>Maine District 23</v>
      </c>
      <c r="D95" t="s">
        <v>204</v>
      </c>
      <c r="E95" t="s">
        <v>95</v>
      </c>
      <c r="F95" t="s">
        <v>88</v>
      </c>
      <c r="G95">
        <v>0</v>
      </c>
      <c r="H95">
        <v>1000</v>
      </c>
      <c r="I95">
        <v>750</v>
      </c>
      <c r="J95">
        <v>2000</v>
      </c>
      <c r="K95">
        <v>16500</v>
      </c>
      <c r="L95">
        <v>0</v>
      </c>
      <c r="M95">
        <v>0</v>
      </c>
      <c r="N95">
        <v>0</v>
      </c>
      <c r="O95">
        <v>3700</v>
      </c>
      <c r="P95">
        <v>0</v>
      </c>
      <c r="Q95">
        <v>3000</v>
      </c>
      <c r="R95">
        <v>0</v>
      </c>
      <c r="S95">
        <v>0</v>
      </c>
      <c r="T95">
        <v>2000</v>
      </c>
      <c r="U95">
        <v>4000</v>
      </c>
      <c r="V95">
        <v>2000</v>
      </c>
      <c r="W95">
        <v>0</v>
      </c>
      <c r="X95">
        <v>1000</v>
      </c>
      <c r="Y95">
        <v>0</v>
      </c>
      <c r="Z95">
        <v>3500</v>
      </c>
      <c r="AA95">
        <v>9000</v>
      </c>
      <c r="AB95">
        <v>2000</v>
      </c>
      <c r="AC95">
        <v>3500</v>
      </c>
      <c r="AD95">
        <v>0</v>
      </c>
      <c r="AE95">
        <v>3000</v>
      </c>
      <c r="AF95">
        <v>0</v>
      </c>
      <c r="AG95">
        <v>0</v>
      </c>
      <c r="AH95">
        <v>-1500</v>
      </c>
      <c r="AI95">
        <v>0</v>
      </c>
      <c r="AJ95">
        <v>0</v>
      </c>
      <c r="AK95">
        <v>12000</v>
      </c>
      <c r="AL95">
        <v>1250</v>
      </c>
      <c r="AM95">
        <v>475</v>
      </c>
      <c r="AN95">
        <v>0</v>
      </c>
      <c r="AO95">
        <v>5000</v>
      </c>
      <c r="AP95">
        <v>12000</v>
      </c>
      <c r="AQ95">
        <v>6000</v>
      </c>
      <c r="AR95">
        <v>2000</v>
      </c>
      <c r="AS95">
        <v>1000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10000</v>
      </c>
      <c r="AZ95">
        <v>0</v>
      </c>
      <c r="BA95">
        <v>0</v>
      </c>
      <c r="BB95">
        <v>0</v>
      </c>
      <c r="BC95">
        <v>0</v>
      </c>
      <c r="BD95">
        <v>3000</v>
      </c>
      <c r="BE95">
        <v>0</v>
      </c>
      <c r="BF95">
        <v>0</v>
      </c>
      <c r="BG95">
        <v>10000</v>
      </c>
      <c r="BH95">
        <v>0</v>
      </c>
      <c r="BI95">
        <v>0</v>
      </c>
      <c r="BJ95">
        <v>0</v>
      </c>
      <c r="BK95">
        <v>0</v>
      </c>
      <c r="BL95">
        <v>9000</v>
      </c>
      <c r="BM95">
        <v>15250</v>
      </c>
      <c r="BN95">
        <v>1000</v>
      </c>
      <c r="BO95">
        <v>1000</v>
      </c>
      <c r="BP95">
        <v>5250</v>
      </c>
      <c r="BQ95">
        <v>0</v>
      </c>
      <c r="BR95">
        <v>1000</v>
      </c>
      <c r="BS95">
        <v>1500</v>
      </c>
      <c r="BT95">
        <v>0</v>
      </c>
      <c r="BU95">
        <v>2000</v>
      </c>
      <c r="BV95">
        <v>0</v>
      </c>
      <c r="BW95">
        <v>0</v>
      </c>
      <c r="BX95">
        <v>250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9500</v>
      </c>
      <c r="CE95">
        <v>1300</v>
      </c>
      <c r="CF95">
        <v>3500</v>
      </c>
      <c r="CG95">
        <v>0</v>
      </c>
      <c r="CH95">
        <v>0</v>
      </c>
      <c r="CI95">
        <v>0</v>
      </c>
      <c r="CJ95">
        <v>1000</v>
      </c>
    </row>
    <row r="96" spans="1:88" x14ac:dyDescent="0.25">
      <c r="A96" t="s">
        <v>205</v>
      </c>
      <c r="B96" t="s">
        <v>2218</v>
      </c>
      <c r="C96" t="str">
        <f>VLOOKUP(LEFT(D96,2),'Lookup Information'!$E:$H,4,FALSE)</f>
        <v>Virginia District 51</v>
      </c>
      <c r="D96" t="s">
        <v>793</v>
      </c>
      <c r="E96" t="s">
        <v>87</v>
      </c>
      <c r="F96" t="s">
        <v>88</v>
      </c>
      <c r="G96">
        <v>23150</v>
      </c>
      <c r="H96">
        <v>41150</v>
      </c>
      <c r="I96">
        <v>5536</v>
      </c>
      <c r="J96">
        <v>26200</v>
      </c>
      <c r="K96">
        <v>6000</v>
      </c>
      <c r="L96">
        <v>15400</v>
      </c>
      <c r="M96">
        <v>2700</v>
      </c>
      <c r="N96">
        <v>17900</v>
      </c>
      <c r="O96">
        <v>91333</v>
      </c>
      <c r="P96">
        <v>23550</v>
      </c>
      <c r="Q96">
        <v>20939</v>
      </c>
      <c r="R96">
        <v>28900</v>
      </c>
      <c r="S96">
        <v>35200</v>
      </c>
      <c r="T96">
        <v>27807</v>
      </c>
      <c r="U96">
        <v>43700</v>
      </c>
      <c r="V96">
        <v>32990</v>
      </c>
      <c r="W96">
        <v>53800</v>
      </c>
      <c r="X96">
        <v>16750</v>
      </c>
      <c r="Y96">
        <v>19100</v>
      </c>
      <c r="Z96">
        <v>28650</v>
      </c>
      <c r="AA96">
        <v>32750</v>
      </c>
      <c r="AB96">
        <v>27952</v>
      </c>
      <c r="AC96">
        <v>34800</v>
      </c>
      <c r="AD96">
        <v>8950</v>
      </c>
      <c r="AE96">
        <v>72275</v>
      </c>
      <c r="AF96">
        <v>0</v>
      </c>
      <c r="AG96">
        <v>53300</v>
      </c>
      <c r="AH96">
        <v>55200</v>
      </c>
      <c r="AI96">
        <v>9535</v>
      </c>
      <c r="AJ96">
        <v>31950</v>
      </c>
      <c r="AK96">
        <v>96950</v>
      </c>
      <c r="AL96">
        <v>55450</v>
      </c>
      <c r="AM96">
        <v>201212</v>
      </c>
      <c r="AN96">
        <v>2500</v>
      </c>
      <c r="AO96">
        <v>259929</v>
      </c>
      <c r="AP96">
        <v>78125</v>
      </c>
      <c r="AQ96">
        <v>13230</v>
      </c>
      <c r="AR96">
        <v>35050</v>
      </c>
      <c r="AS96">
        <v>18666</v>
      </c>
      <c r="AT96">
        <v>9450</v>
      </c>
      <c r="AU96">
        <v>0</v>
      </c>
      <c r="AV96">
        <v>76000</v>
      </c>
      <c r="AW96">
        <v>0</v>
      </c>
      <c r="AX96">
        <v>0</v>
      </c>
      <c r="AY96">
        <v>7750</v>
      </c>
      <c r="AZ96">
        <v>0</v>
      </c>
      <c r="BA96">
        <v>29117</v>
      </c>
      <c r="BB96">
        <v>13250</v>
      </c>
      <c r="BC96">
        <v>374000</v>
      </c>
      <c r="BD96">
        <v>20580</v>
      </c>
      <c r="BE96">
        <v>126290</v>
      </c>
      <c r="BF96">
        <v>27700</v>
      </c>
      <c r="BG96">
        <v>0</v>
      </c>
      <c r="BH96">
        <v>250</v>
      </c>
      <c r="BI96">
        <v>0</v>
      </c>
      <c r="BJ96">
        <v>38500</v>
      </c>
      <c r="BK96">
        <v>21500</v>
      </c>
      <c r="BL96">
        <v>232950</v>
      </c>
      <c r="BM96">
        <v>207338</v>
      </c>
      <c r="BN96">
        <v>21400</v>
      </c>
      <c r="BO96">
        <v>25700</v>
      </c>
      <c r="BP96">
        <v>145900</v>
      </c>
      <c r="BQ96">
        <v>10600</v>
      </c>
      <c r="BR96">
        <v>18000</v>
      </c>
      <c r="BS96">
        <v>49098</v>
      </c>
      <c r="BT96">
        <v>40384</v>
      </c>
      <c r="BU96">
        <v>49048</v>
      </c>
      <c r="BV96">
        <v>7650</v>
      </c>
      <c r="BW96">
        <v>21200</v>
      </c>
      <c r="BX96">
        <v>46350</v>
      </c>
      <c r="BY96">
        <v>5400</v>
      </c>
      <c r="BZ96">
        <v>0</v>
      </c>
      <c r="CA96">
        <v>22275</v>
      </c>
      <c r="CB96">
        <v>600</v>
      </c>
      <c r="CC96">
        <v>24775</v>
      </c>
      <c r="CD96">
        <v>34050</v>
      </c>
      <c r="CE96">
        <v>304447</v>
      </c>
      <c r="CF96">
        <v>107150</v>
      </c>
      <c r="CG96">
        <v>52145</v>
      </c>
      <c r="CH96">
        <v>26500</v>
      </c>
      <c r="CI96">
        <v>9200</v>
      </c>
      <c r="CJ96">
        <v>30450</v>
      </c>
    </row>
    <row r="97" spans="1:88" x14ac:dyDescent="0.25">
      <c r="A97" t="s">
        <v>206</v>
      </c>
      <c r="B97" t="s">
        <v>2219</v>
      </c>
      <c r="C97" t="str">
        <f>VLOOKUP(LEFT(D97,2),'Lookup Information'!$E:$H,4,FALSE)</f>
        <v>Texas District 48</v>
      </c>
      <c r="D97" t="s">
        <v>794</v>
      </c>
      <c r="E97" t="s">
        <v>87</v>
      </c>
      <c r="F97" t="s">
        <v>88</v>
      </c>
      <c r="G97">
        <v>196103</v>
      </c>
      <c r="H97">
        <v>222720</v>
      </c>
      <c r="I97">
        <v>85950</v>
      </c>
      <c r="J97">
        <v>69000</v>
      </c>
      <c r="K97">
        <v>11450</v>
      </c>
      <c r="L97">
        <v>83100</v>
      </c>
      <c r="M97">
        <v>22750</v>
      </c>
      <c r="N97">
        <v>0</v>
      </c>
      <c r="O97">
        <v>3750</v>
      </c>
      <c r="P97">
        <v>5000</v>
      </c>
      <c r="Q97">
        <v>0</v>
      </c>
      <c r="R97">
        <v>19500</v>
      </c>
      <c r="S97">
        <v>7000</v>
      </c>
      <c r="T97">
        <v>17500</v>
      </c>
      <c r="U97">
        <v>24150</v>
      </c>
      <c r="V97">
        <v>15250</v>
      </c>
      <c r="W97">
        <v>16600</v>
      </c>
      <c r="X97">
        <v>6500</v>
      </c>
      <c r="Y97">
        <v>0</v>
      </c>
      <c r="Z97">
        <v>33000</v>
      </c>
      <c r="AA97">
        <v>15500</v>
      </c>
      <c r="AB97">
        <v>7000</v>
      </c>
      <c r="AC97">
        <v>22000</v>
      </c>
      <c r="AD97">
        <v>3500</v>
      </c>
      <c r="AE97">
        <v>134924</v>
      </c>
      <c r="AF97">
        <v>2500</v>
      </c>
      <c r="AG97">
        <v>68850</v>
      </c>
      <c r="AH97">
        <v>70400</v>
      </c>
      <c r="AI97">
        <v>0</v>
      </c>
      <c r="AJ97">
        <v>3500</v>
      </c>
      <c r="AK97">
        <v>36825</v>
      </c>
      <c r="AL97">
        <v>28800</v>
      </c>
      <c r="AM97">
        <v>27225</v>
      </c>
      <c r="AN97">
        <v>1000</v>
      </c>
      <c r="AO97">
        <v>129200</v>
      </c>
      <c r="AP97">
        <v>37275</v>
      </c>
      <c r="AQ97">
        <v>3500</v>
      </c>
      <c r="AR97">
        <v>2850</v>
      </c>
      <c r="AS97">
        <v>4000</v>
      </c>
      <c r="AT97">
        <v>500</v>
      </c>
      <c r="AU97">
        <v>0</v>
      </c>
      <c r="AV97">
        <v>4000</v>
      </c>
      <c r="AW97">
        <v>0</v>
      </c>
      <c r="AX97">
        <v>0</v>
      </c>
      <c r="AY97">
        <v>0</v>
      </c>
      <c r="AZ97">
        <v>0</v>
      </c>
      <c r="BA97">
        <v>16550</v>
      </c>
      <c r="BB97">
        <v>500</v>
      </c>
      <c r="BC97">
        <v>17500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1000</v>
      </c>
      <c r="BL97">
        <v>39550</v>
      </c>
      <c r="BM97">
        <v>28738</v>
      </c>
      <c r="BN97">
        <v>27400</v>
      </c>
      <c r="BO97">
        <v>0</v>
      </c>
      <c r="BP97">
        <v>8530</v>
      </c>
      <c r="BQ97">
        <v>0</v>
      </c>
      <c r="BR97">
        <v>4600</v>
      </c>
      <c r="BS97">
        <v>21500</v>
      </c>
      <c r="BT97">
        <v>1000</v>
      </c>
      <c r="BU97">
        <v>10400</v>
      </c>
      <c r="BV97">
        <v>3000</v>
      </c>
      <c r="BW97">
        <v>2000</v>
      </c>
      <c r="BX97">
        <v>26850</v>
      </c>
      <c r="BY97">
        <v>0</v>
      </c>
      <c r="BZ97">
        <v>5500</v>
      </c>
      <c r="CA97">
        <v>4000</v>
      </c>
      <c r="CB97">
        <v>2850</v>
      </c>
      <c r="CC97">
        <v>4150</v>
      </c>
      <c r="CD97">
        <v>600</v>
      </c>
      <c r="CE97">
        <v>38520</v>
      </c>
      <c r="CF97">
        <v>4500</v>
      </c>
      <c r="CG97">
        <v>15050</v>
      </c>
      <c r="CH97">
        <v>24500</v>
      </c>
      <c r="CI97">
        <v>0</v>
      </c>
      <c r="CJ97">
        <v>1000</v>
      </c>
    </row>
    <row r="98" spans="1:88" x14ac:dyDescent="0.25">
      <c r="A98" t="s">
        <v>207</v>
      </c>
      <c r="B98" t="s">
        <v>2220</v>
      </c>
      <c r="C98" t="str">
        <f>VLOOKUP(LEFT(D98,2),'Lookup Information'!$E:$H,4,FALSE)</f>
        <v>Virginia District 51</v>
      </c>
      <c r="D98" t="s">
        <v>795</v>
      </c>
      <c r="E98" t="s">
        <v>87</v>
      </c>
      <c r="F98" t="s">
        <v>90</v>
      </c>
      <c r="G98">
        <v>3000</v>
      </c>
      <c r="H98">
        <v>19000</v>
      </c>
      <c r="I98">
        <v>0</v>
      </c>
      <c r="J98">
        <v>1000</v>
      </c>
      <c r="K98">
        <v>0</v>
      </c>
      <c r="L98">
        <v>0</v>
      </c>
      <c r="M98">
        <v>0</v>
      </c>
      <c r="N98">
        <v>0</v>
      </c>
      <c r="O98">
        <v>126945</v>
      </c>
      <c r="P98">
        <v>23350</v>
      </c>
      <c r="Q98">
        <v>17750</v>
      </c>
      <c r="R98">
        <v>12149</v>
      </c>
      <c r="S98">
        <v>23560</v>
      </c>
      <c r="T98">
        <v>22875</v>
      </c>
      <c r="U98">
        <v>1000</v>
      </c>
      <c r="V98">
        <v>34289</v>
      </c>
      <c r="W98">
        <v>21400</v>
      </c>
      <c r="X98">
        <v>3500</v>
      </c>
      <c r="Y98">
        <v>18000</v>
      </c>
      <c r="Z98">
        <v>48915</v>
      </c>
      <c r="AA98">
        <v>35875</v>
      </c>
      <c r="AB98">
        <v>49350</v>
      </c>
      <c r="AC98">
        <v>14850</v>
      </c>
      <c r="AD98">
        <v>0</v>
      </c>
      <c r="AE98">
        <v>3800</v>
      </c>
      <c r="AF98">
        <v>500</v>
      </c>
      <c r="AG98">
        <v>36515</v>
      </c>
      <c r="AH98">
        <v>12250</v>
      </c>
      <c r="AI98">
        <v>11020</v>
      </c>
      <c r="AJ98">
        <v>4500</v>
      </c>
      <c r="AK98">
        <v>24460</v>
      </c>
      <c r="AL98">
        <v>2005</v>
      </c>
      <c r="AM98">
        <v>77344</v>
      </c>
      <c r="AN98">
        <v>0</v>
      </c>
      <c r="AO98">
        <v>51350</v>
      </c>
      <c r="AP98">
        <v>31997</v>
      </c>
      <c r="AQ98">
        <v>8950</v>
      </c>
      <c r="AR98">
        <v>11515</v>
      </c>
      <c r="AS98">
        <v>26500</v>
      </c>
      <c r="AT98">
        <v>0</v>
      </c>
      <c r="AU98">
        <v>0</v>
      </c>
      <c r="AV98">
        <v>1250</v>
      </c>
      <c r="AW98">
        <v>52349</v>
      </c>
      <c r="AX98">
        <v>4690</v>
      </c>
      <c r="AY98">
        <v>5600</v>
      </c>
      <c r="AZ98">
        <v>0</v>
      </c>
      <c r="BA98">
        <v>0</v>
      </c>
      <c r="BB98">
        <v>28058</v>
      </c>
      <c r="BC98">
        <v>5000</v>
      </c>
      <c r="BD98">
        <v>22425</v>
      </c>
      <c r="BE98">
        <v>0</v>
      </c>
      <c r="BF98">
        <v>0</v>
      </c>
      <c r="BG98">
        <v>7500</v>
      </c>
      <c r="BH98">
        <v>3400</v>
      </c>
      <c r="BI98">
        <v>20075</v>
      </c>
      <c r="BJ98">
        <v>99063</v>
      </c>
      <c r="BK98">
        <v>22375</v>
      </c>
      <c r="BL98">
        <v>87190</v>
      </c>
      <c r="BM98">
        <v>55250</v>
      </c>
      <c r="BN98">
        <v>15000</v>
      </c>
      <c r="BO98">
        <v>1250</v>
      </c>
      <c r="BP98">
        <v>60042</v>
      </c>
      <c r="BQ98">
        <v>0</v>
      </c>
      <c r="BR98">
        <v>0</v>
      </c>
      <c r="BS98">
        <v>1000</v>
      </c>
      <c r="BT98">
        <v>1250</v>
      </c>
      <c r="BU98">
        <v>19015</v>
      </c>
      <c r="BV98">
        <v>250</v>
      </c>
      <c r="BW98">
        <v>0</v>
      </c>
      <c r="BX98">
        <v>12000</v>
      </c>
      <c r="BY98">
        <v>0</v>
      </c>
      <c r="BZ98">
        <v>500</v>
      </c>
      <c r="CA98">
        <v>26304</v>
      </c>
      <c r="CB98">
        <v>105</v>
      </c>
      <c r="CC98">
        <v>12696</v>
      </c>
      <c r="CD98">
        <v>1101</v>
      </c>
      <c r="CE98">
        <v>124823</v>
      </c>
      <c r="CF98">
        <v>21700</v>
      </c>
      <c r="CG98">
        <v>26500</v>
      </c>
      <c r="CH98">
        <v>5000</v>
      </c>
      <c r="CI98">
        <v>8620</v>
      </c>
      <c r="CJ98">
        <v>1000</v>
      </c>
    </row>
    <row r="99" spans="1:88" x14ac:dyDescent="0.25">
      <c r="A99" t="s">
        <v>208</v>
      </c>
      <c r="B99" t="s">
        <v>2221</v>
      </c>
      <c r="C99" t="str">
        <f>VLOOKUP(LEFT(D99,2),'Lookup Information'!$E:$H,4,FALSE)</f>
        <v>Michigan District 26</v>
      </c>
      <c r="D99" t="s">
        <v>796</v>
      </c>
      <c r="E99" t="s">
        <v>87</v>
      </c>
      <c r="F99" t="s">
        <v>90</v>
      </c>
      <c r="G99">
        <v>0</v>
      </c>
      <c r="H99">
        <v>0</v>
      </c>
      <c r="I99">
        <v>0</v>
      </c>
      <c r="J99">
        <v>1025</v>
      </c>
      <c r="K99">
        <v>0</v>
      </c>
      <c r="L99">
        <v>0</v>
      </c>
      <c r="M99">
        <v>0</v>
      </c>
      <c r="N99">
        <v>0</v>
      </c>
      <c r="O99">
        <v>11934</v>
      </c>
      <c r="P99">
        <v>10500</v>
      </c>
      <c r="Q99">
        <v>5200</v>
      </c>
      <c r="R99">
        <v>54175</v>
      </c>
      <c r="S99">
        <v>38000</v>
      </c>
      <c r="T99">
        <v>8500</v>
      </c>
      <c r="U99">
        <v>0</v>
      </c>
      <c r="V99">
        <v>250</v>
      </c>
      <c r="W99">
        <v>750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10000</v>
      </c>
      <c r="AD99">
        <v>0</v>
      </c>
      <c r="AE99">
        <v>0</v>
      </c>
      <c r="AF99">
        <v>0</v>
      </c>
      <c r="AG99">
        <v>250</v>
      </c>
      <c r="AH99">
        <v>500</v>
      </c>
      <c r="AI99">
        <v>0</v>
      </c>
      <c r="AJ99">
        <v>0</v>
      </c>
      <c r="AK99">
        <v>1000</v>
      </c>
      <c r="AL99">
        <v>1000</v>
      </c>
      <c r="AM99">
        <v>5725</v>
      </c>
      <c r="AN99">
        <v>0</v>
      </c>
      <c r="AO99">
        <v>5400</v>
      </c>
      <c r="AP99">
        <v>20510</v>
      </c>
      <c r="AQ99">
        <v>710</v>
      </c>
      <c r="AR99">
        <v>2550</v>
      </c>
      <c r="AS99">
        <v>13500</v>
      </c>
      <c r="AT99">
        <v>0</v>
      </c>
      <c r="AU99">
        <v>0</v>
      </c>
      <c r="AV99">
        <v>0</v>
      </c>
      <c r="AW99">
        <v>5528</v>
      </c>
      <c r="AX99">
        <v>2050</v>
      </c>
      <c r="AY99">
        <v>0</v>
      </c>
      <c r="AZ99">
        <v>0</v>
      </c>
      <c r="BA99">
        <v>0</v>
      </c>
      <c r="BB99">
        <v>3001</v>
      </c>
      <c r="BC99">
        <v>-3000</v>
      </c>
      <c r="BD99">
        <v>7010</v>
      </c>
      <c r="BE99">
        <v>0</v>
      </c>
      <c r="BF99">
        <v>0</v>
      </c>
      <c r="BG99">
        <v>30000</v>
      </c>
      <c r="BH99">
        <v>41000</v>
      </c>
      <c r="BI99">
        <v>15500</v>
      </c>
      <c r="BJ99">
        <v>31500</v>
      </c>
      <c r="BK99">
        <v>6000</v>
      </c>
      <c r="BL99">
        <v>54878</v>
      </c>
      <c r="BM99">
        <v>7250</v>
      </c>
      <c r="BN99">
        <v>4500</v>
      </c>
      <c r="BO99">
        <v>3000</v>
      </c>
      <c r="BP99">
        <v>2250</v>
      </c>
      <c r="BQ99">
        <v>8900</v>
      </c>
      <c r="BR99">
        <v>0</v>
      </c>
      <c r="BS99">
        <v>2067</v>
      </c>
      <c r="BT99">
        <v>2500</v>
      </c>
      <c r="BU99">
        <v>1000</v>
      </c>
      <c r="BV99">
        <v>0</v>
      </c>
      <c r="BW99">
        <v>4000</v>
      </c>
      <c r="BX99">
        <v>20033</v>
      </c>
      <c r="BY99">
        <v>0</v>
      </c>
      <c r="BZ99">
        <v>0</v>
      </c>
      <c r="CA99">
        <v>3162</v>
      </c>
      <c r="CB99">
        <v>500</v>
      </c>
      <c r="CC99">
        <v>296</v>
      </c>
      <c r="CD99">
        <v>5700</v>
      </c>
      <c r="CE99">
        <v>9757</v>
      </c>
      <c r="CF99">
        <v>0</v>
      </c>
      <c r="CG99">
        <v>15755</v>
      </c>
      <c r="CH99">
        <v>0</v>
      </c>
      <c r="CI99">
        <v>0</v>
      </c>
      <c r="CJ99">
        <v>500</v>
      </c>
    </row>
    <row r="100" spans="1:88" x14ac:dyDescent="0.25">
      <c r="A100" t="s">
        <v>209</v>
      </c>
      <c r="B100" t="s">
        <v>2222</v>
      </c>
      <c r="C100" t="str">
        <f>VLOOKUP(LEFT(D100,2),'Lookup Information'!$E:$H,4,FALSE)</f>
        <v>California District 6</v>
      </c>
      <c r="D100" t="s">
        <v>797</v>
      </c>
      <c r="E100" t="s">
        <v>87</v>
      </c>
      <c r="F100" t="s">
        <v>88</v>
      </c>
      <c r="G100">
        <v>0</v>
      </c>
      <c r="H100">
        <v>11500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1500</v>
      </c>
      <c r="O100">
        <v>15510</v>
      </c>
      <c r="P100">
        <v>0</v>
      </c>
      <c r="Q100">
        <v>1000</v>
      </c>
      <c r="R100">
        <v>0</v>
      </c>
      <c r="S100">
        <v>5000</v>
      </c>
      <c r="T100">
        <v>10000</v>
      </c>
      <c r="U100">
        <v>31150</v>
      </c>
      <c r="V100">
        <v>5250</v>
      </c>
      <c r="W100">
        <v>18800</v>
      </c>
      <c r="X100">
        <v>12000</v>
      </c>
      <c r="Y100">
        <v>14000</v>
      </c>
      <c r="Z100">
        <v>38000</v>
      </c>
      <c r="AA100">
        <v>33000</v>
      </c>
      <c r="AB100">
        <v>20000</v>
      </c>
      <c r="AC100">
        <v>16200</v>
      </c>
      <c r="AD100">
        <v>1000</v>
      </c>
      <c r="AE100">
        <v>22400</v>
      </c>
      <c r="AF100">
        <v>12700</v>
      </c>
      <c r="AG100">
        <v>3500</v>
      </c>
      <c r="AH100">
        <v>100</v>
      </c>
      <c r="AI100">
        <v>10000</v>
      </c>
      <c r="AJ100">
        <v>0</v>
      </c>
      <c r="AK100">
        <v>8250</v>
      </c>
      <c r="AL100">
        <v>0</v>
      </c>
      <c r="AM100">
        <v>35100</v>
      </c>
      <c r="AN100">
        <v>0</v>
      </c>
      <c r="AO100">
        <v>0</v>
      </c>
      <c r="AP100">
        <v>23200</v>
      </c>
      <c r="AQ100">
        <v>0</v>
      </c>
      <c r="AR100">
        <v>9700</v>
      </c>
      <c r="AS100">
        <v>1000</v>
      </c>
      <c r="AT100">
        <v>0</v>
      </c>
      <c r="AU100">
        <v>0</v>
      </c>
      <c r="AV100">
        <v>16233</v>
      </c>
      <c r="AW100">
        <v>0</v>
      </c>
      <c r="AX100">
        <v>0</v>
      </c>
      <c r="AY100">
        <v>1000</v>
      </c>
      <c r="AZ100">
        <v>0</v>
      </c>
      <c r="BA100">
        <v>4500</v>
      </c>
      <c r="BB100">
        <v>0</v>
      </c>
      <c r="BC100">
        <v>95700</v>
      </c>
      <c r="BD100">
        <v>3500</v>
      </c>
      <c r="BE100">
        <v>28550</v>
      </c>
      <c r="BF100">
        <v>0</v>
      </c>
      <c r="BG100">
        <v>42500</v>
      </c>
      <c r="BH100">
        <v>16000</v>
      </c>
      <c r="BI100">
        <v>10000</v>
      </c>
      <c r="BJ100">
        <v>48500</v>
      </c>
      <c r="BK100">
        <v>46000</v>
      </c>
      <c r="BL100">
        <v>20900</v>
      </c>
      <c r="BM100">
        <v>13000</v>
      </c>
      <c r="BN100">
        <v>3500</v>
      </c>
      <c r="BO100">
        <v>0</v>
      </c>
      <c r="BP100">
        <v>1000</v>
      </c>
      <c r="BQ100">
        <v>81200</v>
      </c>
      <c r="BR100">
        <v>750</v>
      </c>
      <c r="BS100">
        <v>4000</v>
      </c>
      <c r="BT100">
        <v>5400</v>
      </c>
      <c r="BU100">
        <v>7400</v>
      </c>
      <c r="BV100">
        <v>2000</v>
      </c>
      <c r="BW100">
        <v>0</v>
      </c>
      <c r="BX100">
        <v>2000</v>
      </c>
      <c r="BY100">
        <v>0</v>
      </c>
      <c r="BZ100">
        <v>0</v>
      </c>
      <c r="CA100">
        <v>900</v>
      </c>
      <c r="CB100">
        <v>350</v>
      </c>
      <c r="CC100">
        <v>750</v>
      </c>
      <c r="CD100">
        <v>0</v>
      </c>
      <c r="CE100">
        <v>14050</v>
      </c>
      <c r="CF100">
        <v>6200</v>
      </c>
      <c r="CG100">
        <v>14750</v>
      </c>
      <c r="CH100">
        <v>7500</v>
      </c>
      <c r="CI100">
        <v>0</v>
      </c>
      <c r="CJ100">
        <v>0</v>
      </c>
    </row>
    <row r="101" spans="1:88" x14ac:dyDescent="0.25">
      <c r="A101" t="s">
        <v>210</v>
      </c>
      <c r="B101" t="s">
        <v>2223</v>
      </c>
      <c r="C101" t="str">
        <f>VLOOKUP(LEFT(D101,2),'Lookup Information'!$E:$H,4,FALSE)</f>
        <v>Delaware District 10</v>
      </c>
      <c r="D101" t="s">
        <v>211</v>
      </c>
      <c r="E101" t="s">
        <v>95</v>
      </c>
      <c r="F101" t="s">
        <v>90</v>
      </c>
      <c r="G101">
        <v>1</v>
      </c>
      <c r="H101">
        <v>0</v>
      </c>
      <c r="I101">
        <v>0</v>
      </c>
      <c r="J101">
        <v>2000</v>
      </c>
      <c r="K101">
        <v>0</v>
      </c>
      <c r="L101">
        <v>0</v>
      </c>
      <c r="M101">
        <v>0</v>
      </c>
      <c r="N101">
        <v>1000</v>
      </c>
      <c r="O101">
        <v>16951</v>
      </c>
      <c r="P101">
        <v>10900</v>
      </c>
      <c r="Q101">
        <v>50</v>
      </c>
      <c r="R101">
        <v>11281</v>
      </c>
      <c r="S101">
        <v>6500</v>
      </c>
      <c r="T101">
        <v>1002</v>
      </c>
      <c r="U101">
        <v>0</v>
      </c>
      <c r="V101">
        <v>2</v>
      </c>
      <c r="W101">
        <v>500</v>
      </c>
      <c r="X101">
        <v>0</v>
      </c>
      <c r="Y101">
        <v>25</v>
      </c>
      <c r="Z101">
        <v>1001</v>
      </c>
      <c r="AA101">
        <v>0</v>
      </c>
      <c r="AB101">
        <v>0</v>
      </c>
      <c r="AC101">
        <v>2500</v>
      </c>
      <c r="AD101">
        <v>0</v>
      </c>
      <c r="AE101">
        <v>4501</v>
      </c>
      <c r="AF101">
        <v>0</v>
      </c>
      <c r="AG101">
        <v>250</v>
      </c>
      <c r="AH101">
        <v>6000</v>
      </c>
      <c r="AI101">
        <v>0</v>
      </c>
      <c r="AJ101">
        <v>3000</v>
      </c>
      <c r="AK101">
        <v>10500</v>
      </c>
      <c r="AL101">
        <v>33200</v>
      </c>
      <c r="AM101">
        <v>2039</v>
      </c>
      <c r="AN101">
        <v>0</v>
      </c>
      <c r="AO101">
        <v>60300</v>
      </c>
      <c r="AP101">
        <v>5076</v>
      </c>
      <c r="AQ101">
        <v>0</v>
      </c>
      <c r="AR101">
        <v>1050</v>
      </c>
      <c r="AS101">
        <v>29000</v>
      </c>
      <c r="AT101">
        <v>0</v>
      </c>
      <c r="AU101">
        <v>0</v>
      </c>
      <c r="AV101">
        <v>0</v>
      </c>
      <c r="AW101">
        <v>0</v>
      </c>
      <c r="AX101">
        <v>252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25</v>
      </c>
      <c r="BI101">
        <v>0</v>
      </c>
      <c r="BJ101">
        <v>1000</v>
      </c>
      <c r="BK101">
        <v>-3000</v>
      </c>
      <c r="BL101">
        <v>29539</v>
      </c>
      <c r="BM101">
        <v>13000</v>
      </c>
      <c r="BN101">
        <v>500</v>
      </c>
      <c r="BO101">
        <v>0</v>
      </c>
      <c r="BP101">
        <v>11153</v>
      </c>
      <c r="BQ101">
        <v>0</v>
      </c>
      <c r="BR101">
        <v>11075</v>
      </c>
      <c r="BS101">
        <v>1503</v>
      </c>
      <c r="BT101">
        <v>2500</v>
      </c>
      <c r="BU101">
        <v>5000</v>
      </c>
      <c r="BV101">
        <v>0</v>
      </c>
      <c r="BW101">
        <v>0</v>
      </c>
      <c r="BX101">
        <v>1018</v>
      </c>
      <c r="BY101">
        <v>0</v>
      </c>
      <c r="BZ101">
        <v>0</v>
      </c>
      <c r="CA101">
        <v>30</v>
      </c>
      <c r="CB101">
        <v>343</v>
      </c>
      <c r="CC101">
        <v>1628</v>
      </c>
      <c r="CD101">
        <v>5405</v>
      </c>
      <c r="CE101">
        <v>6739</v>
      </c>
      <c r="CF101">
        <v>4750</v>
      </c>
      <c r="CG101">
        <v>1006</v>
      </c>
      <c r="CH101">
        <v>2500</v>
      </c>
      <c r="CI101">
        <v>1000</v>
      </c>
      <c r="CJ101">
        <v>0</v>
      </c>
    </row>
    <row r="102" spans="1:88" x14ac:dyDescent="0.25">
      <c r="A102" t="s">
        <v>212</v>
      </c>
      <c r="B102" t="s">
        <v>2224</v>
      </c>
      <c r="C102" t="str">
        <f>VLOOKUP(LEFT(D102,2),'Lookup Information'!$E:$H,4,FALSE)</f>
        <v>Tennessee District 47</v>
      </c>
      <c r="D102" t="s">
        <v>798</v>
      </c>
      <c r="E102" t="s">
        <v>87</v>
      </c>
      <c r="F102" t="s">
        <v>90</v>
      </c>
      <c r="G102">
        <v>0</v>
      </c>
      <c r="H102">
        <v>500</v>
      </c>
      <c r="I102">
        <v>0</v>
      </c>
      <c r="J102">
        <v>5000</v>
      </c>
      <c r="K102">
        <v>2500</v>
      </c>
      <c r="L102">
        <v>0</v>
      </c>
      <c r="M102">
        <v>0</v>
      </c>
      <c r="N102">
        <v>5000</v>
      </c>
      <c r="O102">
        <v>4000</v>
      </c>
      <c r="P102">
        <v>3000</v>
      </c>
      <c r="Q102">
        <v>1750</v>
      </c>
      <c r="R102">
        <v>8000</v>
      </c>
      <c r="S102">
        <v>0</v>
      </c>
      <c r="T102">
        <v>0</v>
      </c>
      <c r="U102">
        <v>11000</v>
      </c>
      <c r="V102">
        <v>5250</v>
      </c>
      <c r="W102">
        <v>7000</v>
      </c>
      <c r="X102">
        <v>0</v>
      </c>
      <c r="Y102">
        <v>500</v>
      </c>
      <c r="Z102">
        <v>38500</v>
      </c>
      <c r="AA102">
        <v>7500</v>
      </c>
      <c r="AB102">
        <v>11500</v>
      </c>
      <c r="AC102">
        <v>4500</v>
      </c>
      <c r="AD102">
        <v>0</v>
      </c>
      <c r="AE102">
        <v>3500</v>
      </c>
      <c r="AF102">
        <v>0</v>
      </c>
      <c r="AG102">
        <v>20000</v>
      </c>
      <c r="AH102">
        <v>18080</v>
      </c>
      <c r="AI102">
        <v>2250</v>
      </c>
      <c r="AJ102">
        <v>2000</v>
      </c>
      <c r="AK102">
        <v>24750</v>
      </c>
      <c r="AL102">
        <v>2750</v>
      </c>
      <c r="AM102">
        <v>18500</v>
      </c>
      <c r="AN102">
        <v>0</v>
      </c>
      <c r="AO102">
        <v>30100</v>
      </c>
      <c r="AP102">
        <v>11750</v>
      </c>
      <c r="AQ102">
        <v>4500</v>
      </c>
      <c r="AR102">
        <v>19480</v>
      </c>
      <c r="AS102">
        <v>5000</v>
      </c>
      <c r="AT102">
        <v>0</v>
      </c>
      <c r="AU102">
        <v>0</v>
      </c>
      <c r="AV102">
        <v>2500</v>
      </c>
      <c r="AW102">
        <v>28325</v>
      </c>
      <c r="AX102">
        <v>0</v>
      </c>
      <c r="AY102">
        <v>0</v>
      </c>
      <c r="AZ102">
        <v>0</v>
      </c>
      <c r="BA102">
        <v>0</v>
      </c>
      <c r="BB102">
        <v>1000</v>
      </c>
      <c r="BC102">
        <v>2500</v>
      </c>
      <c r="BD102">
        <v>0</v>
      </c>
      <c r="BE102">
        <v>0</v>
      </c>
      <c r="BF102">
        <v>0</v>
      </c>
      <c r="BG102">
        <v>20000</v>
      </c>
      <c r="BH102">
        <v>0</v>
      </c>
      <c r="BI102">
        <v>0</v>
      </c>
      <c r="BJ102">
        <v>5000</v>
      </c>
      <c r="BK102">
        <v>6000</v>
      </c>
      <c r="BL102">
        <v>53300</v>
      </c>
      <c r="BM102">
        <v>2500</v>
      </c>
      <c r="BN102">
        <v>23400</v>
      </c>
      <c r="BO102">
        <v>0</v>
      </c>
      <c r="BP102">
        <v>4950</v>
      </c>
      <c r="BQ102">
        <v>0</v>
      </c>
      <c r="BR102">
        <v>2000</v>
      </c>
      <c r="BS102">
        <v>5500</v>
      </c>
      <c r="BT102">
        <v>5000</v>
      </c>
      <c r="BU102">
        <v>13000</v>
      </c>
      <c r="BV102">
        <v>0</v>
      </c>
      <c r="BW102">
        <v>3500</v>
      </c>
      <c r="BX102">
        <v>12000</v>
      </c>
      <c r="BY102">
        <v>0</v>
      </c>
      <c r="BZ102">
        <v>0</v>
      </c>
      <c r="CA102">
        <v>5650</v>
      </c>
      <c r="CB102">
        <v>500</v>
      </c>
      <c r="CC102">
        <v>15550</v>
      </c>
      <c r="CD102">
        <v>7400</v>
      </c>
      <c r="CE102">
        <v>25250</v>
      </c>
      <c r="CF102">
        <v>6000</v>
      </c>
      <c r="CG102">
        <v>12250</v>
      </c>
      <c r="CH102">
        <v>9000</v>
      </c>
      <c r="CI102">
        <v>6500</v>
      </c>
      <c r="CJ102">
        <v>500</v>
      </c>
    </row>
    <row r="103" spans="1:88" x14ac:dyDescent="0.25">
      <c r="A103" t="s">
        <v>213</v>
      </c>
      <c r="B103" t="s">
        <v>2225</v>
      </c>
      <c r="C103" t="str">
        <f>VLOOKUP(LEFT(D103,2),'Lookup Information'!$E:$H,4,FALSE)</f>
        <v>Tennessee District 47</v>
      </c>
      <c r="D103" t="s">
        <v>214</v>
      </c>
      <c r="E103" t="s">
        <v>95</v>
      </c>
      <c r="F103" t="s">
        <v>88</v>
      </c>
      <c r="G103">
        <v>4000</v>
      </c>
      <c r="H103">
        <v>0</v>
      </c>
      <c r="I103">
        <v>0</v>
      </c>
      <c r="J103">
        <v>12300</v>
      </c>
      <c r="K103">
        <v>900</v>
      </c>
      <c r="L103">
        <v>400</v>
      </c>
      <c r="M103">
        <v>0</v>
      </c>
      <c r="N103">
        <v>0</v>
      </c>
      <c r="O103">
        <v>0</v>
      </c>
      <c r="P103">
        <v>1000</v>
      </c>
      <c r="Q103">
        <v>2676</v>
      </c>
      <c r="R103">
        <v>3394</v>
      </c>
      <c r="S103">
        <v>0</v>
      </c>
      <c r="T103">
        <v>2500</v>
      </c>
      <c r="U103">
        <v>2980</v>
      </c>
      <c r="V103">
        <v>5466</v>
      </c>
      <c r="W103">
        <v>7008</v>
      </c>
      <c r="X103">
        <v>640</v>
      </c>
      <c r="Y103">
        <v>3050</v>
      </c>
      <c r="Z103">
        <v>0</v>
      </c>
      <c r="AA103">
        <v>1000</v>
      </c>
      <c r="AB103">
        <v>4140</v>
      </c>
      <c r="AC103">
        <v>762</v>
      </c>
      <c r="AD103">
        <v>0</v>
      </c>
      <c r="AE103">
        <v>4626</v>
      </c>
      <c r="AF103">
        <v>126</v>
      </c>
      <c r="AG103">
        <v>1136</v>
      </c>
      <c r="AH103">
        <v>16541</v>
      </c>
      <c r="AI103">
        <v>0</v>
      </c>
      <c r="AJ103">
        <v>12890</v>
      </c>
      <c r="AK103">
        <v>28104</v>
      </c>
      <c r="AL103">
        <v>11601</v>
      </c>
      <c r="AM103">
        <v>31130</v>
      </c>
      <c r="AN103">
        <v>0</v>
      </c>
      <c r="AO103">
        <v>26084</v>
      </c>
      <c r="AP103">
        <v>19782</v>
      </c>
      <c r="AQ103">
        <v>8294</v>
      </c>
      <c r="AR103">
        <v>12120</v>
      </c>
      <c r="AS103">
        <v>8130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1000</v>
      </c>
      <c r="AZ103">
        <v>0</v>
      </c>
      <c r="BA103">
        <v>5280</v>
      </c>
      <c r="BB103">
        <v>0</v>
      </c>
      <c r="BC103">
        <v>0</v>
      </c>
      <c r="BD103">
        <v>0</v>
      </c>
      <c r="BE103">
        <v>1500</v>
      </c>
      <c r="BF103">
        <v>0</v>
      </c>
      <c r="BG103">
        <v>0</v>
      </c>
      <c r="BH103">
        <v>0</v>
      </c>
      <c r="BI103">
        <v>0</v>
      </c>
      <c r="BJ103">
        <v>2000</v>
      </c>
      <c r="BK103">
        <v>0</v>
      </c>
      <c r="BL103">
        <v>61002</v>
      </c>
      <c r="BM103">
        <v>3000</v>
      </c>
      <c r="BN103">
        <v>4166</v>
      </c>
      <c r="BO103">
        <v>0</v>
      </c>
      <c r="BP103">
        <v>6373</v>
      </c>
      <c r="BQ103">
        <v>0</v>
      </c>
      <c r="BR103">
        <v>2396</v>
      </c>
      <c r="BS103">
        <v>3140</v>
      </c>
      <c r="BT103">
        <v>0</v>
      </c>
      <c r="BU103">
        <v>5694</v>
      </c>
      <c r="BV103">
        <v>1334</v>
      </c>
      <c r="BW103">
        <v>0</v>
      </c>
      <c r="BX103">
        <v>4990</v>
      </c>
      <c r="BY103">
        <v>0</v>
      </c>
      <c r="BZ103">
        <v>1388</v>
      </c>
      <c r="CA103">
        <v>4148</v>
      </c>
      <c r="CB103">
        <v>0</v>
      </c>
      <c r="CC103">
        <v>7548</v>
      </c>
      <c r="CD103">
        <v>3000</v>
      </c>
      <c r="CE103">
        <v>52239</v>
      </c>
      <c r="CF103">
        <v>1350</v>
      </c>
      <c r="CG103">
        <v>5170</v>
      </c>
      <c r="CH103">
        <v>5000</v>
      </c>
      <c r="CI103">
        <v>1000</v>
      </c>
      <c r="CJ103">
        <v>800</v>
      </c>
    </row>
    <row r="104" spans="1:88" x14ac:dyDescent="0.25">
      <c r="A104" t="s">
        <v>215</v>
      </c>
      <c r="B104" t="s">
        <v>2226</v>
      </c>
      <c r="C104" t="str">
        <f>VLOOKUP(LEFT(D104,2),'Lookup Information'!$E:$H,4,FALSE)</f>
        <v>Texas District 48</v>
      </c>
      <c r="D104" t="s">
        <v>216</v>
      </c>
      <c r="E104" t="s">
        <v>95</v>
      </c>
      <c r="F104" t="s">
        <v>88</v>
      </c>
      <c r="G104">
        <v>0</v>
      </c>
      <c r="H104">
        <v>10500</v>
      </c>
      <c r="I104">
        <v>0</v>
      </c>
      <c r="J104">
        <v>18300</v>
      </c>
      <c r="K104">
        <v>7500</v>
      </c>
      <c r="L104">
        <v>9600</v>
      </c>
      <c r="M104">
        <v>0</v>
      </c>
      <c r="N104">
        <v>0</v>
      </c>
      <c r="O104">
        <v>13500</v>
      </c>
      <c r="P104">
        <v>8500</v>
      </c>
      <c r="Q104">
        <v>0</v>
      </c>
      <c r="R104">
        <v>7700</v>
      </c>
      <c r="S104">
        <v>7900</v>
      </c>
      <c r="T104">
        <v>5400</v>
      </c>
      <c r="U104">
        <v>3600</v>
      </c>
      <c r="V104">
        <v>7000</v>
      </c>
      <c r="W104">
        <v>17800</v>
      </c>
      <c r="X104">
        <v>11800</v>
      </c>
      <c r="Y104">
        <v>0</v>
      </c>
      <c r="Z104">
        <v>11000</v>
      </c>
      <c r="AA104">
        <v>8000</v>
      </c>
      <c r="AB104">
        <v>0</v>
      </c>
      <c r="AC104">
        <v>5500</v>
      </c>
      <c r="AD104">
        <v>2000</v>
      </c>
      <c r="AE104">
        <v>68200</v>
      </c>
      <c r="AF104">
        <v>0</v>
      </c>
      <c r="AG104">
        <v>4000</v>
      </c>
      <c r="AH104">
        <v>30300</v>
      </c>
      <c r="AI104">
        <v>0</v>
      </c>
      <c r="AJ104">
        <v>8000</v>
      </c>
      <c r="AK104">
        <v>37500</v>
      </c>
      <c r="AL104">
        <v>46100</v>
      </c>
      <c r="AM104">
        <v>66350</v>
      </c>
      <c r="AN104">
        <v>5400</v>
      </c>
      <c r="AO104">
        <v>93900</v>
      </c>
      <c r="AP104">
        <v>79203</v>
      </c>
      <c r="AQ104">
        <v>23375</v>
      </c>
      <c r="AR104">
        <v>36150</v>
      </c>
      <c r="AS104">
        <v>48800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1000</v>
      </c>
      <c r="AZ104">
        <v>0</v>
      </c>
      <c r="BA104">
        <v>20600</v>
      </c>
      <c r="BB104">
        <v>0</v>
      </c>
      <c r="BC104">
        <v>5000</v>
      </c>
      <c r="BD104">
        <v>1000</v>
      </c>
      <c r="BE104">
        <v>0</v>
      </c>
      <c r="BF104">
        <v>0</v>
      </c>
      <c r="BG104">
        <v>0</v>
      </c>
      <c r="BH104">
        <v>0</v>
      </c>
      <c r="BI104">
        <v>1500</v>
      </c>
      <c r="BJ104">
        <v>0</v>
      </c>
      <c r="BK104">
        <v>7000</v>
      </c>
      <c r="BL104">
        <v>59950</v>
      </c>
      <c r="BM104">
        <v>17750</v>
      </c>
      <c r="BN104">
        <v>36200</v>
      </c>
      <c r="BO104">
        <v>1000</v>
      </c>
      <c r="BP104">
        <v>7619</v>
      </c>
      <c r="BQ104">
        <v>0</v>
      </c>
      <c r="BR104">
        <v>14000</v>
      </c>
      <c r="BS104">
        <v>30600</v>
      </c>
      <c r="BT104">
        <v>1000</v>
      </c>
      <c r="BU104">
        <v>23600</v>
      </c>
      <c r="BV104">
        <v>1000</v>
      </c>
      <c r="BW104">
        <v>3700</v>
      </c>
      <c r="BX104">
        <v>8500</v>
      </c>
      <c r="BY104">
        <v>1000</v>
      </c>
      <c r="BZ104">
        <v>2000</v>
      </c>
      <c r="CA104">
        <v>0</v>
      </c>
      <c r="CB104">
        <v>250</v>
      </c>
      <c r="CC104">
        <v>1500</v>
      </c>
      <c r="CD104">
        <v>3000</v>
      </c>
      <c r="CE104">
        <v>17932</v>
      </c>
      <c r="CF104">
        <v>7000</v>
      </c>
      <c r="CG104">
        <v>17500</v>
      </c>
      <c r="CH104">
        <v>5000</v>
      </c>
      <c r="CI104">
        <v>4500</v>
      </c>
      <c r="CJ104">
        <v>0</v>
      </c>
    </row>
    <row r="105" spans="1:88" x14ac:dyDescent="0.25">
      <c r="A105" t="s">
        <v>217</v>
      </c>
      <c r="B105" t="s">
        <v>2227</v>
      </c>
      <c r="C105" t="str">
        <f>VLOOKUP(LEFT(D105,2),'Lookup Information'!$E:$H,4,FALSE)</f>
        <v>California District 6</v>
      </c>
      <c r="D105" t="s">
        <v>799</v>
      </c>
      <c r="E105" t="s">
        <v>87</v>
      </c>
      <c r="F105" t="s">
        <v>90</v>
      </c>
      <c r="G105">
        <v>82250</v>
      </c>
      <c r="H105">
        <v>180900</v>
      </c>
      <c r="I105">
        <v>43200</v>
      </c>
      <c r="J105">
        <v>36500</v>
      </c>
      <c r="K105">
        <v>10500</v>
      </c>
      <c r="L105">
        <v>52199</v>
      </c>
      <c r="M105">
        <v>33475</v>
      </c>
      <c r="N105">
        <v>4500</v>
      </c>
      <c r="O105">
        <v>17000</v>
      </c>
      <c r="P105">
        <v>2000</v>
      </c>
      <c r="Q105">
        <v>500</v>
      </c>
      <c r="R105">
        <v>12800</v>
      </c>
      <c r="S105">
        <v>24000</v>
      </c>
      <c r="T105">
        <v>21000</v>
      </c>
      <c r="U105">
        <v>12750</v>
      </c>
      <c r="V105">
        <v>9000</v>
      </c>
      <c r="W105">
        <v>1500</v>
      </c>
      <c r="X105">
        <v>27400</v>
      </c>
      <c r="Y105">
        <v>13900</v>
      </c>
      <c r="Z105">
        <v>4000</v>
      </c>
      <c r="AA105">
        <v>1500</v>
      </c>
      <c r="AB105">
        <v>0</v>
      </c>
      <c r="AC105">
        <v>44900</v>
      </c>
      <c r="AD105">
        <v>6500</v>
      </c>
      <c r="AE105">
        <v>94525</v>
      </c>
      <c r="AF105">
        <v>0</v>
      </c>
      <c r="AG105">
        <v>5500</v>
      </c>
      <c r="AH105">
        <v>19250</v>
      </c>
      <c r="AI105">
        <v>1000</v>
      </c>
      <c r="AJ105">
        <v>3500</v>
      </c>
      <c r="AK105">
        <v>29750</v>
      </c>
      <c r="AL105">
        <v>12833</v>
      </c>
      <c r="AM105">
        <v>59500</v>
      </c>
      <c r="AN105">
        <v>0</v>
      </c>
      <c r="AO105">
        <v>16500</v>
      </c>
      <c r="AP105">
        <v>52200</v>
      </c>
      <c r="AQ105">
        <v>19350</v>
      </c>
      <c r="AR105">
        <v>20000</v>
      </c>
      <c r="AS105">
        <v>6000</v>
      </c>
      <c r="AT105">
        <v>0</v>
      </c>
      <c r="AU105">
        <v>1000</v>
      </c>
      <c r="AV105">
        <v>16500</v>
      </c>
      <c r="AW105">
        <v>36450</v>
      </c>
      <c r="AX105">
        <v>1000</v>
      </c>
      <c r="AY105">
        <v>0</v>
      </c>
      <c r="AZ105">
        <v>0</v>
      </c>
      <c r="BA105">
        <v>0</v>
      </c>
      <c r="BB105">
        <v>17900</v>
      </c>
      <c r="BC105">
        <v>47250</v>
      </c>
      <c r="BD105">
        <v>11400</v>
      </c>
      <c r="BE105">
        <v>0</v>
      </c>
      <c r="BF105">
        <v>0</v>
      </c>
      <c r="BG105">
        <v>17500</v>
      </c>
      <c r="BH105">
        <v>0</v>
      </c>
      <c r="BI105">
        <v>1250</v>
      </c>
      <c r="BJ105">
        <v>9000</v>
      </c>
      <c r="BK105">
        <v>10500</v>
      </c>
      <c r="BL105">
        <v>40550</v>
      </c>
      <c r="BM105">
        <v>19600</v>
      </c>
      <c r="BN105">
        <v>27900</v>
      </c>
      <c r="BO105">
        <v>7500</v>
      </c>
      <c r="BP105">
        <v>10800</v>
      </c>
      <c r="BQ105">
        <v>39300</v>
      </c>
      <c r="BR105">
        <v>16000</v>
      </c>
      <c r="BS105">
        <v>13750</v>
      </c>
      <c r="BT105">
        <v>0</v>
      </c>
      <c r="BU105">
        <v>3000</v>
      </c>
      <c r="BV105">
        <v>2500</v>
      </c>
      <c r="BW105">
        <v>2000</v>
      </c>
      <c r="BX105">
        <v>25320</v>
      </c>
      <c r="BY105">
        <v>0</v>
      </c>
      <c r="BZ105">
        <v>0</v>
      </c>
      <c r="CA105">
        <v>2000</v>
      </c>
      <c r="CB105">
        <v>0</v>
      </c>
      <c r="CC105">
        <v>11600</v>
      </c>
      <c r="CD105">
        <v>0</v>
      </c>
      <c r="CE105">
        <v>30730</v>
      </c>
      <c r="CF105">
        <v>10000</v>
      </c>
      <c r="CG105">
        <v>10000</v>
      </c>
      <c r="CH105">
        <v>6500</v>
      </c>
      <c r="CI105">
        <v>1000</v>
      </c>
      <c r="CJ105">
        <v>26100</v>
      </c>
    </row>
    <row r="106" spans="1:88" x14ac:dyDescent="0.25">
      <c r="A106" t="s">
        <v>218</v>
      </c>
      <c r="B106" t="s">
        <v>2228</v>
      </c>
      <c r="C106" t="str">
        <f>VLOOKUP(LEFT(D106,2),'Lookup Information'!$E:$H,4,FALSE)</f>
        <v>Pennsylvania District 42</v>
      </c>
      <c r="D106" t="s">
        <v>800</v>
      </c>
      <c r="E106" t="s">
        <v>87</v>
      </c>
      <c r="F106" t="s">
        <v>88</v>
      </c>
      <c r="G106">
        <v>8000</v>
      </c>
      <c r="H106">
        <v>3950</v>
      </c>
      <c r="I106">
        <v>1350</v>
      </c>
      <c r="J106">
        <v>18850</v>
      </c>
      <c r="K106">
        <v>0</v>
      </c>
      <c r="L106">
        <v>0</v>
      </c>
      <c r="M106">
        <v>0</v>
      </c>
      <c r="N106">
        <v>4500</v>
      </c>
      <c r="O106">
        <v>26250</v>
      </c>
      <c r="P106">
        <v>0</v>
      </c>
      <c r="Q106">
        <v>2700</v>
      </c>
      <c r="R106">
        <v>3450</v>
      </c>
      <c r="S106">
        <v>34650</v>
      </c>
      <c r="T106">
        <v>15000</v>
      </c>
      <c r="U106">
        <v>23792</v>
      </c>
      <c r="V106">
        <v>56950</v>
      </c>
      <c r="W106">
        <v>26050</v>
      </c>
      <c r="X106">
        <v>3200</v>
      </c>
      <c r="Y106">
        <v>26490</v>
      </c>
      <c r="Z106">
        <v>3000</v>
      </c>
      <c r="AA106">
        <v>0</v>
      </c>
      <c r="AB106">
        <v>2000</v>
      </c>
      <c r="AC106">
        <v>31500</v>
      </c>
      <c r="AD106">
        <v>1000</v>
      </c>
      <c r="AE106">
        <v>36000</v>
      </c>
      <c r="AF106">
        <v>1000</v>
      </c>
      <c r="AG106">
        <v>17850</v>
      </c>
      <c r="AH106">
        <v>28350</v>
      </c>
      <c r="AI106">
        <v>3500</v>
      </c>
      <c r="AJ106">
        <v>1000</v>
      </c>
      <c r="AK106">
        <v>103640</v>
      </c>
      <c r="AL106">
        <v>10600</v>
      </c>
      <c r="AM106">
        <v>63450</v>
      </c>
      <c r="AN106">
        <v>0</v>
      </c>
      <c r="AO106">
        <v>86300</v>
      </c>
      <c r="AP106">
        <v>93250</v>
      </c>
      <c r="AQ106">
        <v>38800</v>
      </c>
      <c r="AR106">
        <v>28850</v>
      </c>
      <c r="AS106">
        <v>159200</v>
      </c>
      <c r="AT106">
        <v>0</v>
      </c>
      <c r="AU106">
        <v>0</v>
      </c>
      <c r="AV106">
        <v>46116</v>
      </c>
      <c r="AW106">
        <v>0</v>
      </c>
      <c r="AX106">
        <v>5400</v>
      </c>
      <c r="AY106">
        <v>6000</v>
      </c>
      <c r="AZ106">
        <v>0</v>
      </c>
      <c r="BA106">
        <v>0</v>
      </c>
      <c r="BB106">
        <v>131</v>
      </c>
      <c r="BC106">
        <v>227071</v>
      </c>
      <c r="BD106">
        <v>21900</v>
      </c>
      <c r="BE106">
        <v>53050</v>
      </c>
      <c r="BF106">
        <v>0</v>
      </c>
      <c r="BG106">
        <v>34500</v>
      </c>
      <c r="BH106">
        <v>2700</v>
      </c>
      <c r="BI106">
        <v>0</v>
      </c>
      <c r="BJ106">
        <v>19500</v>
      </c>
      <c r="BK106">
        <v>45539</v>
      </c>
      <c r="BL106">
        <v>138283</v>
      </c>
      <c r="BM106">
        <v>27114</v>
      </c>
      <c r="BN106">
        <v>14365</v>
      </c>
      <c r="BO106">
        <v>12250</v>
      </c>
      <c r="BP106">
        <v>21500</v>
      </c>
      <c r="BQ106">
        <v>13000</v>
      </c>
      <c r="BR106">
        <v>23100</v>
      </c>
      <c r="BS106">
        <v>35100</v>
      </c>
      <c r="BT106">
        <v>2000</v>
      </c>
      <c r="BU106">
        <v>25802</v>
      </c>
      <c r="BV106">
        <v>7300</v>
      </c>
      <c r="BW106">
        <v>0</v>
      </c>
      <c r="BX106">
        <v>46000</v>
      </c>
      <c r="BY106">
        <v>0</v>
      </c>
      <c r="BZ106">
        <v>0</v>
      </c>
      <c r="CA106">
        <v>750</v>
      </c>
      <c r="CB106">
        <v>0</v>
      </c>
      <c r="CC106">
        <v>3000</v>
      </c>
      <c r="CD106">
        <v>0</v>
      </c>
      <c r="CE106">
        <v>78300</v>
      </c>
      <c r="CF106">
        <v>50600</v>
      </c>
      <c r="CG106">
        <v>23800</v>
      </c>
      <c r="CH106">
        <v>27998</v>
      </c>
      <c r="CI106">
        <v>2000</v>
      </c>
      <c r="CJ106">
        <v>49450</v>
      </c>
    </row>
    <row r="107" spans="1:88" x14ac:dyDescent="0.25">
      <c r="A107" t="s">
        <v>219</v>
      </c>
      <c r="B107" t="s">
        <v>2229</v>
      </c>
      <c r="C107" t="str">
        <f>VLOOKUP(LEFT(D107,2),'Lookup Information'!$E:$H,4,FALSE)</f>
        <v>Arkansas District 5</v>
      </c>
      <c r="D107" t="s">
        <v>220</v>
      </c>
      <c r="E107" t="s">
        <v>95</v>
      </c>
      <c r="F107" t="s">
        <v>88</v>
      </c>
      <c r="G107">
        <v>0</v>
      </c>
      <c r="H107">
        <v>7525</v>
      </c>
      <c r="I107">
        <v>0</v>
      </c>
      <c r="J107">
        <v>0</v>
      </c>
      <c r="K107">
        <v>4500</v>
      </c>
      <c r="L107">
        <v>0</v>
      </c>
      <c r="M107">
        <v>0</v>
      </c>
      <c r="N107">
        <v>2000</v>
      </c>
      <c r="O107">
        <v>9400</v>
      </c>
      <c r="P107">
        <v>3000</v>
      </c>
      <c r="Q107">
        <v>1375</v>
      </c>
      <c r="R107">
        <v>0</v>
      </c>
      <c r="S107">
        <v>1500</v>
      </c>
      <c r="T107">
        <v>4000</v>
      </c>
      <c r="U107">
        <v>625</v>
      </c>
      <c r="V107">
        <v>1860</v>
      </c>
      <c r="W107">
        <v>3700</v>
      </c>
      <c r="X107">
        <v>4700</v>
      </c>
      <c r="Y107">
        <v>2700</v>
      </c>
      <c r="Z107">
        <v>11000</v>
      </c>
      <c r="AA107">
        <v>4000</v>
      </c>
      <c r="AB107">
        <v>2000</v>
      </c>
      <c r="AC107">
        <v>-2500</v>
      </c>
      <c r="AD107">
        <v>0</v>
      </c>
      <c r="AE107">
        <v>21500</v>
      </c>
      <c r="AF107">
        <v>0</v>
      </c>
      <c r="AG107">
        <v>6525</v>
      </c>
      <c r="AH107">
        <v>25900</v>
      </c>
      <c r="AI107">
        <v>0</v>
      </c>
      <c r="AJ107">
        <v>-2000</v>
      </c>
      <c r="AK107">
        <v>18500</v>
      </c>
      <c r="AL107">
        <v>24550</v>
      </c>
      <c r="AM107">
        <v>48325</v>
      </c>
      <c r="AN107">
        <v>0</v>
      </c>
      <c r="AO107">
        <v>89500</v>
      </c>
      <c r="AP107">
        <v>48575</v>
      </c>
      <c r="AQ107">
        <v>5000</v>
      </c>
      <c r="AR107">
        <v>9100</v>
      </c>
      <c r="AS107">
        <v>7000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100</v>
      </c>
      <c r="AZ107">
        <v>0</v>
      </c>
      <c r="BA107">
        <v>6925</v>
      </c>
      <c r="BB107">
        <v>0</v>
      </c>
      <c r="BC107">
        <v>23500</v>
      </c>
      <c r="BD107">
        <v>9000</v>
      </c>
      <c r="BE107">
        <v>44360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500</v>
      </c>
      <c r="BL107">
        <v>38350</v>
      </c>
      <c r="BM107">
        <v>10650</v>
      </c>
      <c r="BN107">
        <v>100</v>
      </c>
      <c r="BO107">
        <v>0</v>
      </c>
      <c r="BP107">
        <v>9675</v>
      </c>
      <c r="BQ107">
        <v>0</v>
      </c>
      <c r="BR107">
        <v>2500</v>
      </c>
      <c r="BS107">
        <v>4500</v>
      </c>
      <c r="BT107">
        <v>3600</v>
      </c>
      <c r="BU107">
        <v>4000</v>
      </c>
      <c r="BV107">
        <v>6700</v>
      </c>
      <c r="BW107">
        <v>4200</v>
      </c>
      <c r="BX107">
        <v>-2750</v>
      </c>
      <c r="BY107">
        <v>2500</v>
      </c>
      <c r="BZ107">
        <v>0</v>
      </c>
      <c r="CA107">
        <v>13350</v>
      </c>
      <c r="CB107">
        <v>5400</v>
      </c>
      <c r="CC107">
        <v>3625</v>
      </c>
      <c r="CD107">
        <v>2700</v>
      </c>
      <c r="CE107">
        <v>90438</v>
      </c>
      <c r="CF107">
        <v>4600</v>
      </c>
      <c r="CG107">
        <v>6775</v>
      </c>
      <c r="CH107">
        <v>5500</v>
      </c>
      <c r="CI107">
        <v>19500</v>
      </c>
      <c r="CJ107">
        <v>250</v>
      </c>
    </row>
    <row r="108" spans="1:88" x14ac:dyDescent="0.25">
      <c r="A108" t="s">
        <v>221</v>
      </c>
      <c r="B108" t="s">
        <v>2230</v>
      </c>
      <c r="C108" t="str">
        <f>VLOOKUP(LEFT(D108,2),'Lookup Information'!$E:$H,4,FALSE)</f>
        <v>Connecticut District 9</v>
      </c>
      <c r="D108" t="s">
        <v>801</v>
      </c>
      <c r="E108" t="s">
        <v>87</v>
      </c>
      <c r="F108" t="s">
        <v>90</v>
      </c>
      <c r="G108">
        <v>3500</v>
      </c>
      <c r="H108">
        <v>18000</v>
      </c>
      <c r="I108">
        <v>7750</v>
      </c>
      <c r="J108">
        <v>3200</v>
      </c>
      <c r="K108">
        <v>3525</v>
      </c>
      <c r="L108">
        <v>0</v>
      </c>
      <c r="M108">
        <v>0</v>
      </c>
      <c r="N108">
        <v>1000</v>
      </c>
      <c r="O108">
        <v>250</v>
      </c>
      <c r="P108">
        <v>0</v>
      </c>
      <c r="Q108">
        <v>700</v>
      </c>
      <c r="R108">
        <v>3500</v>
      </c>
      <c r="S108">
        <v>6300</v>
      </c>
      <c r="T108">
        <v>8000</v>
      </c>
      <c r="U108">
        <v>3500</v>
      </c>
      <c r="V108">
        <v>250</v>
      </c>
      <c r="W108">
        <v>13000</v>
      </c>
      <c r="X108">
        <v>5000</v>
      </c>
      <c r="Y108">
        <v>7500</v>
      </c>
      <c r="Z108">
        <v>56650</v>
      </c>
      <c r="AA108">
        <v>40850</v>
      </c>
      <c r="AB108">
        <v>32050</v>
      </c>
      <c r="AC108">
        <v>14500</v>
      </c>
      <c r="AD108">
        <v>0</v>
      </c>
      <c r="AE108">
        <v>3000</v>
      </c>
      <c r="AF108">
        <v>0</v>
      </c>
      <c r="AG108">
        <v>6300</v>
      </c>
      <c r="AH108">
        <v>5200</v>
      </c>
      <c r="AI108">
        <v>4500</v>
      </c>
      <c r="AJ108">
        <v>0</v>
      </c>
      <c r="AK108">
        <v>87150</v>
      </c>
      <c r="AL108">
        <v>3500</v>
      </c>
      <c r="AM108">
        <v>23700</v>
      </c>
      <c r="AN108">
        <v>250</v>
      </c>
      <c r="AO108">
        <v>34450</v>
      </c>
      <c r="AP108">
        <v>72375</v>
      </c>
      <c r="AQ108">
        <v>14500</v>
      </c>
      <c r="AR108">
        <v>12100</v>
      </c>
      <c r="AS108">
        <v>36900</v>
      </c>
      <c r="AT108">
        <v>0</v>
      </c>
      <c r="AU108">
        <v>0</v>
      </c>
      <c r="AV108">
        <v>3000</v>
      </c>
      <c r="AW108">
        <v>31680</v>
      </c>
      <c r="AX108">
        <v>5550</v>
      </c>
      <c r="AY108">
        <v>0</v>
      </c>
      <c r="AZ108">
        <v>0</v>
      </c>
      <c r="BA108">
        <v>0</v>
      </c>
      <c r="BB108">
        <v>550</v>
      </c>
      <c r="BC108">
        <v>5000</v>
      </c>
      <c r="BD108">
        <v>0</v>
      </c>
      <c r="BE108">
        <v>0</v>
      </c>
      <c r="BF108">
        <v>500</v>
      </c>
      <c r="BG108">
        <v>55500</v>
      </c>
      <c r="BH108">
        <v>45000</v>
      </c>
      <c r="BI108">
        <v>16500</v>
      </c>
      <c r="BJ108">
        <v>50500</v>
      </c>
      <c r="BK108">
        <v>33500</v>
      </c>
      <c r="BL108">
        <v>50350</v>
      </c>
      <c r="BM108">
        <v>14250</v>
      </c>
      <c r="BN108">
        <v>5000</v>
      </c>
      <c r="BO108">
        <v>0</v>
      </c>
      <c r="BP108">
        <v>4600</v>
      </c>
      <c r="BQ108">
        <v>29350</v>
      </c>
      <c r="BR108">
        <v>1250</v>
      </c>
      <c r="BS108">
        <v>1000</v>
      </c>
      <c r="BT108">
        <v>0</v>
      </c>
      <c r="BU108">
        <v>1000</v>
      </c>
      <c r="BV108">
        <v>250</v>
      </c>
      <c r="BW108">
        <v>0</v>
      </c>
      <c r="BX108">
        <v>6700</v>
      </c>
      <c r="BY108">
        <v>0</v>
      </c>
      <c r="BZ108">
        <v>1000</v>
      </c>
      <c r="CA108">
        <v>4510</v>
      </c>
      <c r="CB108">
        <v>500</v>
      </c>
      <c r="CC108">
        <v>10595</v>
      </c>
      <c r="CD108">
        <v>800</v>
      </c>
      <c r="CE108">
        <v>45975</v>
      </c>
      <c r="CF108">
        <v>0</v>
      </c>
      <c r="CG108">
        <v>7950</v>
      </c>
      <c r="CH108">
        <v>0</v>
      </c>
      <c r="CI108">
        <v>14500</v>
      </c>
      <c r="CJ108">
        <v>0</v>
      </c>
    </row>
    <row r="109" spans="1:88" x14ac:dyDescent="0.25">
      <c r="A109" t="s">
        <v>222</v>
      </c>
      <c r="B109" t="s">
        <v>2231</v>
      </c>
      <c r="C109" t="str">
        <f>VLOOKUP(LEFT(D109,2),'Lookup Information'!$E:$H,4,FALSE)</f>
        <v>North Dakota District 38</v>
      </c>
      <c r="D109" t="s">
        <v>802</v>
      </c>
      <c r="E109" t="s">
        <v>87</v>
      </c>
      <c r="F109" t="s">
        <v>88</v>
      </c>
      <c r="G109">
        <v>53200</v>
      </c>
      <c r="H109">
        <v>59400</v>
      </c>
      <c r="I109">
        <v>2000</v>
      </c>
      <c r="J109">
        <v>4000</v>
      </c>
      <c r="K109">
        <v>0</v>
      </c>
      <c r="L109">
        <v>24500</v>
      </c>
      <c r="M109">
        <v>0</v>
      </c>
      <c r="N109">
        <v>0</v>
      </c>
      <c r="O109">
        <v>14700</v>
      </c>
      <c r="P109">
        <v>4000</v>
      </c>
      <c r="Q109">
        <v>225</v>
      </c>
      <c r="R109">
        <v>20100</v>
      </c>
      <c r="S109">
        <v>53500</v>
      </c>
      <c r="T109">
        <v>32000</v>
      </c>
      <c r="U109">
        <v>11500</v>
      </c>
      <c r="V109">
        <v>7450</v>
      </c>
      <c r="W109">
        <v>15300</v>
      </c>
      <c r="X109">
        <v>7250</v>
      </c>
      <c r="Y109">
        <v>14600</v>
      </c>
      <c r="Z109">
        <v>27000</v>
      </c>
      <c r="AA109">
        <v>0</v>
      </c>
      <c r="AB109">
        <v>0</v>
      </c>
      <c r="AC109">
        <v>89300</v>
      </c>
      <c r="AD109">
        <v>30000</v>
      </c>
      <c r="AE109">
        <v>198900</v>
      </c>
      <c r="AF109">
        <v>0</v>
      </c>
      <c r="AG109">
        <v>1900</v>
      </c>
      <c r="AH109">
        <v>27900</v>
      </c>
      <c r="AI109">
        <v>3000</v>
      </c>
      <c r="AJ109">
        <v>0</v>
      </c>
      <c r="AK109">
        <v>30500</v>
      </c>
      <c r="AL109">
        <v>3700</v>
      </c>
      <c r="AM109">
        <v>15100</v>
      </c>
      <c r="AN109">
        <v>0</v>
      </c>
      <c r="AO109">
        <v>6150</v>
      </c>
      <c r="AP109">
        <v>45050</v>
      </c>
      <c r="AQ109">
        <v>12300</v>
      </c>
      <c r="AR109">
        <v>7250</v>
      </c>
      <c r="AS109">
        <v>21500</v>
      </c>
      <c r="AT109">
        <v>500</v>
      </c>
      <c r="AU109">
        <v>0</v>
      </c>
      <c r="AV109">
        <v>1000</v>
      </c>
      <c r="AW109">
        <v>0</v>
      </c>
      <c r="AX109">
        <v>0</v>
      </c>
      <c r="AY109">
        <v>0</v>
      </c>
      <c r="AZ109">
        <v>0</v>
      </c>
      <c r="BA109">
        <v>10150</v>
      </c>
      <c r="BB109">
        <v>0</v>
      </c>
      <c r="BC109">
        <v>22700</v>
      </c>
      <c r="BD109">
        <v>0</v>
      </c>
      <c r="BE109">
        <v>0</v>
      </c>
      <c r="BF109">
        <v>0</v>
      </c>
      <c r="BG109">
        <v>0</v>
      </c>
      <c r="BH109">
        <v>3500</v>
      </c>
      <c r="BI109">
        <v>0</v>
      </c>
      <c r="BJ109">
        <v>1500</v>
      </c>
      <c r="BK109">
        <v>7000</v>
      </c>
      <c r="BL109">
        <v>18250</v>
      </c>
      <c r="BM109">
        <v>22643</v>
      </c>
      <c r="BN109">
        <v>11200</v>
      </c>
      <c r="BO109">
        <v>3250</v>
      </c>
      <c r="BP109">
        <v>6250</v>
      </c>
      <c r="BQ109">
        <v>2700</v>
      </c>
      <c r="BR109">
        <v>14500</v>
      </c>
      <c r="BS109">
        <v>1000</v>
      </c>
      <c r="BT109">
        <v>7500</v>
      </c>
      <c r="BU109">
        <v>11800</v>
      </c>
      <c r="BV109">
        <v>6000</v>
      </c>
      <c r="BW109">
        <v>2500</v>
      </c>
      <c r="BX109">
        <v>24250</v>
      </c>
      <c r="BY109">
        <v>0</v>
      </c>
      <c r="BZ109">
        <v>0</v>
      </c>
      <c r="CA109">
        <v>2075</v>
      </c>
      <c r="CB109">
        <v>0</v>
      </c>
      <c r="CC109">
        <v>15300</v>
      </c>
      <c r="CD109">
        <v>0</v>
      </c>
      <c r="CE109">
        <v>31275</v>
      </c>
      <c r="CF109">
        <v>3000</v>
      </c>
      <c r="CG109">
        <v>19750</v>
      </c>
      <c r="CH109">
        <v>15500</v>
      </c>
      <c r="CI109">
        <v>0</v>
      </c>
      <c r="CJ109">
        <v>0</v>
      </c>
    </row>
    <row r="110" spans="1:88" x14ac:dyDescent="0.25">
      <c r="A110" t="s">
        <v>223</v>
      </c>
      <c r="B110" t="s">
        <v>2232</v>
      </c>
      <c r="C110" t="str">
        <f>VLOOKUP(LEFT(D110,2),'Lookup Information'!$E:$H,4,FALSE)</f>
        <v>Idaho District 16</v>
      </c>
      <c r="D110" t="s">
        <v>224</v>
      </c>
      <c r="E110" t="s">
        <v>95</v>
      </c>
      <c r="F110" t="s">
        <v>88</v>
      </c>
      <c r="G110">
        <v>23500</v>
      </c>
      <c r="H110">
        <v>60350</v>
      </c>
      <c r="I110">
        <v>12050</v>
      </c>
      <c r="J110">
        <v>11949</v>
      </c>
      <c r="K110">
        <v>36546</v>
      </c>
      <c r="L110">
        <v>31200</v>
      </c>
      <c r="M110">
        <v>0</v>
      </c>
      <c r="N110">
        <v>3500</v>
      </c>
      <c r="O110">
        <v>72840</v>
      </c>
      <c r="P110">
        <v>16700</v>
      </c>
      <c r="Q110">
        <v>0</v>
      </c>
      <c r="R110">
        <v>18100</v>
      </c>
      <c r="S110">
        <v>21900</v>
      </c>
      <c r="T110">
        <v>3000</v>
      </c>
      <c r="U110">
        <v>52300</v>
      </c>
      <c r="V110">
        <v>33250</v>
      </c>
      <c r="W110">
        <v>50350</v>
      </c>
      <c r="X110">
        <v>15000</v>
      </c>
      <c r="Y110">
        <v>16500</v>
      </c>
      <c r="Z110">
        <v>30500</v>
      </c>
      <c r="AA110">
        <v>2500</v>
      </c>
      <c r="AB110">
        <v>8500</v>
      </c>
      <c r="AC110">
        <v>48500</v>
      </c>
      <c r="AD110">
        <v>18250</v>
      </c>
      <c r="AE110">
        <v>92250</v>
      </c>
      <c r="AF110">
        <v>2000</v>
      </c>
      <c r="AG110">
        <v>65100</v>
      </c>
      <c r="AH110">
        <v>241300</v>
      </c>
      <c r="AI110">
        <v>23800</v>
      </c>
      <c r="AJ110">
        <v>110200</v>
      </c>
      <c r="AK110">
        <v>322750</v>
      </c>
      <c r="AL110">
        <v>158502</v>
      </c>
      <c r="AM110">
        <v>195210</v>
      </c>
      <c r="AN110">
        <v>5750</v>
      </c>
      <c r="AO110">
        <v>644200</v>
      </c>
      <c r="AP110">
        <v>136250</v>
      </c>
      <c r="AQ110">
        <v>107300</v>
      </c>
      <c r="AR110">
        <v>46600</v>
      </c>
      <c r="AS110">
        <v>130821</v>
      </c>
      <c r="AT110">
        <v>1000</v>
      </c>
      <c r="AU110">
        <v>0</v>
      </c>
      <c r="AV110">
        <v>3500</v>
      </c>
      <c r="AW110">
        <v>0</v>
      </c>
      <c r="AX110">
        <v>0</v>
      </c>
      <c r="AY110">
        <v>2000</v>
      </c>
      <c r="AZ110">
        <v>0</v>
      </c>
      <c r="BA110">
        <v>17850</v>
      </c>
      <c r="BB110">
        <v>2700</v>
      </c>
      <c r="BC110">
        <v>272100</v>
      </c>
      <c r="BD110">
        <v>64037</v>
      </c>
      <c r="BE110">
        <v>36694</v>
      </c>
      <c r="BF110">
        <v>0</v>
      </c>
      <c r="BG110">
        <v>0</v>
      </c>
      <c r="BH110">
        <v>0</v>
      </c>
      <c r="BI110">
        <v>0</v>
      </c>
      <c r="BJ110">
        <v>5000</v>
      </c>
      <c r="BK110">
        <v>1500</v>
      </c>
      <c r="BL110">
        <v>149504</v>
      </c>
      <c r="BM110">
        <v>156052</v>
      </c>
      <c r="BN110">
        <v>31844</v>
      </c>
      <c r="BO110">
        <v>27000</v>
      </c>
      <c r="BP110">
        <v>25500</v>
      </c>
      <c r="BQ110">
        <v>43000</v>
      </c>
      <c r="BR110">
        <v>28500</v>
      </c>
      <c r="BS110">
        <v>9000</v>
      </c>
      <c r="BT110">
        <v>23300</v>
      </c>
      <c r="BU110">
        <v>76800</v>
      </c>
      <c r="BV110">
        <v>10000</v>
      </c>
      <c r="BW110">
        <v>10400</v>
      </c>
      <c r="BX110">
        <v>26000</v>
      </c>
      <c r="BY110">
        <v>0</v>
      </c>
      <c r="BZ110">
        <v>0</v>
      </c>
      <c r="CA110">
        <v>10244</v>
      </c>
      <c r="CB110">
        <v>0</v>
      </c>
      <c r="CC110">
        <v>10760</v>
      </c>
      <c r="CD110">
        <v>15000</v>
      </c>
      <c r="CE110">
        <v>151531</v>
      </c>
      <c r="CF110">
        <v>15500</v>
      </c>
      <c r="CG110">
        <v>36700</v>
      </c>
      <c r="CH110">
        <v>81370</v>
      </c>
      <c r="CI110">
        <v>2000</v>
      </c>
      <c r="CJ110">
        <v>300</v>
      </c>
    </row>
    <row r="111" spans="1:88" x14ac:dyDescent="0.25">
      <c r="A111" t="s">
        <v>225</v>
      </c>
      <c r="B111" t="s">
        <v>2233</v>
      </c>
      <c r="C111" t="str">
        <f>VLOOKUP(LEFT(D111,2),'Lookup Information'!$E:$H,4,FALSE)</f>
        <v>Arkansas District 5</v>
      </c>
      <c r="D111" t="s">
        <v>803</v>
      </c>
      <c r="E111" t="s">
        <v>87</v>
      </c>
      <c r="F111" t="s">
        <v>88</v>
      </c>
      <c r="G111">
        <v>52250</v>
      </c>
      <c r="H111">
        <v>149650</v>
      </c>
      <c r="I111">
        <v>3000</v>
      </c>
      <c r="J111">
        <v>14000</v>
      </c>
      <c r="K111">
        <v>7000</v>
      </c>
      <c r="L111">
        <v>4000</v>
      </c>
      <c r="M111">
        <v>19400</v>
      </c>
      <c r="N111">
        <v>0</v>
      </c>
      <c r="O111">
        <v>2000</v>
      </c>
      <c r="P111">
        <v>1000</v>
      </c>
      <c r="Q111">
        <v>250</v>
      </c>
      <c r="R111">
        <v>4000</v>
      </c>
      <c r="S111">
        <v>2500</v>
      </c>
      <c r="T111">
        <v>6500</v>
      </c>
      <c r="U111">
        <v>10000</v>
      </c>
      <c r="V111">
        <v>19900</v>
      </c>
      <c r="W111">
        <v>10400</v>
      </c>
      <c r="X111">
        <v>1000</v>
      </c>
      <c r="Y111">
        <v>500</v>
      </c>
      <c r="Z111">
        <v>0</v>
      </c>
      <c r="AA111">
        <v>1000</v>
      </c>
      <c r="AB111">
        <v>0</v>
      </c>
      <c r="AC111">
        <v>7000</v>
      </c>
      <c r="AD111">
        <v>0</v>
      </c>
      <c r="AE111">
        <v>6250</v>
      </c>
      <c r="AF111">
        <v>0</v>
      </c>
      <c r="AG111">
        <v>0</v>
      </c>
      <c r="AH111">
        <v>15000</v>
      </c>
      <c r="AI111">
        <v>0</v>
      </c>
      <c r="AJ111">
        <v>0</v>
      </c>
      <c r="AK111">
        <v>4500</v>
      </c>
      <c r="AL111">
        <v>7000</v>
      </c>
      <c r="AM111">
        <v>14700</v>
      </c>
      <c r="AN111">
        <v>0</v>
      </c>
      <c r="AO111">
        <v>11500</v>
      </c>
      <c r="AP111">
        <v>43000</v>
      </c>
      <c r="AQ111">
        <v>0</v>
      </c>
      <c r="AR111">
        <v>2900</v>
      </c>
      <c r="AS111">
        <v>0</v>
      </c>
      <c r="AT111">
        <v>500</v>
      </c>
      <c r="AU111">
        <v>0</v>
      </c>
      <c r="AV111">
        <v>4000</v>
      </c>
      <c r="AW111">
        <v>0</v>
      </c>
      <c r="AX111">
        <v>0</v>
      </c>
      <c r="AY111">
        <v>5000</v>
      </c>
      <c r="AZ111">
        <v>0</v>
      </c>
      <c r="BA111">
        <v>1000</v>
      </c>
      <c r="BB111">
        <v>0</v>
      </c>
      <c r="BC111">
        <v>12500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8950</v>
      </c>
      <c r="BM111">
        <v>1500</v>
      </c>
      <c r="BN111">
        <v>12000</v>
      </c>
      <c r="BO111">
        <v>0</v>
      </c>
      <c r="BP111">
        <v>1500</v>
      </c>
      <c r="BQ111">
        <v>0</v>
      </c>
      <c r="BR111">
        <v>0</v>
      </c>
      <c r="BS111">
        <v>11400</v>
      </c>
      <c r="BT111">
        <v>1000</v>
      </c>
      <c r="BU111">
        <v>2500</v>
      </c>
      <c r="BV111">
        <v>2000</v>
      </c>
      <c r="BW111">
        <v>1000</v>
      </c>
      <c r="BX111">
        <v>7700</v>
      </c>
      <c r="BY111">
        <v>8000</v>
      </c>
      <c r="BZ111">
        <v>2000</v>
      </c>
      <c r="CA111">
        <v>250</v>
      </c>
      <c r="CB111">
        <v>0</v>
      </c>
      <c r="CC111">
        <v>500</v>
      </c>
      <c r="CD111">
        <v>0</v>
      </c>
      <c r="CE111">
        <v>19549</v>
      </c>
      <c r="CF111">
        <v>18500</v>
      </c>
      <c r="CG111">
        <v>10500</v>
      </c>
      <c r="CH111">
        <v>12500</v>
      </c>
      <c r="CI111">
        <v>1500</v>
      </c>
      <c r="CJ111">
        <v>15500</v>
      </c>
    </row>
    <row r="112" spans="1:88" x14ac:dyDescent="0.25">
      <c r="A112" t="s">
        <v>226</v>
      </c>
      <c r="B112" t="s">
        <v>2234</v>
      </c>
      <c r="C112" t="str">
        <f>VLOOKUP(LEFT(D112,2),'Lookup Information'!$E:$H,4,FALSE)</f>
        <v>Florida District 12</v>
      </c>
      <c r="D112" t="s">
        <v>804</v>
      </c>
      <c r="E112" t="s">
        <v>87</v>
      </c>
      <c r="F112" t="s">
        <v>88</v>
      </c>
      <c r="G112">
        <v>0</v>
      </c>
      <c r="H112">
        <v>2000</v>
      </c>
      <c r="I112">
        <v>2500</v>
      </c>
      <c r="J112">
        <v>15400</v>
      </c>
      <c r="K112">
        <v>500</v>
      </c>
      <c r="L112">
        <v>0</v>
      </c>
      <c r="M112">
        <v>1000</v>
      </c>
      <c r="N112">
        <v>10000</v>
      </c>
      <c r="O112">
        <v>13900</v>
      </c>
      <c r="P112">
        <v>0</v>
      </c>
      <c r="Q112">
        <v>1000</v>
      </c>
      <c r="R112">
        <v>6262</v>
      </c>
      <c r="S112">
        <v>41125</v>
      </c>
      <c r="T112">
        <v>21500</v>
      </c>
      <c r="U112">
        <v>1000</v>
      </c>
      <c r="V112">
        <v>7500</v>
      </c>
      <c r="W112">
        <v>8000</v>
      </c>
      <c r="X112">
        <v>0</v>
      </c>
      <c r="Y112">
        <v>10000</v>
      </c>
      <c r="Z112">
        <v>27204</v>
      </c>
      <c r="AA112">
        <v>33500</v>
      </c>
      <c r="AB112">
        <v>37250</v>
      </c>
      <c r="AC112">
        <v>15500</v>
      </c>
      <c r="AD112">
        <v>0</v>
      </c>
      <c r="AE112">
        <v>1000</v>
      </c>
      <c r="AF112">
        <v>0</v>
      </c>
      <c r="AG112">
        <v>21000</v>
      </c>
      <c r="AH112">
        <v>66250</v>
      </c>
      <c r="AI112">
        <v>4500</v>
      </c>
      <c r="AJ112">
        <v>43200</v>
      </c>
      <c r="AK112">
        <v>71250</v>
      </c>
      <c r="AL112">
        <v>18700</v>
      </c>
      <c r="AM112">
        <v>48450</v>
      </c>
      <c r="AN112">
        <v>0</v>
      </c>
      <c r="AO112">
        <v>62000</v>
      </c>
      <c r="AP112">
        <v>4800</v>
      </c>
      <c r="AQ112">
        <v>1000</v>
      </c>
      <c r="AR112">
        <v>2000</v>
      </c>
      <c r="AS112">
        <v>9500</v>
      </c>
      <c r="AT112">
        <v>0</v>
      </c>
      <c r="AU112">
        <v>0</v>
      </c>
      <c r="AV112">
        <v>1000</v>
      </c>
      <c r="AW112">
        <v>0</v>
      </c>
      <c r="AX112">
        <v>0</v>
      </c>
      <c r="AY112">
        <v>1000</v>
      </c>
      <c r="AZ112">
        <v>0</v>
      </c>
      <c r="BA112">
        <v>2000</v>
      </c>
      <c r="BB112">
        <v>0</v>
      </c>
      <c r="BC112">
        <v>8000</v>
      </c>
      <c r="BD112">
        <v>0</v>
      </c>
      <c r="BE112">
        <v>1000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1000</v>
      </c>
      <c r="BL112">
        <v>31625</v>
      </c>
      <c r="BM112">
        <v>50409</v>
      </c>
      <c r="BN112">
        <v>17000</v>
      </c>
      <c r="BO112">
        <v>2000</v>
      </c>
      <c r="BP112">
        <v>5000</v>
      </c>
      <c r="BQ112">
        <v>0</v>
      </c>
      <c r="BR112">
        <v>9000</v>
      </c>
      <c r="BS112">
        <v>3500</v>
      </c>
      <c r="BT112">
        <v>8000</v>
      </c>
      <c r="BU112">
        <v>24900</v>
      </c>
      <c r="BV112">
        <v>0</v>
      </c>
      <c r="BW112">
        <v>3000</v>
      </c>
      <c r="BX112">
        <v>11750</v>
      </c>
      <c r="BY112">
        <v>0</v>
      </c>
      <c r="BZ112">
        <v>0</v>
      </c>
      <c r="CA112">
        <v>2000</v>
      </c>
      <c r="CB112">
        <v>0</v>
      </c>
      <c r="CC112">
        <v>10100</v>
      </c>
      <c r="CD112">
        <v>0</v>
      </c>
      <c r="CE112">
        <v>21125</v>
      </c>
      <c r="CF112">
        <v>20850</v>
      </c>
      <c r="CG112">
        <v>2000</v>
      </c>
      <c r="CH112">
        <v>6000</v>
      </c>
      <c r="CI112">
        <v>9500</v>
      </c>
      <c r="CJ112">
        <v>9802</v>
      </c>
    </row>
    <row r="113" spans="1:88" x14ac:dyDescent="0.25">
      <c r="A113" t="s">
        <v>227</v>
      </c>
      <c r="B113" t="s">
        <v>2235</v>
      </c>
      <c r="C113" t="str">
        <f>VLOOKUP(LEFT(D113,2),'Lookup Information'!$E:$H,4,FALSE)</f>
        <v>New York District 36</v>
      </c>
      <c r="D113" t="s">
        <v>805</v>
      </c>
      <c r="E113" t="s">
        <v>87</v>
      </c>
      <c r="F113" t="s">
        <v>90</v>
      </c>
      <c r="G113">
        <v>0</v>
      </c>
      <c r="H113">
        <v>17500</v>
      </c>
      <c r="I113">
        <v>0</v>
      </c>
      <c r="J113">
        <v>9150</v>
      </c>
      <c r="K113">
        <v>0</v>
      </c>
      <c r="L113">
        <v>0</v>
      </c>
      <c r="M113">
        <v>0</v>
      </c>
      <c r="N113">
        <v>10000</v>
      </c>
      <c r="O113">
        <v>35500</v>
      </c>
      <c r="P113">
        <v>23300</v>
      </c>
      <c r="Q113">
        <v>5200</v>
      </c>
      <c r="R113">
        <v>52085</v>
      </c>
      <c r="S113">
        <v>42700</v>
      </c>
      <c r="T113">
        <v>23200</v>
      </c>
      <c r="U113">
        <v>2500</v>
      </c>
      <c r="V113">
        <v>13200</v>
      </c>
      <c r="W113">
        <v>19200</v>
      </c>
      <c r="X113">
        <v>9000</v>
      </c>
      <c r="Y113">
        <v>5500</v>
      </c>
      <c r="Z113">
        <v>31500</v>
      </c>
      <c r="AA113">
        <v>10000</v>
      </c>
      <c r="AB113">
        <v>1000</v>
      </c>
      <c r="AC113">
        <v>69000</v>
      </c>
      <c r="AD113">
        <v>0</v>
      </c>
      <c r="AE113">
        <v>10500</v>
      </c>
      <c r="AF113">
        <v>1000</v>
      </c>
      <c r="AG113">
        <v>53500</v>
      </c>
      <c r="AH113">
        <v>91350</v>
      </c>
      <c r="AI113">
        <v>9500</v>
      </c>
      <c r="AJ113">
        <v>25500</v>
      </c>
      <c r="AK113">
        <v>285450</v>
      </c>
      <c r="AL113">
        <v>47495</v>
      </c>
      <c r="AM113">
        <v>326028</v>
      </c>
      <c r="AN113">
        <v>0</v>
      </c>
      <c r="AO113">
        <v>232050</v>
      </c>
      <c r="AP113">
        <v>79450</v>
      </c>
      <c r="AQ113">
        <v>33000</v>
      </c>
      <c r="AR113">
        <v>97375</v>
      </c>
      <c r="AS113">
        <v>108200</v>
      </c>
      <c r="AT113">
        <v>0</v>
      </c>
      <c r="AU113">
        <v>1500</v>
      </c>
      <c r="AV113">
        <v>6245</v>
      </c>
      <c r="AW113">
        <v>0</v>
      </c>
      <c r="AX113">
        <v>3500</v>
      </c>
      <c r="AY113">
        <v>0</v>
      </c>
      <c r="AZ113">
        <v>0</v>
      </c>
      <c r="BA113">
        <v>0</v>
      </c>
      <c r="BB113">
        <v>19470</v>
      </c>
      <c r="BC113">
        <v>10500</v>
      </c>
      <c r="BD113">
        <v>0</v>
      </c>
      <c r="BE113">
        <v>2500</v>
      </c>
      <c r="BF113">
        <v>0</v>
      </c>
      <c r="BG113">
        <v>34140</v>
      </c>
      <c r="BH113">
        <v>17000</v>
      </c>
      <c r="BI113">
        <v>22000</v>
      </c>
      <c r="BJ113">
        <v>48500</v>
      </c>
      <c r="BK113">
        <v>44000</v>
      </c>
      <c r="BL113">
        <v>178862</v>
      </c>
      <c r="BM113">
        <v>65951</v>
      </c>
      <c r="BN113">
        <v>44252</v>
      </c>
      <c r="BO113">
        <v>1250</v>
      </c>
      <c r="BP113">
        <v>57190</v>
      </c>
      <c r="BQ113">
        <v>6700</v>
      </c>
      <c r="BR113">
        <v>4000</v>
      </c>
      <c r="BS113">
        <v>22500</v>
      </c>
      <c r="BT113">
        <v>26900</v>
      </c>
      <c r="BU113">
        <v>47600</v>
      </c>
      <c r="BV113">
        <v>14450</v>
      </c>
      <c r="BW113">
        <v>12500</v>
      </c>
      <c r="BX113">
        <v>37200</v>
      </c>
      <c r="BY113">
        <v>0</v>
      </c>
      <c r="BZ113">
        <v>0</v>
      </c>
      <c r="CA113">
        <v>5711</v>
      </c>
      <c r="CB113">
        <v>1000</v>
      </c>
      <c r="CC113">
        <v>11375</v>
      </c>
      <c r="CD113">
        <v>13275</v>
      </c>
      <c r="CE113">
        <v>27660</v>
      </c>
      <c r="CF113">
        <v>43700</v>
      </c>
      <c r="CG113">
        <v>18500</v>
      </c>
      <c r="CH113">
        <v>29200</v>
      </c>
      <c r="CI113">
        <v>0</v>
      </c>
      <c r="CJ113">
        <v>0</v>
      </c>
    </row>
    <row r="114" spans="1:88" x14ac:dyDescent="0.25">
      <c r="A114" t="s">
        <v>228</v>
      </c>
      <c r="B114" t="s">
        <v>2236</v>
      </c>
      <c r="C114" t="str">
        <f>VLOOKUP(LEFT(D114,2),'Lookup Information'!$E:$H,4,FALSE)</f>
        <v>Texas District 48</v>
      </c>
      <c r="D114" t="s">
        <v>229</v>
      </c>
      <c r="E114" t="s">
        <v>95</v>
      </c>
      <c r="F114" t="s">
        <v>88</v>
      </c>
      <c r="G114">
        <v>196967</v>
      </c>
      <c r="H114">
        <v>541132</v>
      </c>
      <c r="I114">
        <v>78506</v>
      </c>
      <c r="J114">
        <v>100529</v>
      </c>
      <c r="K114">
        <v>61894</v>
      </c>
      <c r="L114">
        <v>373336</v>
      </c>
      <c r="M114">
        <v>1900</v>
      </c>
      <c r="N114">
        <v>2963</v>
      </c>
      <c r="O114">
        <v>481222</v>
      </c>
      <c r="P114">
        <v>60417</v>
      </c>
      <c r="Q114">
        <v>212137</v>
      </c>
      <c r="R114">
        <v>192752</v>
      </c>
      <c r="S114">
        <v>110831</v>
      </c>
      <c r="T114">
        <v>85035</v>
      </c>
      <c r="U114">
        <v>180457</v>
      </c>
      <c r="V114">
        <v>511169</v>
      </c>
      <c r="W114">
        <v>741434</v>
      </c>
      <c r="X114">
        <v>84916</v>
      </c>
      <c r="Y114">
        <v>452767</v>
      </c>
      <c r="Z114">
        <v>182810</v>
      </c>
      <c r="AA114">
        <v>85027</v>
      </c>
      <c r="AB114">
        <v>75165</v>
      </c>
      <c r="AC114">
        <v>120568</v>
      </c>
      <c r="AD114">
        <v>259190</v>
      </c>
      <c r="AE114">
        <v>1247957</v>
      </c>
      <c r="AF114">
        <v>16957</v>
      </c>
      <c r="AG114">
        <v>379148</v>
      </c>
      <c r="AH114">
        <v>348566</v>
      </c>
      <c r="AI114">
        <v>16632</v>
      </c>
      <c r="AJ114">
        <v>105232</v>
      </c>
      <c r="AK114">
        <v>614421</v>
      </c>
      <c r="AL114">
        <v>816749</v>
      </c>
      <c r="AM114">
        <v>2058320</v>
      </c>
      <c r="AN114">
        <v>10956</v>
      </c>
      <c r="AO114">
        <v>1116373</v>
      </c>
      <c r="AP114">
        <v>1823082</v>
      </c>
      <c r="AQ114">
        <v>191879</v>
      </c>
      <c r="AR114">
        <v>526972</v>
      </c>
      <c r="AS114">
        <v>261854</v>
      </c>
      <c r="AT114">
        <v>35354</v>
      </c>
      <c r="AU114">
        <v>0</v>
      </c>
      <c r="AV114">
        <v>7000</v>
      </c>
      <c r="AW114">
        <v>27498</v>
      </c>
      <c r="AX114">
        <v>1085</v>
      </c>
      <c r="AY114">
        <v>17650</v>
      </c>
      <c r="AZ114">
        <v>2566</v>
      </c>
      <c r="BA114">
        <v>316549</v>
      </c>
      <c r="BB114">
        <v>31032</v>
      </c>
      <c r="BC114">
        <v>6000</v>
      </c>
      <c r="BD114">
        <v>308896</v>
      </c>
      <c r="BE114">
        <v>3436775</v>
      </c>
      <c r="BF114">
        <v>30556</v>
      </c>
      <c r="BG114">
        <v>1191</v>
      </c>
      <c r="BH114">
        <v>7386</v>
      </c>
      <c r="BI114">
        <v>2234</v>
      </c>
      <c r="BJ114">
        <v>250</v>
      </c>
      <c r="BK114">
        <v>4222</v>
      </c>
      <c r="BL114">
        <v>1632897</v>
      </c>
      <c r="BM114">
        <v>18621</v>
      </c>
      <c r="BN114">
        <v>91631</v>
      </c>
      <c r="BO114">
        <v>6174</v>
      </c>
      <c r="BP114">
        <v>856438</v>
      </c>
      <c r="BQ114">
        <v>26430</v>
      </c>
      <c r="BR114">
        <v>143608</v>
      </c>
      <c r="BS114">
        <v>255918</v>
      </c>
      <c r="BT114">
        <v>122822</v>
      </c>
      <c r="BU114">
        <v>613599</v>
      </c>
      <c r="BV114">
        <v>237877</v>
      </c>
      <c r="BW114">
        <v>72538</v>
      </c>
      <c r="BX114">
        <v>297869</v>
      </c>
      <c r="BY114">
        <v>94589</v>
      </c>
      <c r="BZ114">
        <v>38579</v>
      </c>
      <c r="CA114">
        <v>739084</v>
      </c>
      <c r="CB114">
        <v>253989</v>
      </c>
      <c r="CC114">
        <v>771630</v>
      </c>
      <c r="CD114">
        <v>103694</v>
      </c>
      <c r="CE114">
        <v>13805177</v>
      </c>
      <c r="CF114">
        <v>288915</v>
      </c>
      <c r="CG114">
        <v>331872</v>
      </c>
      <c r="CH114">
        <v>36624</v>
      </c>
      <c r="CI114">
        <v>31895</v>
      </c>
      <c r="CJ114">
        <v>192374</v>
      </c>
    </row>
    <row r="115" spans="1:88" x14ac:dyDescent="0.25">
      <c r="A115" t="s">
        <v>230</v>
      </c>
      <c r="B115" t="s">
        <v>2237</v>
      </c>
      <c r="C115" t="str">
        <f>VLOOKUP(LEFT(D115,2),'Lookup Information'!$E:$H,4,FALSE)</f>
        <v>Texas District 48</v>
      </c>
      <c r="D115" t="s">
        <v>806</v>
      </c>
      <c r="E115" t="s">
        <v>87</v>
      </c>
      <c r="F115" t="s">
        <v>90</v>
      </c>
      <c r="G115">
        <v>28629</v>
      </c>
      <c r="H115">
        <v>65350</v>
      </c>
      <c r="I115">
        <v>5000</v>
      </c>
      <c r="J115">
        <v>20250</v>
      </c>
      <c r="K115">
        <v>5000</v>
      </c>
      <c r="L115">
        <v>32750</v>
      </c>
      <c r="M115">
        <v>3050</v>
      </c>
      <c r="N115">
        <v>5000</v>
      </c>
      <c r="O115">
        <v>11400</v>
      </c>
      <c r="P115">
        <v>1000</v>
      </c>
      <c r="Q115">
        <v>0</v>
      </c>
      <c r="R115">
        <v>10500</v>
      </c>
      <c r="S115">
        <v>5000</v>
      </c>
      <c r="T115">
        <v>17500</v>
      </c>
      <c r="U115">
        <v>15500</v>
      </c>
      <c r="V115">
        <v>43300</v>
      </c>
      <c r="W115">
        <v>11600</v>
      </c>
      <c r="X115">
        <v>10000</v>
      </c>
      <c r="Y115">
        <v>21250</v>
      </c>
      <c r="Z115">
        <v>26000</v>
      </c>
      <c r="AA115">
        <v>2000</v>
      </c>
      <c r="AB115">
        <v>5000</v>
      </c>
      <c r="AC115">
        <v>17500</v>
      </c>
      <c r="AD115">
        <v>4800</v>
      </c>
      <c r="AE115">
        <v>165305</v>
      </c>
      <c r="AF115">
        <v>0</v>
      </c>
      <c r="AG115">
        <v>13000</v>
      </c>
      <c r="AH115">
        <v>22250</v>
      </c>
      <c r="AI115">
        <v>10500</v>
      </c>
      <c r="AJ115">
        <v>38200</v>
      </c>
      <c r="AK115">
        <v>56250</v>
      </c>
      <c r="AL115">
        <v>22900</v>
      </c>
      <c r="AM115">
        <v>45000</v>
      </c>
      <c r="AN115">
        <v>0</v>
      </c>
      <c r="AO115">
        <v>14050</v>
      </c>
      <c r="AP115">
        <v>59347</v>
      </c>
      <c r="AQ115">
        <v>14500</v>
      </c>
      <c r="AR115">
        <v>23900</v>
      </c>
      <c r="AS115">
        <v>1000</v>
      </c>
      <c r="AT115">
        <v>0</v>
      </c>
      <c r="AU115">
        <v>0</v>
      </c>
      <c r="AV115">
        <v>2000</v>
      </c>
      <c r="AW115">
        <v>21500</v>
      </c>
      <c r="AX115">
        <v>0</v>
      </c>
      <c r="AY115">
        <v>1000</v>
      </c>
      <c r="AZ115">
        <v>0</v>
      </c>
      <c r="BA115">
        <v>14099</v>
      </c>
      <c r="BB115">
        <v>0</v>
      </c>
      <c r="BC115">
        <v>2000</v>
      </c>
      <c r="BD115">
        <v>0</v>
      </c>
      <c r="BE115">
        <v>0</v>
      </c>
      <c r="BF115">
        <v>0</v>
      </c>
      <c r="BG115">
        <v>10000</v>
      </c>
      <c r="BH115">
        <v>0</v>
      </c>
      <c r="BI115">
        <v>0</v>
      </c>
      <c r="BJ115">
        <v>8000</v>
      </c>
      <c r="BK115">
        <v>12500</v>
      </c>
      <c r="BL115">
        <v>78041</v>
      </c>
      <c r="BM115">
        <v>26092</v>
      </c>
      <c r="BN115">
        <v>27000</v>
      </c>
      <c r="BO115">
        <v>21250</v>
      </c>
      <c r="BP115">
        <v>27000</v>
      </c>
      <c r="BQ115">
        <v>6700</v>
      </c>
      <c r="BR115">
        <v>2000</v>
      </c>
      <c r="BS115">
        <v>40350</v>
      </c>
      <c r="BT115">
        <v>16500</v>
      </c>
      <c r="BU115">
        <v>21250</v>
      </c>
      <c r="BV115">
        <v>2000</v>
      </c>
      <c r="BW115">
        <v>2000</v>
      </c>
      <c r="BX115">
        <v>42200</v>
      </c>
      <c r="BY115">
        <v>0</v>
      </c>
      <c r="BZ115">
        <v>0</v>
      </c>
      <c r="CA115">
        <v>5000</v>
      </c>
      <c r="CB115">
        <v>0</v>
      </c>
      <c r="CC115">
        <v>12750</v>
      </c>
      <c r="CD115">
        <v>5900</v>
      </c>
      <c r="CE115">
        <v>10725</v>
      </c>
      <c r="CF115">
        <v>24500</v>
      </c>
      <c r="CG115">
        <v>44345</v>
      </c>
      <c r="CH115">
        <v>22500</v>
      </c>
      <c r="CI115">
        <v>1000</v>
      </c>
      <c r="CJ115">
        <v>34022</v>
      </c>
    </row>
    <row r="116" spans="1:88" x14ac:dyDescent="0.25">
      <c r="A116" t="s">
        <v>231</v>
      </c>
      <c r="B116" t="s">
        <v>2238</v>
      </c>
      <c r="C116" t="str">
        <f>VLOOKUP(LEFT(D116,2),'Lookup Information'!$E:$H,4,FALSE)</f>
        <v>Texas District 48</v>
      </c>
      <c r="D116" t="s">
        <v>807</v>
      </c>
      <c r="E116" t="s">
        <v>87</v>
      </c>
      <c r="F116" t="s">
        <v>88</v>
      </c>
      <c r="G116">
        <v>14629</v>
      </c>
      <c r="H116">
        <v>3000</v>
      </c>
      <c r="I116">
        <v>0</v>
      </c>
      <c r="J116">
        <v>7000</v>
      </c>
      <c r="K116">
        <v>1000</v>
      </c>
      <c r="L116">
        <v>2600</v>
      </c>
      <c r="M116">
        <v>0</v>
      </c>
      <c r="N116">
        <v>1000</v>
      </c>
      <c r="O116">
        <v>8350</v>
      </c>
      <c r="P116">
        <v>6400</v>
      </c>
      <c r="Q116">
        <v>9100</v>
      </c>
      <c r="R116">
        <v>0</v>
      </c>
      <c r="S116">
        <v>1000</v>
      </c>
      <c r="T116">
        <v>7000</v>
      </c>
      <c r="U116">
        <v>1000</v>
      </c>
      <c r="V116">
        <v>39825</v>
      </c>
      <c r="W116">
        <v>15100</v>
      </c>
      <c r="X116">
        <v>9950</v>
      </c>
      <c r="Y116">
        <v>250</v>
      </c>
      <c r="Z116">
        <v>43250</v>
      </c>
      <c r="AA116">
        <v>34000</v>
      </c>
      <c r="AB116">
        <v>14000</v>
      </c>
      <c r="AC116">
        <v>1500</v>
      </c>
      <c r="AD116">
        <v>0</v>
      </c>
      <c r="AE116">
        <v>123400</v>
      </c>
      <c r="AF116">
        <v>0</v>
      </c>
      <c r="AG116">
        <v>14400</v>
      </c>
      <c r="AH116">
        <v>16500</v>
      </c>
      <c r="AI116">
        <v>10000</v>
      </c>
      <c r="AJ116">
        <v>0</v>
      </c>
      <c r="AK116">
        <v>10150</v>
      </c>
      <c r="AL116">
        <v>21716</v>
      </c>
      <c r="AM116">
        <v>106443</v>
      </c>
      <c r="AN116">
        <v>0</v>
      </c>
      <c r="AO116">
        <v>23300</v>
      </c>
      <c r="AP116">
        <v>25785</v>
      </c>
      <c r="AQ116">
        <v>1000</v>
      </c>
      <c r="AR116">
        <v>2000</v>
      </c>
      <c r="AS116">
        <v>5000</v>
      </c>
      <c r="AT116">
        <v>0</v>
      </c>
      <c r="AU116">
        <v>0</v>
      </c>
      <c r="AV116">
        <v>22500</v>
      </c>
      <c r="AW116">
        <v>0</v>
      </c>
      <c r="AX116">
        <v>0</v>
      </c>
      <c r="AY116">
        <v>0</v>
      </c>
      <c r="AZ116">
        <v>0</v>
      </c>
      <c r="BA116">
        <v>14200</v>
      </c>
      <c r="BB116">
        <v>3500</v>
      </c>
      <c r="BC116">
        <v>68500</v>
      </c>
      <c r="BD116">
        <v>0</v>
      </c>
      <c r="BE116">
        <v>11900</v>
      </c>
      <c r="BF116">
        <v>0</v>
      </c>
      <c r="BG116">
        <v>0</v>
      </c>
      <c r="BH116">
        <v>0</v>
      </c>
      <c r="BI116">
        <v>0</v>
      </c>
      <c r="BJ116">
        <v>9000</v>
      </c>
      <c r="BK116">
        <v>15000</v>
      </c>
      <c r="BL116">
        <v>42049</v>
      </c>
      <c r="BM116">
        <v>33141</v>
      </c>
      <c r="BN116">
        <v>25500</v>
      </c>
      <c r="BO116">
        <v>1000</v>
      </c>
      <c r="BP116">
        <v>17100</v>
      </c>
      <c r="BQ116">
        <v>0</v>
      </c>
      <c r="BR116">
        <v>15800</v>
      </c>
      <c r="BS116">
        <v>6100</v>
      </c>
      <c r="BT116">
        <v>0</v>
      </c>
      <c r="BU116">
        <v>35000</v>
      </c>
      <c r="BV116">
        <v>5400</v>
      </c>
      <c r="BW116">
        <v>7400</v>
      </c>
      <c r="BX116">
        <v>4000</v>
      </c>
      <c r="BY116">
        <v>0</v>
      </c>
      <c r="BZ116">
        <v>0</v>
      </c>
      <c r="CA116">
        <v>500</v>
      </c>
      <c r="CB116">
        <v>0</v>
      </c>
      <c r="CC116">
        <v>2500</v>
      </c>
      <c r="CD116">
        <v>0</v>
      </c>
      <c r="CE116">
        <v>86900</v>
      </c>
      <c r="CF116">
        <v>21700</v>
      </c>
      <c r="CG116">
        <v>24200</v>
      </c>
      <c r="CH116">
        <v>10500</v>
      </c>
      <c r="CI116">
        <v>8700</v>
      </c>
      <c r="CJ116">
        <v>0</v>
      </c>
    </row>
    <row r="117" spans="1:88" x14ac:dyDescent="0.25">
      <c r="A117" t="s">
        <v>232</v>
      </c>
      <c r="B117" t="s">
        <v>2239</v>
      </c>
      <c r="C117" t="str">
        <f>VLOOKUP(LEFT(D117,2),'Lookup Information'!$E:$H,4,FALSE)</f>
        <v>Maryland District 24</v>
      </c>
      <c r="D117" t="s">
        <v>808</v>
      </c>
      <c r="E117" t="s">
        <v>87</v>
      </c>
      <c r="F117" t="s">
        <v>90</v>
      </c>
      <c r="G117">
        <v>0</v>
      </c>
      <c r="H117">
        <v>12500</v>
      </c>
      <c r="I117">
        <v>0</v>
      </c>
      <c r="J117">
        <v>2000</v>
      </c>
      <c r="K117">
        <v>0</v>
      </c>
      <c r="L117">
        <v>0</v>
      </c>
      <c r="M117">
        <v>0</v>
      </c>
      <c r="N117">
        <v>0</v>
      </c>
      <c r="O117">
        <v>500</v>
      </c>
      <c r="P117">
        <v>6000</v>
      </c>
      <c r="Q117">
        <v>5750</v>
      </c>
      <c r="R117">
        <v>8000</v>
      </c>
      <c r="S117">
        <v>14250</v>
      </c>
      <c r="T117">
        <v>6000</v>
      </c>
      <c r="U117">
        <v>0</v>
      </c>
      <c r="V117">
        <v>4500</v>
      </c>
      <c r="W117">
        <v>5000</v>
      </c>
      <c r="X117">
        <v>800</v>
      </c>
      <c r="Y117">
        <v>8500</v>
      </c>
      <c r="Z117">
        <v>3500</v>
      </c>
      <c r="AA117">
        <v>0</v>
      </c>
      <c r="AB117">
        <v>1000</v>
      </c>
      <c r="AC117">
        <v>8000</v>
      </c>
      <c r="AD117">
        <v>0</v>
      </c>
      <c r="AE117">
        <v>32000</v>
      </c>
      <c r="AF117">
        <v>0</v>
      </c>
      <c r="AG117">
        <v>20750</v>
      </c>
      <c r="AH117">
        <v>9500</v>
      </c>
      <c r="AI117">
        <v>3500</v>
      </c>
      <c r="AJ117">
        <v>2500</v>
      </c>
      <c r="AK117">
        <v>7500</v>
      </c>
      <c r="AL117">
        <v>2750</v>
      </c>
      <c r="AM117">
        <v>47700</v>
      </c>
      <c r="AN117">
        <v>0</v>
      </c>
      <c r="AO117">
        <v>23550</v>
      </c>
      <c r="AP117">
        <v>47325</v>
      </c>
      <c r="AQ117">
        <v>4000</v>
      </c>
      <c r="AR117">
        <v>13400</v>
      </c>
      <c r="AS117">
        <v>3500</v>
      </c>
      <c r="AT117">
        <v>0</v>
      </c>
      <c r="AU117">
        <v>2500</v>
      </c>
      <c r="AV117">
        <v>0</v>
      </c>
      <c r="AW117">
        <v>0</v>
      </c>
      <c r="AX117">
        <v>5052</v>
      </c>
      <c r="AY117">
        <v>0</v>
      </c>
      <c r="AZ117">
        <v>0</v>
      </c>
      <c r="BA117">
        <v>0</v>
      </c>
      <c r="BB117">
        <v>9000</v>
      </c>
      <c r="BC117">
        <v>0</v>
      </c>
      <c r="BD117">
        <v>19020</v>
      </c>
      <c r="BE117">
        <v>0</v>
      </c>
      <c r="BF117">
        <v>0</v>
      </c>
      <c r="BG117">
        <v>24000</v>
      </c>
      <c r="BH117">
        <v>31000</v>
      </c>
      <c r="BI117">
        <v>16000</v>
      </c>
      <c r="BJ117">
        <v>91800</v>
      </c>
      <c r="BK117">
        <v>81700</v>
      </c>
      <c r="BL117">
        <v>54850</v>
      </c>
      <c r="BM117">
        <v>11750</v>
      </c>
      <c r="BN117">
        <v>11500</v>
      </c>
      <c r="BO117">
        <v>0</v>
      </c>
      <c r="BP117">
        <v>13250</v>
      </c>
      <c r="BQ117">
        <v>8000</v>
      </c>
      <c r="BR117">
        <v>3200</v>
      </c>
      <c r="BS117">
        <v>3700</v>
      </c>
      <c r="BT117">
        <v>5000</v>
      </c>
      <c r="BU117">
        <v>11000</v>
      </c>
      <c r="BV117">
        <v>0</v>
      </c>
      <c r="BW117">
        <v>2500</v>
      </c>
      <c r="BX117">
        <v>9500</v>
      </c>
      <c r="BY117">
        <v>0</v>
      </c>
      <c r="BZ117">
        <v>0</v>
      </c>
      <c r="CA117">
        <v>6500</v>
      </c>
      <c r="CB117">
        <v>500</v>
      </c>
      <c r="CC117">
        <v>23050</v>
      </c>
      <c r="CD117">
        <v>250</v>
      </c>
      <c r="CE117">
        <v>20760</v>
      </c>
      <c r="CF117">
        <v>25000</v>
      </c>
      <c r="CG117">
        <v>4250</v>
      </c>
      <c r="CH117">
        <v>34500</v>
      </c>
      <c r="CI117">
        <v>29750</v>
      </c>
      <c r="CJ117">
        <v>4500</v>
      </c>
    </row>
    <row r="118" spans="1:88" x14ac:dyDescent="0.25">
      <c r="A118" t="s">
        <v>233</v>
      </c>
      <c r="B118" t="s">
        <v>2240</v>
      </c>
      <c r="C118" t="str">
        <f>VLOOKUP(LEFT(D118,2),'Lookup Information'!$E:$H,4,FALSE)</f>
        <v>Florida District 12</v>
      </c>
      <c r="D118" t="s">
        <v>809</v>
      </c>
      <c r="E118" t="s">
        <v>87</v>
      </c>
      <c r="F118" t="s">
        <v>88</v>
      </c>
      <c r="G118">
        <v>6500</v>
      </c>
      <c r="H118">
        <v>62800</v>
      </c>
      <c r="I118">
        <v>0</v>
      </c>
      <c r="J118">
        <v>45600</v>
      </c>
      <c r="K118">
        <v>4000</v>
      </c>
      <c r="L118">
        <v>6000</v>
      </c>
      <c r="M118">
        <v>5400</v>
      </c>
      <c r="N118">
        <v>13500</v>
      </c>
      <c r="O118">
        <v>20040</v>
      </c>
      <c r="P118">
        <v>2500</v>
      </c>
      <c r="Q118">
        <v>1250</v>
      </c>
      <c r="R118">
        <v>17000</v>
      </c>
      <c r="S118">
        <v>28750</v>
      </c>
      <c r="T118">
        <v>15000</v>
      </c>
      <c r="U118">
        <v>31450</v>
      </c>
      <c r="V118">
        <v>26850</v>
      </c>
      <c r="W118">
        <v>78950</v>
      </c>
      <c r="X118">
        <v>8882</v>
      </c>
      <c r="Y118">
        <v>18000</v>
      </c>
      <c r="Z118">
        <v>5400</v>
      </c>
      <c r="AA118">
        <v>1000</v>
      </c>
      <c r="AB118">
        <v>0</v>
      </c>
      <c r="AC118">
        <v>42000</v>
      </c>
      <c r="AD118">
        <v>0</v>
      </c>
      <c r="AE118">
        <v>55900</v>
      </c>
      <c r="AF118">
        <v>3000</v>
      </c>
      <c r="AG118">
        <v>50475</v>
      </c>
      <c r="AH118">
        <v>45650</v>
      </c>
      <c r="AI118">
        <v>500</v>
      </c>
      <c r="AJ118">
        <v>15950</v>
      </c>
      <c r="AK118">
        <v>152850</v>
      </c>
      <c r="AL118">
        <v>39350</v>
      </c>
      <c r="AM118">
        <v>195575</v>
      </c>
      <c r="AN118">
        <v>0</v>
      </c>
      <c r="AO118">
        <v>183050</v>
      </c>
      <c r="AP118">
        <v>69900</v>
      </c>
      <c r="AQ118">
        <v>40750</v>
      </c>
      <c r="AR118">
        <v>9700</v>
      </c>
      <c r="AS118">
        <v>23975</v>
      </c>
      <c r="AT118">
        <v>0</v>
      </c>
      <c r="AU118">
        <v>0</v>
      </c>
      <c r="AV118">
        <v>115217</v>
      </c>
      <c r="AW118">
        <v>0</v>
      </c>
      <c r="AX118">
        <v>10250</v>
      </c>
      <c r="AY118">
        <v>140349</v>
      </c>
      <c r="AZ118">
        <v>0</v>
      </c>
      <c r="BA118">
        <v>7500</v>
      </c>
      <c r="BB118">
        <v>5630</v>
      </c>
      <c r="BC118">
        <v>411200</v>
      </c>
      <c r="BD118">
        <v>134300</v>
      </c>
      <c r="BE118">
        <v>66025</v>
      </c>
      <c r="BF118">
        <v>0</v>
      </c>
      <c r="BG118">
        <v>27000</v>
      </c>
      <c r="BH118">
        <v>0</v>
      </c>
      <c r="BI118">
        <v>0</v>
      </c>
      <c r="BJ118">
        <v>16500</v>
      </c>
      <c r="BK118">
        <v>57000</v>
      </c>
      <c r="BL118">
        <v>108353</v>
      </c>
      <c r="BM118">
        <v>63627</v>
      </c>
      <c r="BN118">
        <v>38137</v>
      </c>
      <c r="BO118">
        <v>19000</v>
      </c>
      <c r="BP118">
        <v>44800</v>
      </c>
      <c r="BQ118">
        <v>10100</v>
      </c>
      <c r="BR118">
        <v>6200</v>
      </c>
      <c r="BS118">
        <v>74000</v>
      </c>
      <c r="BT118">
        <v>20100</v>
      </c>
      <c r="BU118">
        <v>31606</v>
      </c>
      <c r="BV118">
        <v>5900</v>
      </c>
      <c r="BW118">
        <v>0</v>
      </c>
      <c r="BX118">
        <v>53700</v>
      </c>
      <c r="BY118">
        <v>6400</v>
      </c>
      <c r="BZ118">
        <v>0</v>
      </c>
      <c r="CA118">
        <v>15050</v>
      </c>
      <c r="CB118">
        <v>0</v>
      </c>
      <c r="CC118">
        <v>51835</v>
      </c>
      <c r="CD118">
        <v>20200</v>
      </c>
      <c r="CE118">
        <v>160585</v>
      </c>
      <c r="CF118">
        <v>90500</v>
      </c>
      <c r="CG118">
        <v>44545</v>
      </c>
      <c r="CH118">
        <v>36200</v>
      </c>
      <c r="CI118">
        <v>39650</v>
      </c>
      <c r="CJ118">
        <v>12500</v>
      </c>
    </row>
    <row r="119" spans="1:88" x14ac:dyDescent="0.25">
      <c r="A119" t="s">
        <v>234</v>
      </c>
      <c r="B119" t="s">
        <v>2241</v>
      </c>
      <c r="C119" t="str">
        <f>VLOOKUP(LEFT(D119,2),'Lookup Information'!$E:$H,4,FALSE)</f>
        <v>Montana District 30</v>
      </c>
      <c r="D119" t="s">
        <v>235</v>
      </c>
      <c r="E119" t="s">
        <v>95</v>
      </c>
      <c r="F119" t="s">
        <v>88</v>
      </c>
      <c r="G119">
        <v>0</v>
      </c>
      <c r="H119">
        <v>15750</v>
      </c>
      <c r="I119">
        <v>1000</v>
      </c>
      <c r="J119">
        <v>1000</v>
      </c>
      <c r="K119">
        <v>0</v>
      </c>
      <c r="L119">
        <v>1750</v>
      </c>
      <c r="M119">
        <v>0</v>
      </c>
      <c r="N119">
        <v>250</v>
      </c>
      <c r="O119">
        <v>18100</v>
      </c>
      <c r="P119">
        <v>8000</v>
      </c>
      <c r="Q119">
        <v>1000</v>
      </c>
      <c r="R119">
        <v>2500</v>
      </c>
      <c r="S119">
        <v>13750</v>
      </c>
      <c r="T119">
        <v>8000</v>
      </c>
      <c r="U119">
        <v>0</v>
      </c>
      <c r="V119">
        <v>1000</v>
      </c>
      <c r="W119">
        <v>16200</v>
      </c>
      <c r="X119">
        <v>1542</v>
      </c>
      <c r="Y119">
        <v>0</v>
      </c>
      <c r="Z119">
        <v>7500</v>
      </c>
      <c r="AA119">
        <v>1500</v>
      </c>
      <c r="AB119">
        <v>0</v>
      </c>
      <c r="AC119">
        <v>4000</v>
      </c>
      <c r="AD119">
        <v>13400</v>
      </c>
      <c r="AE119">
        <v>21187</v>
      </c>
      <c r="AF119">
        <v>0</v>
      </c>
      <c r="AG119">
        <v>2500</v>
      </c>
      <c r="AH119">
        <v>11400</v>
      </c>
      <c r="AI119">
        <v>3000</v>
      </c>
      <c r="AJ119">
        <v>7000</v>
      </c>
      <c r="AK119">
        <v>12500</v>
      </c>
      <c r="AL119">
        <v>8000</v>
      </c>
      <c r="AM119">
        <v>16200</v>
      </c>
      <c r="AN119">
        <v>0</v>
      </c>
      <c r="AO119">
        <v>9975</v>
      </c>
      <c r="AP119">
        <v>4750</v>
      </c>
      <c r="AQ119">
        <v>2500</v>
      </c>
      <c r="AR119">
        <v>0</v>
      </c>
      <c r="AS119">
        <v>6750</v>
      </c>
      <c r="AT119">
        <v>0</v>
      </c>
      <c r="AU119">
        <v>0</v>
      </c>
      <c r="AV119">
        <v>230</v>
      </c>
      <c r="AW119">
        <v>0</v>
      </c>
      <c r="AX119">
        <v>0</v>
      </c>
      <c r="AY119">
        <v>0</v>
      </c>
      <c r="AZ119">
        <v>0</v>
      </c>
      <c r="BA119">
        <v>5000</v>
      </c>
      <c r="BB119">
        <v>0</v>
      </c>
      <c r="BC119">
        <v>1982</v>
      </c>
      <c r="BD119">
        <v>0</v>
      </c>
      <c r="BE119">
        <v>0</v>
      </c>
      <c r="BF119">
        <v>0</v>
      </c>
      <c r="BG119">
        <v>10000</v>
      </c>
      <c r="BH119">
        <v>0</v>
      </c>
      <c r="BI119">
        <v>0</v>
      </c>
      <c r="BJ119">
        <v>0</v>
      </c>
      <c r="BK119">
        <v>2000</v>
      </c>
      <c r="BL119">
        <v>6950</v>
      </c>
      <c r="BM119">
        <v>25100</v>
      </c>
      <c r="BN119">
        <v>0</v>
      </c>
      <c r="BO119">
        <v>2500</v>
      </c>
      <c r="BP119">
        <v>9900</v>
      </c>
      <c r="BQ119">
        <v>10600</v>
      </c>
      <c r="BR119">
        <v>1100</v>
      </c>
      <c r="BS119">
        <v>3000</v>
      </c>
      <c r="BT119">
        <v>0</v>
      </c>
      <c r="BU119">
        <v>1000</v>
      </c>
      <c r="BV119">
        <v>5400</v>
      </c>
      <c r="BW119">
        <v>2500</v>
      </c>
      <c r="BX119">
        <v>500</v>
      </c>
      <c r="BY119">
        <v>0</v>
      </c>
      <c r="BZ119">
        <v>0</v>
      </c>
      <c r="CA119">
        <v>0</v>
      </c>
      <c r="CB119">
        <v>0</v>
      </c>
      <c r="CC119">
        <v>5900</v>
      </c>
      <c r="CD119">
        <v>0</v>
      </c>
      <c r="CE119">
        <v>30575</v>
      </c>
      <c r="CF119">
        <v>9000</v>
      </c>
      <c r="CG119">
        <v>5850</v>
      </c>
      <c r="CH119">
        <v>5500</v>
      </c>
      <c r="CI119">
        <v>0</v>
      </c>
      <c r="CJ119">
        <v>4000</v>
      </c>
    </row>
    <row r="120" spans="1:88" x14ac:dyDescent="0.25">
      <c r="A120" t="s">
        <v>236</v>
      </c>
      <c r="B120" t="s">
        <v>2242</v>
      </c>
      <c r="C120" t="str">
        <f>VLOOKUP(LEFT(D120,2),'Lookup Information'!$E:$H,4,FALSE)</f>
        <v>Illinois District 17</v>
      </c>
      <c r="D120" t="s">
        <v>810</v>
      </c>
      <c r="E120" t="s">
        <v>87</v>
      </c>
      <c r="F120" t="s">
        <v>90</v>
      </c>
      <c r="G120">
        <v>13000</v>
      </c>
      <c r="H120">
        <v>2500</v>
      </c>
      <c r="I120">
        <v>0</v>
      </c>
      <c r="J120">
        <v>8500</v>
      </c>
      <c r="K120">
        <v>0</v>
      </c>
      <c r="L120">
        <v>1000</v>
      </c>
      <c r="M120">
        <v>0</v>
      </c>
      <c r="N120">
        <v>0</v>
      </c>
      <c r="O120">
        <v>0</v>
      </c>
      <c r="P120">
        <v>4000</v>
      </c>
      <c r="Q120">
        <v>500</v>
      </c>
      <c r="R120">
        <v>0</v>
      </c>
      <c r="S120">
        <v>4000</v>
      </c>
      <c r="T120">
        <v>10500</v>
      </c>
      <c r="U120">
        <v>2500</v>
      </c>
      <c r="V120">
        <v>4000</v>
      </c>
      <c r="W120">
        <v>550</v>
      </c>
      <c r="X120">
        <v>0</v>
      </c>
      <c r="Y120">
        <v>0</v>
      </c>
      <c r="Z120">
        <v>5000</v>
      </c>
      <c r="AA120">
        <v>0</v>
      </c>
      <c r="AB120">
        <v>50</v>
      </c>
      <c r="AC120">
        <v>19000</v>
      </c>
      <c r="AD120">
        <v>0</v>
      </c>
      <c r="AE120">
        <v>2000</v>
      </c>
      <c r="AF120">
        <v>0</v>
      </c>
      <c r="AG120">
        <v>5500</v>
      </c>
      <c r="AH120">
        <v>3500</v>
      </c>
      <c r="AI120">
        <v>5500</v>
      </c>
      <c r="AJ120">
        <v>0</v>
      </c>
      <c r="AK120">
        <v>38500</v>
      </c>
      <c r="AL120">
        <v>3500</v>
      </c>
      <c r="AM120">
        <v>19500</v>
      </c>
      <c r="AN120">
        <v>0</v>
      </c>
      <c r="AO120">
        <v>21000</v>
      </c>
      <c r="AP120">
        <v>23000</v>
      </c>
      <c r="AQ120">
        <v>7000</v>
      </c>
      <c r="AR120">
        <v>14700</v>
      </c>
      <c r="AS120">
        <v>40326</v>
      </c>
      <c r="AT120">
        <v>0</v>
      </c>
      <c r="AU120">
        <v>0</v>
      </c>
      <c r="AV120">
        <v>0</v>
      </c>
      <c r="AW120">
        <v>0</v>
      </c>
      <c r="AX120">
        <v>1000</v>
      </c>
      <c r="AY120">
        <v>0</v>
      </c>
      <c r="AZ120">
        <v>0</v>
      </c>
      <c r="BA120">
        <v>0</v>
      </c>
      <c r="BB120">
        <v>8350</v>
      </c>
      <c r="BC120">
        <v>0</v>
      </c>
      <c r="BD120">
        <v>6260</v>
      </c>
      <c r="BE120">
        <v>4000</v>
      </c>
      <c r="BF120">
        <v>0</v>
      </c>
      <c r="BG120">
        <v>24500</v>
      </c>
      <c r="BH120">
        <v>36000</v>
      </c>
      <c r="BI120">
        <v>17000</v>
      </c>
      <c r="BJ120">
        <v>45500</v>
      </c>
      <c r="BK120">
        <v>11000</v>
      </c>
      <c r="BL120">
        <v>22200</v>
      </c>
      <c r="BM120">
        <v>2750</v>
      </c>
      <c r="BN120">
        <v>34000</v>
      </c>
      <c r="BO120">
        <v>0</v>
      </c>
      <c r="BP120">
        <v>3000</v>
      </c>
      <c r="BQ120">
        <v>0</v>
      </c>
      <c r="BR120">
        <v>0</v>
      </c>
      <c r="BS120">
        <v>17000</v>
      </c>
      <c r="BT120">
        <v>250</v>
      </c>
      <c r="BU120">
        <v>4500</v>
      </c>
      <c r="BV120">
        <v>0</v>
      </c>
      <c r="BW120">
        <v>3500</v>
      </c>
      <c r="BX120">
        <v>17000</v>
      </c>
      <c r="BY120">
        <v>0</v>
      </c>
      <c r="BZ120">
        <v>0</v>
      </c>
      <c r="CA120">
        <v>950</v>
      </c>
      <c r="CB120">
        <v>0</v>
      </c>
      <c r="CC120">
        <v>1000</v>
      </c>
      <c r="CD120">
        <v>1000</v>
      </c>
      <c r="CE120">
        <v>1750</v>
      </c>
      <c r="CF120">
        <v>6600</v>
      </c>
      <c r="CG120">
        <v>5500</v>
      </c>
      <c r="CH120">
        <v>10500</v>
      </c>
      <c r="CI120">
        <v>0</v>
      </c>
      <c r="CJ120">
        <v>0</v>
      </c>
    </row>
    <row r="121" spans="1:88" x14ac:dyDescent="0.25">
      <c r="A121" t="s">
        <v>237</v>
      </c>
      <c r="B121" t="s">
        <v>2243</v>
      </c>
      <c r="C121" t="str">
        <f>VLOOKUP(LEFT(D121,2),'Lookup Information'!$E:$H,4,FALSE)</f>
        <v>Illinois District 17</v>
      </c>
      <c r="D121" t="s">
        <v>811</v>
      </c>
      <c r="E121" t="s">
        <v>87</v>
      </c>
      <c r="F121" t="s">
        <v>88</v>
      </c>
      <c r="G121">
        <v>169543</v>
      </c>
      <c r="H121">
        <v>92435</v>
      </c>
      <c r="I121">
        <v>16950</v>
      </c>
      <c r="J121">
        <v>53210</v>
      </c>
      <c r="K121">
        <v>25500</v>
      </c>
      <c r="L121">
        <v>21500</v>
      </c>
      <c r="M121">
        <v>0</v>
      </c>
      <c r="N121">
        <v>5500</v>
      </c>
      <c r="O121">
        <v>4750</v>
      </c>
      <c r="P121">
        <v>2000</v>
      </c>
      <c r="Q121">
        <v>1500</v>
      </c>
      <c r="R121">
        <v>3625</v>
      </c>
      <c r="S121">
        <v>31500</v>
      </c>
      <c r="T121">
        <v>14750</v>
      </c>
      <c r="U121">
        <v>52000</v>
      </c>
      <c r="V121">
        <v>24750</v>
      </c>
      <c r="W121">
        <v>22700</v>
      </c>
      <c r="X121">
        <v>0</v>
      </c>
      <c r="Y121">
        <v>32850</v>
      </c>
      <c r="Z121">
        <v>1000</v>
      </c>
      <c r="AA121">
        <v>0</v>
      </c>
      <c r="AB121">
        <v>0</v>
      </c>
      <c r="AC121">
        <v>37000</v>
      </c>
      <c r="AD121">
        <v>8100</v>
      </c>
      <c r="AE121">
        <v>64500</v>
      </c>
      <c r="AF121">
        <v>1000</v>
      </c>
      <c r="AG121">
        <v>14575</v>
      </c>
      <c r="AH121">
        <v>38575</v>
      </c>
      <c r="AI121">
        <v>7500</v>
      </c>
      <c r="AJ121">
        <v>8000</v>
      </c>
      <c r="AK121">
        <v>127896</v>
      </c>
      <c r="AL121">
        <v>6925</v>
      </c>
      <c r="AM121">
        <v>58250</v>
      </c>
      <c r="AN121">
        <v>2000</v>
      </c>
      <c r="AO121">
        <v>77650</v>
      </c>
      <c r="AP121">
        <v>96175</v>
      </c>
      <c r="AQ121">
        <v>20000</v>
      </c>
      <c r="AR121">
        <v>16150</v>
      </c>
      <c r="AS121">
        <v>37150</v>
      </c>
      <c r="AT121">
        <v>0</v>
      </c>
      <c r="AU121">
        <v>0</v>
      </c>
      <c r="AV121">
        <v>40650</v>
      </c>
      <c r="AW121">
        <v>0</v>
      </c>
      <c r="AX121">
        <v>0</v>
      </c>
      <c r="AY121">
        <v>0</v>
      </c>
      <c r="AZ121">
        <v>0</v>
      </c>
      <c r="BA121">
        <v>9100</v>
      </c>
      <c r="BB121">
        <v>1500</v>
      </c>
      <c r="BC121">
        <v>162893</v>
      </c>
      <c r="BD121">
        <v>15200</v>
      </c>
      <c r="BE121">
        <v>28806</v>
      </c>
      <c r="BF121">
        <v>0</v>
      </c>
      <c r="BG121">
        <v>58700</v>
      </c>
      <c r="BH121">
        <v>9000</v>
      </c>
      <c r="BI121">
        <v>0</v>
      </c>
      <c r="BJ121">
        <v>29000</v>
      </c>
      <c r="BK121">
        <v>53000</v>
      </c>
      <c r="BL121">
        <v>62820</v>
      </c>
      <c r="BM121">
        <v>43737</v>
      </c>
      <c r="BN121">
        <v>24189</v>
      </c>
      <c r="BO121">
        <v>15000</v>
      </c>
      <c r="BP121">
        <v>31375</v>
      </c>
      <c r="BQ121">
        <v>0</v>
      </c>
      <c r="BR121">
        <v>13500</v>
      </c>
      <c r="BS121">
        <v>59857</v>
      </c>
      <c r="BT121">
        <v>8000</v>
      </c>
      <c r="BU121">
        <v>28350</v>
      </c>
      <c r="BV121">
        <v>12550</v>
      </c>
      <c r="BW121">
        <v>6000</v>
      </c>
      <c r="BX121">
        <v>50080</v>
      </c>
      <c r="BY121">
        <v>6250</v>
      </c>
      <c r="BZ121">
        <v>0</v>
      </c>
      <c r="CA121">
        <v>8100</v>
      </c>
      <c r="CB121">
        <v>0</v>
      </c>
      <c r="CC121">
        <v>6920</v>
      </c>
      <c r="CD121">
        <v>1000</v>
      </c>
      <c r="CE121">
        <v>40446</v>
      </c>
      <c r="CF121">
        <v>70999</v>
      </c>
      <c r="CG121">
        <v>43450</v>
      </c>
      <c r="CH121">
        <v>52000</v>
      </c>
      <c r="CI121">
        <v>10000</v>
      </c>
      <c r="CJ121">
        <v>25250</v>
      </c>
    </row>
    <row r="122" spans="1:88" x14ac:dyDescent="0.25">
      <c r="A122" t="s">
        <v>238</v>
      </c>
      <c r="B122" t="s">
        <v>2244</v>
      </c>
      <c r="C122" t="str">
        <f>VLOOKUP(LEFT(D122,2),'Lookup Information'!$E:$H,4,FALSE)</f>
        <v>California District 6</v>
      </c>
      <c r="D122" t="s">
        <v>812</v>
      </c>
      <c r="E122" t="s">
        <v>87</v>
      </c>
      <c r="F122" t="s">
        <v>90</v>
      </c>
      <c r="G122">
        <v>2000</v>
      </c>
      <c r="H122">
        <v>13700</v>
      </c>
      <c r="I122">
        <v>2500</v>
      </c>
      <c r="J122">
        <v>8400</v>
      </c>
      <c r="K122">
        <v>0</v>
      </c>
      <c r="L122">
        <v>0</v>
      </c>
      <c r="M122">
        <v>0</v>
      </c>
      <c r="N122">
        <v>0</v>
      </c>
      <c r="O122">
        <v>19900</v>
      </c>
      <c r="P122">
        <v>2000</v>
      </c>
      <c r="Q122">
        <v>560</v>
      </c>
      <c r="R122">
        <v>1000</v>
      </c>
      <c r="S122">
        <v>0</v>
      </c>
      <c r="T122">
        <v>0</v>
      </c>
      <c r="U122">
        <v>0</v>
      </c>
      <c r="V122">
        <v>0</v>
      </c>
      <c r="W122">
        <v>2000</v>
      </c>
      <c r="X122">
        <v>0</v>
      </c>
      <c r="Y122">
        <v>0</v>
      </c>
      <c r="Z122">
        <v>25500</v>
      </c>
      <c r="AA122">
        <v>29500</v>
      </c>
      <c r="AB122">
        <v>47400</v>
      </c>
      <c r="AC122">
        <v>7500</v>
      </c>
      <c r="AD122">
        <v>0</v>
      </c>
      <c r="AE122">
        <v>0</v>
      </c>
      <c r="AF122">
        <v>0</v>
      </c>
      <c r="AG122">
        <v>10000</v>
      </c>
      <c r="AH122">
        <v>0</v>
      </c>
      <c r="AI122">
        <v>3500</v>
      </c>
      <c r="AJ122">
        <v>1000</v>
      </c>
      <c r="AK122">
        <v>9000</v>
      </c>
      <c r="AL122">
        <v>6900</v>
      </c>
      <c r="AM122">
        <v>26750</v>
      </c>
      <c r="AN122">
        <v>0</v>
      </c>
      <c r="AO122">
        <v>7700</v>
      </c>
      <c r="AP122">
        <v>15600</v>
      </c>
      <c r="AQ122">
        <v>20500</v>
      </c>
      <c r="AR122">
        <v>13700</v>
      </c>
      <c r="AS122">
        <v>9700</v>
      </c>
      <c r="AT122">
        <v>0</v>
      </c>
      <c r="AU122">
        <v>0</v>
      </c>
      <c r="AV122">
        <v>0</v>
      </c>
      <c r="AW122">
        <v>23200</v>
      </c>
      <c r="AX122">
        <v>5200</v>
      </c>
      <c r="AY122">
        <v>0</v>
      </c>
      <c r="AZ122">
        <v>0</v>
      </c>
      <c r="BA122">
        <v>0</v>
      </c>
      <c r="BB122">
        <v>6200</v>
      </c>
      <c r="BC122">
        <v>1836</v>
      </c>
      <c r="BD122">
        <v>4960</v>
      </c>
      <c r="BE122">
        <v>0</v>
      </c>
      <c r="BF122">
        <v>0</v>
      </c>
      <c r="BG122">
        <v>9000</v>
      </c>
      <c r="BH122">
        <v>0</v>
      </c>
      <c r="BI122">
        <v>0</v>
      </c>
      <c r="BJ122">
        <v>17750</v>
      </c>
      <c r="BK122">
        <v>1000</v>
      </c>
      <c r="BL122">
        <v>14200</v>
      </c>
      <c r="BM122">
        <v>1750</v>
      </c>
      <c r="BN122">
        <v>8000</v>
      </c>
      <c r="BO122">
        <v>0</v>
      </c>
      <c r="BP122">
        <v>6300</v>
      </c>
      <c r="BQ122">
        <v>0</v>
      </c>
      <c r="BR122">
        <v>0</v>
      </c>
      <c r="BS122">
        <v>0</v>
      </c>
      <c r="BT122">
        <v>1250</v>
      </c>
      <c r="BU122">
        <v>7000</v>
      </c>
      <c r="BV122">
        <v>0</v>
      </c>
      <c r="BW122">
        <v>7500</v>
      </c>
      <c r="BX122">
        <v>1250</v>
      </c>
      <c r="BY122">
        <v>0</v>
      </c>
      <c r="BZ122">
        <v>0</v>
      </c>
      <c r="CA122">
        <v>3500</v>
      </c>
      <c r="CB122">
        <v>250</v>
      </c>
      <c r="CC122">
        <v>2700</v>
      </c>
      <c r="CD122">
        <v>6100</v>
      </c>
      <c r="CE122">
        <v>19425</v>
      </c>
      <c r="CF122">
        <v>7000</v>
      </c>
      <c r="CG122">
        <v>2500</v>
      </c>
      <c r="CH122">
        <v>1000</v>
      </c>
      <c r="CI122">
        <v>250</v>
      </c>
      <c r="CJ122">
        <v>1000</v>
      </c>
    </row>
    <row r="123" spans="1:88" x14ac:dyDescent="0.25">
      <c r="A123" t="s">
        <v>239</v>
      </c>
      <c r="B123" t="s">
        <v>2245</v>
      </c>
      <c r="C123" t="str">
        <f>VLOOKUP(LEFT(D123,2),'Lookup Information'!$E:$H,4,FALSE)</f>
        <v>Oregon District 41</v>
      </c>
      <c r="D123" t="s">
        <v>813</v>
      </c>
      <c r="E123" t="s">
        <v>87</v>
      </c>
      <c r="F123" t="s">
        <v>90</v>
      </c>
      <c r="G123">
        <v>7154</v>
      </c>
      <c r="H123">
        <v>8792</v>
      </c>
      <c r="I123">
        <v>0</v>
      </c>
      <c r="J123">
        <v>0</v>
      </c>
      <c r="K123">
        <v>33675</v>
      </c>
      <c r="L123">
        <v>289</v>
      </c>
      <c r="M123">
        <v>0</v>
      </c>
      <c r="N123">
        <v>0</v>
      </c>
      <c r="O123">
        <v>10888</v>
      </c>
      <c r="P123">
        <v>7000</v>
      </c>
      <c r="Q123">
        <v>1091</v>
      </c>
      <c r="R123">
        <v>7965</v>
      </c>
      <c r="S123">
        <v>1002</v>
      </c>
      <c r="T123">
        <v>1120</v>
      </c>
      <c r="U123">
        <v>67002</v>
      </c>
      <c r="V123">
        <v>31939</v>
      </c>
      <c r="W123">
        <v>17277</v>
      </c>
      <c r="X123">
        <v>1000</v>
      </c>
      <c r="Y123">
        <v>11006</v>
      </c>
      <c r="Z123">
        <v>4502</v>
      </c>
      <c r="AA123">
        <v>7000</v>
      </c>
      <c r="AB123">
        <v>2</v>
      </c>
      <c r="AC123">
        <v>9252</v>
      </c>
      <c r="AD123">
        <v>0</v>
      </c>
      <c r="AE123">
        <v>15000</v>
      </c>
      <c r="AF123">
        <v>0</v>
      </c>
      <c r="AG123">
        <v>1007</v>
      </c>
      <c r="AH123">
        <v>0</v>
      </c>
      <c r="AI123">
        <v>0</v>
      </c>
      <c r="AJ123">
        <v>0</v>
      </c>
      <c r="AK123">
        <v>12000</v>
      </c>
      <c r="AL123">
        <v>1208</v>
      </c>
      <c r="AM123">
        <v>24731</v>
      </c>
      <c r="AN123">
        <v>0</v>
      </c>
      <c r="AO123">
        <v>225</v>
      </c>
      <c r="AP123">
        <v>13732</v>
      </c>
      <c r="AQ123">
        <v>1272</v>
      </c>
      <c r="AR123">
        <v>2366</v>
      </c>
      <c r="AS123">
        <v>107</v>
      </c>
      <c r="AT123">
        <v>0</v>
      </c>
      <c r="AU123">
        <v>0</v>
      </c>
      <c r="AV123">
        <v>3000</v>
      </c>
      <c r="AW123">
        <v>0</v>
      </c>
      <c r="AX123">
        <v>3117</v>
      </c>
      <c r="AY123">
        <v>0</v>
      </c>
      <c r="AZ123">
        <v>0</v>
      </c>
      <c r="BA123">
        <v>0</v>
      </c>
      <c r="BB123">
        <v>600</v>
      </c>
      <c r="BC123">
        <v>3700</v>
      </c>
      <c r="BD123">
        <v>5035</v>
      </c>
      <c r="BE123">
        <v>0</v>
      </c>
      <c r="BF123">
        <v>0</v>
      </c>
      <c r="BG123">
        <v>34000</v>
      </c>
      <c r="BH123">
        <v>34003</v>
      </c>
      <c r="BI123">
        <v>23000</v>
      </c>
      <c r="BJ123">
        <v>34535</v>
      </c>
      <c r="BK123">
        <v>119755</v>
      </c>
      <c r="BL123">
        <v>33103</v>
      </c>
      <c r="BM123">
        <v>33880</v>
      </c>
      <c r="BN123">
        <v>25000</v>
      </c>
      <c r="BO123">
        <v>0</v>
      </c>
      <c r="BP123">
        <v>17046</v>
      </c>
      <c r="BQ123">
        <v>16790</v>
      </c>
      <c r="BR123">
        <v>10000</v>
      </c>
      <c r="BS123">
        <v>2656</v>
      </c>
      <c r="BT123">
        <v>5056</v>
      </c>
      <c r="BU123">
        <v>14184</v>
      </c>
      <c r="BV123">
        <v>0</v>
      </c>
      <c r="BW123">
        <v>15</v>
      </c>
      <c r="BX123">
        <v>31</v>
      </c>
      <c r="BY123">
        <v>1000</v>
      </c>
      <c r="BZ123">
        <v>0</v>
      </c>
      <c r="CA123">
        <v>2667</v>
      </c>
      <c r="CB123">
        <v>153</v>
      </c>
      <c r="CC123">
        <v>4190</v>
      </c>
      <c r="CD123">
        <v>995</v>
      </c>
      <c r="CE123">
        <v>60834</v>
      </c>
      <c r="CF123">
        <v>134010</v>
      </c>
      <c r="CG123">
        <v>10150</v>
      </c>
      <c r="CH123">
        <v>47000</v>
      </c>
      <c r="CI123">
        <v>19125</v>
      </c>
      <c r="CJ123">
        <v>45500</v>
      </c>
    </row>
    <row r="124" spans="1:88" x14ac:dyDescent="0.25">
      <c r="A124" t="s">
        <v>240</v>
      </c>
      <c r="B124" t="s">
        <v>2246</v>
      </c>
      <c r="C124" t="str">
        <f>VLOOKUP(LEFT(D124,2),'Lookup Information'!$E:$H,4,FALSE)</f>
        <v>Colorado District 8</v>
      </c>
      <c r="D124" t="s">
        <v>814</v>
      </c>
      <c r="E124" t="s">
        <v>87</v>
      </c>
      <c r="F124" t="s">
        <v>90</v>
      </c>
      <c r="G124">
        <v>2000</v>
      </c>
      <c r="H124">
        <v>10800</v>
      </c>
      <c r="I124">
        <v>7400</v>
      </c>
      <c r="J124">
        <v>750</v>
      </c>
      <c r="K124">
        <v>0</v>
      </c>
      <c r="L124">
        <v>1000</v>
      </c>
      <c r="M124">
        <v>0</v>
      </c>
      <c r="N124">
        <v>0</v>
      </c>
      <c r="O124">
        <v>3000</v>
      </c>
      <c r="P124">
        <v>9000</v>
      </c>
      <c r="Q124">
        <v>1500</v>
      </c>
      <c r="R124">
        <v>29550</v>
      </c>
      <c r="S124">
        <v>52300</v>
      </c>
      <c r="T124">
        <v>21250</v>
      </c>
      <c r="U124">
        <v>0</v>
      </c>
      <c r="V124">
        <v>2250</v>
      </c>
      <c r="W124">
        <v>5250</v>
      </c>
      <c r="X124">
        <v>0</v>
      </c>
      <c r="Y124">
        <v>0</v>
      </c>
      <c r="Z124">
        <v>7000</v>
      </c>
      <c r="AA124">
        <v>1000</v>
      </c>
      <c r="AB124">
        <v>3500</v>
      </c>
      <c r="AC124">
        <v>10000</v>
      </c>
      <c r="AD124">
        <v>1000</v>
      </c>
      <c r="AE124">
        <v>0</v>
      </c>
      <c r="AF124">
        <v>0</v>
      </c>
      <c r="AG124">
        <v>5000</v>
      </c>
      <c r="AH124">
        <v>0</v>
      </c>
      <c r="AI124">
        <v>0</v>
      </c>
      <c r="AJ124">
        <v>2500</v>
      </c>
      <c r="AK124">
        <v>27500</v>
      </c>
      <c r="AL124">
        <v>31000</v>
      </c>
      <c r="AM124">
        <v>48350</v>
      </c>
      <c r="AN124">
        <v>0</v>
      </c>
      <c r="AO124">
        <v>13650</v>
      </c>
      <c r="AP124">
        <v>127595</v>
      </c>
      <c r="AQ124">
        <v>21500</v>
      </c>
      <c r="AR124">
        <v>11850</v>
      </c>
      <c r="AS124">
        <v>144254</v>
      </c>
      <c r="AT124">
        <v>0</v>
      </c>
      <c r="AU124">
        <v>4564</v>
      </c>
      <c r="AV124">
        <v>2500</v>
      </c>
      <c r="AW124">
        <v>136825</v>
      </c>
      <c r="AX124">
        <v>4750</v>
      </c>
      <c r="AY124">
        <v>0</v>
      </c>
      <c r="AZ124">
        <v>0</v>
      </c>
      <c r="BA124">
        <v>0</v>
      </c>
      <c r="BB124">
        <v>20000</v>
      </c>
      <c r="BC124">
        <v>13500</v>
      </c>
      <c r="BD124">
        <v>16510</v>
      </c>
      <c r="BE124">
        <v>0</v>
      </c>
      <c r="BF124">
        <v>0</v>
      </c>
      <c r="BG124">
        <v>25000</v>
      </c>
      <c r="BH124">
        <v>32100</v>
      </c>
      <c r="BI124">
        <v>12500</v>
      </c>
      <c r="BJ124">
        <v>26250</v>
      </c>
      <c r="BK124">
        <v>19000</v>
      </c>
      <c r="BL124">
        <v>81800</v>
      </c>
      <c r="BM124">
        <v>13987</v>
      </c>
      <c r="BN124">
        <v>21886</v>
      </c>
      <c r="BO124">
        <v>2500</v>
      </c>
      <c r="BP124">
        <v>18800</v>
      </c>
      <c r="BQ124">
        <v>0</v>
      </c>
      <c r="BR124">
        <v>16500</v>
      </c>
      <c r="BS124">
        <v>250</v>
      </c>
      <c r="BT124">
        <v>4500</v>
      </c>
      <c r="BU124">
        <v>2500</v>
      </c>
      <c r="BV124">
        <v>0</v>
      </c>
      <c r="BW124">
        <v>6000</v>
      </c>
      <c r="BX124">
        <v>6500</v>
      </c>
      <c r="BY124">
        <v>0</v>
      </c>
      <c r="BZ124">
        <v>0</v>
      </c>
      <c r="CA124">
        <v>3650</v>
      </c>
      <c r="CB124">
        <v>0</v>
      </c>
      <c r="CC124">
        <v>4250</v>
      </c>
      <c r="CD124">
        <v>753</v>
      </c>
      <c r="CE124">
        <v>65199</v>
      </c>
      <c r="CF124">
        <v>2500</v>
      </c>
      <c r="CG124">
        <v>8000</v>
      </c>
      <c r="CH124">
        <v>2500</v>
      </c>
      <c r="CI124">
        <v>0</v>
      </c>
      <c r="CJ124">
        <v>250</v>
      </c>
    </row>
    <row r="125" spans="1:88" x14ac:dyDescent="0.25">
      <c r="A125" t="s">
        <v>241</v>
      </c>
      <c r="B125" t="s">
        <v>2247</v>
      </c>
      <c r="C125" t="str">
        <f>VLOOKUP(LEFT(D125,2),'Lookup Information'!$E:$H,4,FALSE)</f>
        <v>Connecticut District 9</v>
      </c>
      <c r="D125" t="s">
        <v>815</v>
      </c>
      <c r="E125" t="s">
        <v>87</v>
      </c>
      <c r="F125" t="s">
        <v>90</v>
      </c>
      <c r="G125">
        <v>9000</v>
      </c>
      <c r="H125">
        <v>17000</v>
      </c>
      <c r="I125">
        <v>750</v>
      </c>
      <c r="J125">
        <v>3000</v>
      </c>
      <c r="K125">
        <v>2000</v>
      </c>
      <c r="L125">
        <v>0</v>
      </c>
      <c r="M125">
        <v>0</v>
      </c>
      <c r="N125">
        <v>0</v>
      </c>
      <c r="O125">
        <v>199</v>
      </c>
      <c r="P125">
        <v>2000</v>
      </c>
      <c r="Q125">
        <v>1500</v>
      </c>
      <c r="R125">
        <v>2950</v>
      </c>
      <c r="S125">
        <v>2000</v>
      </c>
      <c r="T125">
        <v>8500</v>
      </c>
      <c r="U125">
        <v>5500</v>
      </c>
      <c r="V125">
        <v>2450</v>
      </c>
      <c r="W125">
        <v>0</v>
      </c>
      <c r="X125">
        <v>0</v>
      </c>
      <c r="Y125">
        <v>3000</v>
      </c>
      <c r="Z125">
        <v>30000</v>
      </c>
      <c r="AA125">
        <v>11000</v>
      </c>
      <c r="AB125">
        <v>5000</v>
      </c>
      <c r="AC125">
        <v>10500</v>
      </c>
      <c r="AD125">
        <v>3975</v>
      </c>
      <c r="AE125">
        <v>0</v>
      </c>
      <c r="AF125">
        <v>0</v>
      </c>
      <c r="AG125">
        <v>3115</v>
      </c>
      <c r="AH125">
        <v>6808</v>
      </c>
      <c r="AI125">
        <v>4000</v>
      </c>
      <c r="AJ125">
        <v>0</v>
      </c>
      <c r="AK125">
        <v>6235</v>
      </c>
      <c r="AL125">
        <v>2550</v>
      </c>
      <c r="AM125">
        <v>38300</v>
      </c>
      <c r="AN125">
        <v>0</v>
      </c>
      <c r="AO125">
        <v>16400</v>
      </c>
      <c r="AP125">
        <v>122845</v>
      </c>
      <c r="AQ125">
        <v>7250</v>
      </c>
      <c r="AR125">
        <v>11950</v>
      </c>
      <c r="AS125">
        <v>18900</v>
      </c>
      <c r="AT125">
        <v>0</v>
      </c>
      <c r="AU125">
        <v>8291</v>
      </c>
      <c r="AV125">
        <v>3400</v>
      </c>
      <c r="AW125">
        <v>10565</v>
      </c>
      <c r="AX125">
        <v>5000</v>
      </c>
      <c r="AY125">
        <v>0</v>
      </c>
      <c r="AZ125">
        <v>0</v>
      </c>
      <c r="BA125">
        <v>0</v>
      </c>
      <c r="BB125">
        <v>17750</v>
      </c>
      <c r="BC125">
        <v>15000</v>
      </c>
      <c r="BD125">
        <v>0</v>
      </c>
      <c r="BE125">
        <v>0</v>
      </c>
      <c r="BF125">
        <v>0</v>
      </c>
      <c r="BG125">
        <v>51500</v>
      </c>
      <c r="BH125">
        <v>42000</v>
      </c>
      <c r="BI125">
        <v>42000</v>
      </c>
      <c r="BJ125">
        <v>76000</v>
      </c>
      <c r="BK125">
        <v>25000</v>
      </c>
      <c r="BL125">
        <v>73941</v>
      </c>
      <c r="BM125">
        <v>65317</v>
      </c>
      <c r="BN125">
        <v>7500</v>
      </c>
      <c r="BO125">
        <v>0</v>
      </c>
      <c r="BP125">
        <v>17019</v>
      </c>
      <c r="BQ125">
        <v>5400</v>
      </c>
      <c r="BR125">
        <v>0</v>
      </c>
      <c r="BS125">
        <v>3909</v>
      </c>
      <c r="BT125">
        <v>3000</v>
      </c>
      <c r="BU125">
        <v>9500</v>
      </c>
      <c r="BV125">
        <v>4950</v>
      </c>
      <c r="BW125">
        <v>1000</v>
      </c>
      <c r="BX125">
        <v>1000</v>
      </c>
      <c r="BY125">
        <v>3000</v>
      </c>
      <c r="BZ125">
        <v>0</v>
      </c>
      <c r="CA125">
        <v>13725</v>
      </c>
      <c r="CB125">
        <v>250</v>
      </c>
      <c r="CC125">
        <v>31390</v>
      </c>
      <c r="CD125">
        <v>12000</v>
      </c>
      <c r="CE125">
        <v>49853</v>
      </c>
      <c r="CF125">
        <v>3000</v>
      </c>
      <c r="CG125">
        <v>4250</v>
      </c>
      <c r="CH125">
        <v>0</v>
      </c>
      <c r="CI125">
        <v>7600</v>
      </c>
      <c r="CJ125">
        <v>2700</v>
      </c>
    </row>
    <row r="126" spans="1:88" x14ac:dyDescent="0.25">
      <c r="A126" t="s">
        <v>242</v>
      </c>
      <c r="B126" t="s">
        <v>2248</v>
      </c>
      <c r="C126" t="str">
        <f>VLOOKUP(LEFT(D126,2),'Lookup Information'!$E:$H,4,FALSE)</f>
        <v>Florida District 12</v>
      </c>
      <c r="D126" t="s">
        <v>816</v>
      </c>
      <c r="E126" t="s">
        <v>87</v>
      </c>
      <c r="F126" t="s">
        <v>88</v>
      </c>
      <c r="G126">
        <v>15935</v>
      </c>
      <c r="H126">
        <v>10280</v>
      </c>
      <c r="I126">
        <v>0</v>
      </c>
      <c r="J126">
        <v>10655</v>
      </c>
      <c r="K126">
        <v>12550</v>
      </c>
      <c r="L126">
        <v>5790</v>
      </c>
      <c r="M126">
        <v>500</v>
      </c>
      <c r="N126">
        <v>15400</v>
      </c>
      <c r="O126">
        <v>21470</v>
      </c>
      <c r="P126">
        <v>6700</v>
      </c>
      <c r="Q126">
        <v>13625</v>
      </c>
      <c r="R126">
        <v>32825</v>
      </c>
      <c r="S126">
        <v>22000</v>
      </c>
      <c r="T126">
        <v>9625</v>
      </c>
      <c r="U126">
        <v>25365</v>
      </c>
      <c r="V126">
        <v>7105</v>
      </c>
      <c r="W126">
        <v>39380</v>
      </c>
      <c r="X126">
        <v>22165</v>
      </c>
      <c r="Y126">
        <v>28887</v>
      </c>
      <c r="Z126">
        <v>14325</v>
      </c>
      <c r="AA126">
        <v>495</v>
      </c>
      <c r="AB126">
        <v>33170</v>
      </c>
      <c r="AC126">
        <v>11478</v>
      </c>
      <c r="AD126">
        <v>0</v>
      </c>
      <c r="AE126">
        <v>58840</v>
      </c>
      <c r="AF126">
        <v>8100</v>
      </c>
      <c r="AG126">
        <v>25636</v>
      </c>
      <c r="AH126">
        <v>14010</v>
      </c>
      <c r="AI126">
        <v>0</v>
      </c>
      <c r="AJ126">
        <v>12200</v>
      </c>
      <c r="AK126">
        <v>68834</v>
      </c>
      <c r="AL126">
        <v>123610</v>
      </c>
      <c r="AM126">
        <v>190246</v>
      </c>
      <c r="AN126">
        <v>0</v>
      </c>
      <c r="AO126">
        <v>281190</v>
      </c>
      <c r="AP126">
        <v>108730</v>
      </c>
      <c r="AQ126">
        <v>10077</v>
      </c>
      <c r="AR126">
        <v>6320</v>
      </c>
      <c r="AS126">
        <v>20150</v>
      </c>
      <c r="AT126">
        <v>0</v>
      </c>
      <c r="AU126">
        <v>0</v>
      </c>
      <c r="AV126">
        <v>47196</v>
      </c>
      <c r="AW126">
        <v>0</v>
      </c>
      <c r="AX126">
        <v>25</v>
      </c>
      <c r="AY126">
        <v>19615</v>
      </c>
      <c r="AZ126">
        <v>0</v>
      </c>
      <c r="BA126">
        <v>19219</v>
      </c>
      <c r="BB126">
        <v>0</v>
      </c>
      <c r="BC126">
        <v>108900</v>
      </c>
      <c r="BD126">
        <v>70150</v>
      </c>
      <c r="BE126">
        <v>661380</v>
      </c>
      <c r="BF126">
        <v>0</v>
      </c>
      <c r="BG126">
        <v>0</v>
      </c>
      <c r="BH126">
        <v>25</v>
      </c>
      <c r="BI126">
        <v>0</v>
      </c>
      <c r="BJ126">
        <v>0</v>
      </c>
      <c r="BK126">
        <v>0</v>
      </c>
      <c r="BL126">
        <v>111815</v>
      </c>
      <c r="BM126">
        <v>9250</v>
      </c>
      <c r="BN126">
        <v>26600</v>
      </c>
      <c r="BO126">
        <v>0</v>
      </c>
      <c r="BP126">
        <v>64280</v>
      </c>
      <c r="BQ126">
        <v>5900</v>
      </c>
      <c r="BR126">
        <v>2185</v>
      </c>
      <c r="BS126">
        <v>36800</v>
      </c>
      <c r="BT126">
        <v>9350</v>
      </c>
      <c r="BU126">
        <v>69900</v>
      </c>
      <c r="BV126">
        <v>6420</v>
      </c>
      <c r="BW126">
        <v>63452</v>
      </c>
      <c r="BX126">
        <v>41096</v>
      </c>
      <c r="BY126">
        <v>640</v>
      </c>
      <c r="BZ126">
        <v>10800</v>
      </c>
      <c r="CA126">
        <v>13577</v>
      </c>
      <c r="CB126">
        <v>5460</v>
      </c>
      <c r="CC126">
        <v>8131</v>
      </c>
      <c r="CD126">
        <v>28550</v>
      </c>
      <c r="CE126">
        <v>798359</v>
      </c>
      <c r="CF126">
        <v>34226</v>
      </c>
      <c r="CG126">
        <v>25335</v>
      </c>
      <c r="CH126">
        <v>4875</v>
      </c>
      <c r="CI126">
        <v>30</v>
      </c>
      <c r="CJ126">
        <v>4225</v>
      </c>
    </row>
    <row r="127" spans="1:88" x14ac:dyDescent="0.25">
      <c r="A127" t="s">
        <v>243</v>
      </c>
      <c r="B127" t="s">
        <v>2249</v>
      </c>
      <c r="C127" t="str">
        <f>VLOOKUP(LEFT(D127,2),'Lookup Information'!$E:$H,4,FALSE)</f>
        <v>Washington District 53</v>
      </c>
      <c r="D127" t="s">
        <v>817</v>
      </c>
      <c r="E127" t="s">
        <v>87</v>
      </c>
      <c r="F127" t="s">
        <v>90</v>
      </c>
      <c r="G127">
        <v>46725</v>
      </c>
      <c r="H127">
        <v>34000</v>
      </c>
      <c r="I127">
        <v>6500</v>
      </c>
      <c r="J127">
        <v>6000</v>
      </c>
      <c r="K127">
        <v>15950</v>
      </c>
      <c r="L127">
        <v>9000</v>
      </c>
      <c r="M127">
        <v>4000</v>
      </c>
      <c r="N127">
        <v>0</v>
      </c>
      <c r="O127">
        <v>150572</v>
      </c>
      <c r="P127">
        <v>30350</v>
      </c>
      <c r="Q127">
        <v>5505</v>
      </c>
      <c r="R127">
        <v>54005</v>
      </c>
      <c r="S127">
        <v>38894</v>
      </c>
      <c r="T127">
        <v>8000</v>
      </c>
      <c r="U127">
        <v>4200</v>
      </c>
      <c r="V127">
        <v>17000</v>
      </c>
      <c r="W127">
        <v>5000</v>
      </c>
      <c r="X127">
        <v>0</v>
      </c>
      <c r="Y127">
        <v>3405</v>
      </c>
      <c r="Z127">
        <v>25481</v>
      </c>
      <c r="AA127">
        <v>4000</v>
      </c>
      <c r="AB127">
        <v>85</v>
      </c>
      <c r="AC127">
        <v>13090</v>
      </c>
      <c r="AD127">
        <v>0</v>
      </c>
      <c r="AE127">
        <v>10000</v>
      </c>
      <c r="AF127">
        <v>0</v>
      </c>
      <c r="AG127">
        <v>40500</v>
      </c>
      <c r="AH127">
        <v>6560</v>
      </c>
      <c r="AI127">
        <v>6000</v>
      </c>
      <c r="AJ127">
        <v>11250</v>
      </c>
      <c r="AK127">
        <v>37760</v>
      </c>
      <c r="AL127">
        <v>14660</v>
      </c>
      <c r="AM127">
        <v>34675</v>
      </c>
      <c r="AN127">
        <v>0</v>
      </c>
      <c r="AO127">
        <v>44450</v>
      </c>
      <c r="AP127">
        <v>35004</v>
      </c>
      <c r="AQ127">
        <v>13256</v>
      </c>
      <c r="AR127">
        <v>10511</v>
      </c>
      <c r="AS127">
        <v>46486</v>
      </c>
      <c r="AT127">
        <v>0</v>
      </c>
      <c r="AU127">
        <v>28203</v>
      </c>
      <c r="AV127">
        <v>10000</v>
      </c>
      <c r="AW127">
        <v>118216</v>
      </c>
      <c r="AX127">
        <v>34112</v>
      </c>
      <c r="AY127">
        <v>0</v>
      </c>
      <c r="AZ127">
        <v>0</v>
      </c>
      <c r="BA127">
        <v>0</v>
      </c>
      <c r="BB127">
        <v>14029</v>
      </c>
      <c r="BC127">
        <v>37280</v>
      </c>
      <c r="BD127">
        <v>6010</v>
      </c>
      <c r="BE127">
        <v>0</v>
      </c>
      <c r="BF127">
        <v>229</v>
      </c>
      <c r="BG127">
        <v>35000</v>
      </c>
      <c r="BH127">
        <v>0</v>
      </c>
      <c r="BI127">
        <v>10000</v>
      </c>
      <c r="BJ127">
        <v>13500</v>
      </c>
      <c r="BK127">
        <v>10000</v>
      </c>
      <c r="BL127">
        <v>63320</v>
      </c>
      <c r="BM127">
        <v>36178</v>
      </c>
      <c r="BN127">
        <v>15500</v>
      </c>
      <c r="BO127">
        <v>7000</v>
      </c>
      <c r="BP127">
        <v>36722</v>
      </c>
      <c r="BQ127">
        <v>41650</v>
      </c>
      <c r="BR127">
        <v>0</v>
      </c>
      <c r="BS127">
        <v>8550</v>
      </c>
      <c r="BT127">
        <v>4204</v>
      </c>
      <c r="BU127">
        <v>29500</v>
      </c>
      <c r="BV127">
        <v>9503</v>
      </c>
      <c r="BW127">
        <v>6150</v>
      </c>
      <c r="BX127">
        <v>61115</v>
      </c>
      <c r="BY127">
        <v>0</v>
      </c>
      <c r="BZ127">
        <v>1225</v>
      </c>
      <c r="CA127">
        <v>7133</v>
      </c>
      <c r="CB127">
        <v>551</v>
      </c>
      <c r="CC127">
        <v>20625</v>
      </c>
      <c r="CD127">
        <v>15626</v>
      </c>
      <c r="CE127">
        <v>90673</v>
      </c>
      <c r="CF127">
        <v>12225</v>
      </c>
      <c r="CG127">
        <v>13640</v>
      </c>
      <c r="CH127">
        <v>9500</v>
      </c>
      <c r="CI127">
        <v>4550</v>
      </c>
      <c r="CJ127">
        <v>1000</v>
      </c>
    </row>
    <row r="128" spans="1:88" x14ac:dyDescent="0.25">
      <c r="A128" t="s">
        <v>244</v>
      </c>
      <c r="B128" t="s">
        <v>2250</v>
      </c>
      <c r="C128" t="str">
        <f>VLOOKUP(LEFT(D128,2),'Lookup Information'!$E:$H,4,FALSE)</f>
        <v>Maryland District 24</v>
      </c>
      <c r="D128" t="s">
        <v>818</v>
      </c>
      <c r="E128" t="s">
        <v>87</v>
      </c>
      <c r="F128" t="s">
        <v>90</v>
      </c>
      <c r="G128">
        <v>7500</v>
      </c>
      <c r="H128">
        <v>0</v>
      </c>
      <c r="I128">
        <v>0</v>
      </c>
      <c r="J128">
        <v>4200</v>
      </c>
      <c r="K128">
        <v>0</v>
      </c>
      <c r="L128">
        <v>0</v>
      </c>
      <c r="M128">
        <v>0</v>
      </c>
      <c r="N128">
        <v>0</v>
      </c>
      <c r="O128">
        <v>11500</v>
      </c>
      <c r="P128">
        <v>2000</v>
      </c>
      <c r="Q128">
        <v>8600</v>
      </c>
      <c r="R128">
        <v>12650</v>
      </c>
      <c r="S128">
        <v>11500</v>
      </c>
      <c r="T128">
        <v>4000</v>
      </c>
      <c r="U128">
        <v>3500</v>
      </c>
      <c r="V128">
        <v>12750</v>
      </c>
      <c r="W128">
        <v>16000</v>
      </c>
      <c r="X128">
        <v>6000</v>
      </c>
      <c r="Y128">
        <v>15000</v>
      </c>
      <c r="Z128">
        <v>14500</v>
      </c>
      <c r="AA128">
        <v>3000</v>
      </c>
      <c r="AB128">
        <v>1000</v>
      </c>
      <c r="AC128">
        <v>20750</v>
      </c>
      <c r="AD128">
        <v>0</v>
      </c>
      <c r="AE128">
        <v>5000</v>
      </c>
      <c r="AF128">
        <v>0</v>
      </c>
      <c r="AG128">
        <v>41400</v>
      </c>
      <c r="AH128">
        <v>96900</v>
      </c>
      <c r="AI128">
        <v>0</v>
      </c>
      <c r="AJ128">
        <v>37600</v>
      </c>
      <c r="AK128">
        <v>86750</v>
      </c>
      <c r="AL128">
        <v>56200</v>
      </c>
      <c r="AM128">
        <v>164300</v>
      </c>
      <c r="AN128">
        <v>2000</v>
      </c>
      <c r="AO128">
        <v>188850</v>
      </c>
      <c r="AP128">
        <v>17900</v>
      </c>
      <c r="AQ128">
        <v>14850</v>
      </c>
      <c r="AR128">
        <v>20000</v>
      </c>
      <c r="AS128">
        <v>21500</v>
      </c>
      <c r="AT128">
        <v>0</v>
      </c>
      <c r="AU128">
        <v>0</v>
      </c>
      <c r="AV128">
        <v>0</v>
      </c>
      <c r="AW128">
        <v>22110</v>
      </c>
      <c r="AX128">
        <v>8700</v>
      </c>
      <c r="AY128">
        <v>0</v>
      </c>
      <c r="AZ128">
        <v>0</v>
      </c>
      <c r="BA128">
        <v>0</v>
      </c>
      <c r="BB128">
        <v>0</v>
      </c>
      <c r="BC128">
        <v>2500</v>
      </c>
      <c r="BD128">
        <v>0</v>
      </c>
      <c r="BE128">
        <v>0</v>
      </c>
      <c r="BF128">
        <v>0</v>
      </c>
      <c r="BG128">
        <v>22500</v>
      </c>
      <c r="BH128">
        <v>5000</v>
      </c>
      <c r="BI128">
        <v>0</v>
      </c>
      <c r="BJ128">
        <v>8500</v>
      </c>
      <c r="BK128">
        <v>8750</v>
      </c>
      <c r="BL128">
        <v>118875</v>
      </c>
      <c r="BM128">
        <v>22175</v>
      </c>
      <c r="BN128">
        <v>12700</v>
      </c>
      <c r="BO128">
        <v>0</v>
      </c>
      <c r="BP128">
        <v>44000</v>
      </c>
      <c r="BQ128">
        <v>0</v>
      </c>
      <c r="BR128">
        <v>0</v>
      </c>
      <c r="BS128">
        <v>10950</v>
      </c>
      <c r="BT128">
        <v>13150</v>
      </c>
      <c r="BU128">
        <v>10700</v>
      </c>
      <c r="BV128">
        <v>4250</v>
      </c>
      <c r="BW128">
        <v>1000</v>
      </c>
      <c r="BX128">
        <v>14200</v>
      </c>
      <c r="BY128">
        <v>0</v>
      </c>
      <c r="BZ128">
        <v>0</v>
      </c>
      <c r="CA128">
        <v>3200</v>
      </c>
      <c r="CB128">
        <v>0</v>
      </c>
      <c r="CC128">
        <v>9950</v>
      </c>
      <c r="CD128">
        <v>19150</v>
      </c>
      <c r="CE128">
        <v>49775</v>
      </c>
      <c r="CF128">
        <v>5500</v>
      </c>
      <c r="CG128">
        <v>8000</v>
      </c>
      <c r="CH128">
        <v>7500</v>
      </c>
      <c r="CI128">
        <v>0</v>
      </c>
      <c r="CJ128">
        <v>750</v>
      </c>
    </row>
    <row r="129" spans="1:88" x14ac:dyDescent="0.25">
      <c r="A129" t="s">
        <v>245</v>
      </c>
      <c r="B129" t="s">
        <v>2251</v>
      </c>
      <c r="C129" t="str">
        <f>VLOOKUP(LEFT(D129,2),'Lookup Information'!$E:$H,4,FALSE)</f>
        <v>California District 6</v>
      </c>
      <c r="D129" t="s">
        <v>819</v>
      </c>
      <c r="E129" t="s">
        <v>87</v>
      </c>
      <c r="F129" t="s">
        <v>88</v>
      </c>
      <c r="G129">
        <v>90749</v>
      </c>
      <c r="H129">
        <v>236290</v>
      </c>
      <c r="I129">
        <v>61884</v>
      </c>
      <c r="J129">
        <v>43300</v>
      </c>
      <c r="K129">
        <v>26100</v>
      </c>
      <c r="L129">
        <v>19400</v>
      </c>
      <c r="M129">
        <v>27400</v>
      </c>
      <c r="N129">
        <v>20625</v>
      </c>
      <c r="O129">
        <v>14790</v>
      </c>
      <c r="P129">
        <v>9500</v>
      </c>
      <c r="Q129">
        <v>500</v>
      </c>
      <c r="R129">
        <v>13000</v>
      </c>
      <c r="S129">
        <v>21000</v>
      </c>
      <c r="T129">
        <v>26500</v>
      </c>
      <c r="U129">
        <v>39900</v>
      </c>
      <c r="V129">
        <v>42050</v>
      </c>
      <c r="W129">
        <v>37700</v>
      </c>
      <c r="X129">
        <v>21500</v>
      </c>
      <c r="Y129">
        <v>17625</v>
      </c>
      <c r="Z129">
        <v>1000</v>
      </c>
      <c r="AA129">
        <v>0</v>
      </c>
      <c r="AB129">
        <v>3000</v>
      </c>
      <c r="AC129">
        <v>44500</v>
      </c>
      <c r="AD129">
        <v>2500</v>
      </c>
      <c r="AE129">
        <v>193999</v>
      </c>
      <c r="AF129">
        <v>0</v>
      </c>
      <c r="AG129">
        <v>27500</v>
      </c>
      <c r="AH129">
        <v>19500</v>
      </c>
      <c r="AI129">
        <v>9000</v>
      </c>
      <c r="AJ129">
        <v>2000</v>
      </c>
      <c r="AK129">
        <v>99650</v>
      </c>
      <c r="AL129">
        <v>13800</v>
      </c>
      <c r="AM129">
        <v>72335</v>
      </c>
      <c r="AN129">
        <v>0</v>
      </c>
      <c r="AO129">
        <v>49600</v>
      </c>
      <c r="AP129">
        <v>56100</v>
      </c>
      <c r="AQ129">
        <v>14200</v>
      </c>
      <c r="AR129">
        <v>500</v>
      </c>
      <c r="AS129">
        <v>40500</v>
      </c>
      <c r="AT129">
        <v>2500</v>
      </c>
      <c r="AU129">
        <v>0</v>
      </c>
      <c r="AV129">
        <v>76547</v>
      </c>
      <c r="AW129">
        <v>0</v>
      </c>
      <c r="AX129">
        <v>0</v>
      </c>
      <c r="AY129">
        <v>3750</v>
      </c>
      <c r="AZ129">
        <v>0</v>
      </c>
      <c r="BA129">
        <v>12800</v>
      </c>
      <c r="BB129">
        <v>10800</v>
      </c>
      <c r="BC129">
        <v>358300</v>
      </c>
      <c r="BD129">
        <v>16000</v>
      </c>
      <c r="BE129">
        <v>55192</v>
      </c>
      <c r="BF129">
        <v>0</v>
      </c>
      <c r="BG129">
        <v>28000</v>
      </c>
      <c r="BH129">
        <v>10000</v>
      </c>
      <c r="BI129">
        <v>0</v>
      </c>
      <c r="BJ129">
        <v>34000</v>
      </c>
      <c r="BK129">
        <v>50500</v>
      </c>
      <c r="BL129">
        <v>52097</v>
      </c>
      <c r="BM129">
        <v>45050</v>
      </c>
      <c r="BN129">
        <v>48999</v>
      </c>
      <c r="BO129">
        <v>5000</v>
      </c>
      <c r="BP129">
        <v>34700</v>
      </c>
      <c r="BQ129">
        <v>116778</v>
      </c>
      <c r="BR129">
        <v>24700</v>
      </c>
      <c r="BS129">
        <v>43800</v>
      </c>
      <c r="BT129">
        <v>6000</v>
      </c>
      <c r="BU129">
        <v>18700</v>
      </c>
      <c r="BV129">
        <v>3500</v>
      </c>
      <c r="BW129">
        <v>2900</v>
      </c>
      <c r="BX129">
        <v>32273</v>
      </c>
      <c r="BY129">
        <v>6650</v>
      </c>
      <c r="BZ129">
        <v>0</v>
      </c>
      <c r="CA129">
        <v>9850</v>
      </c>
      <c r="CB129">
        <v>3450</v>
      </c>
      <c r="CC129">
        <v>4450</v>
      </c>
      <c r="CD129">
        <v>0</v>
      </c>
      <c r="CE129">
        <v>17825</v>
      </c>
      <c r="CF129">
        <v>93450</v>
      </c>
      <c r="CG129">
        <v>51195</v>
      </c>
      <c r="CH129">
        <v>108200</v>
      </c>
      <c r="CI129">
        <v>21242</v>
      </c>
      <c r="CJ129">
        <v>122050</v>
      </c>
    </row>
    <row r="130" spans="1:88" x14ac:dyDescent="0.25">
      <c r="A130" t="s">
        <v>246</v>
      </c>
      <c r="B130" t="s">
        <v>2252</v>
      </c>
      <c r="C130" t="str">
        <f>VLOOKUP(LEFT(D130,2),'Lookup Information'!$E:$H,4,FALSE)</f>
        <v>Pennsylvania District 42</v>
      </c>
      <c r="D130" t="s">
        <v>820</v>
      </c>
      <c r="E130" t="s">
        <v>87</v>
      </c>
      <c r="F130" t="s">
        <v>88</v>
      </c>
      <c r="G130">
        <v>8750</v>
      </c>
      <c r="H130">
        <v>1000</v>
      </c>
      <c r="I130">
        <v>0</v>
      </c>
      <c r="J130">
        <v>10100</v>
      </c>
      <c r="K130">
        <v>0</v>
      </c>
      <c r="L130">
        <v>0</v>
      </c>
      <c r="M130">
        <v>5850</v>
      </c>
      <c r="N130">
        <v>2154</v>
      </c>
      <c r="O130">
        <v>25749</v>
      </c>
      <c r="P130">
        <v>11500</v>
      </c>
      <c r="Q130">
        <v>2500</v>
      </c>
      <c r="R130">
        <v>1000</v>
      </c>
      <c r="S130">
        <v>19500</v>
      </c>
      <c r="T130">
        <v>6700</v>
      </c>
      <c r="U130">
        <v>43700</v>
      </c>
      <c r="V130">
        <v>33050</v>
      </c>
      <c r="W130">
        <v>19050</v>
      </c>
      <c r="X130">
        <v>17900</v>
      </c>
      <c r="Y130">
        <v>10000</v>
      </c>
      <c r="Z130">
        <v>28000</v>
      </c>
      <c r="AA130">
        <v>9500</v>
      </c>
      <c r="AB130">
        <v>2500</v>
      </c>
      <c r="AC130">
        <v>47500</v>
      </c>
      <c r="AD130">
        <v>2000</v>
      </c>
      <c r="AE130">
        <v>34400</v>
      </c>
      <c r="AF130">
        <v>0</v>
      </c>
      <c r="AG130">
        <v>14390</v>
      </c>
      <c r="AH130">
        <v>27700</v>
      </c>
      <c r="AI130">
        <v>1000</v>
      </c>
      <c r="AJ130">
        <v>10500</v>
      </c>
      <c r="AK130">
        <v>50600</v>
      </c>
      <c r="AL130">
        <v>2000</v>
      </c>
      <c r="AM130">
        <v>32225</v>
      </c>
      <c r="AN130">
        <v>0</v>
      </c>
      <c r="AO130">
        <v>30100</v>
      </c>
      <c r="AP130">
        <v>139000</v>
      </c>
      <c r="AQ130">
        <v>6750</v>
      </c>
      <c r="AR130">
        <v>27150</v>
      </c>
      <c r="AS130">
        <v>139550</v>
      </c>
      <c r="AT130">
        <v>0</v>
      </c>
      <c r="AU130">
        <v>10100</v>
      </c>
      <c r="AV130">
        <v>4000</v>
      </c>
      <c r="AW130">
        <v>0</v>
      </c>
      <c r="AX130">
        <v>250</v>
      </c>
      <c r="AY130">
        <v>0</v>
      </c>
      <c r="AZ130">
        <v>0</v>
      </c>
      <c r="BA130">
        <v>6000</v>
      </c>
      <c r="BB130">
        <v>1631</v>
      </c>
      <c r="BC130">
        <v>31500</v>
      </c>
      <c r="BD130">
        <v>9000</v>
      </c>
      <c r="BE130">
        <v>28150</v>
      </c>
      <c r="BF130">
        <v>0</v>
      </c>
      <c r="BG130">
        <v>0</v>
      </c>
      <c r="BH130">
        <v>5000</v>
      </c>
      <c r="BI130">
        <v>0</v>
      </c>
      <c r="BJ130">
        <v>11500</v>
      </c>
      <c r="BK130">
        <v>38000</v>
      </c>
      <c r="BL130">
        <v>60100</v>
      </c>
      <c r="BM130">
        <v>39900</v>
      </c>
      <c r="BN130">
        <v>13400</v>
      </c>
      <c r="BO130">
        <v>15500</v>
      </c>
      <c r="BP130">
        <v>9950</v>
      </c>
      <c r="BQ130">
        <v>3000</v>
      </c>
      <c r="BR130">
        <v>61500</v>
      </c>
      <c r="BS130">
        <v>7500</v>
      </c>
      <c r="BT130">
        <v>1000</v>
      </c>
      <c r="BU130">
        <v>58600</v>
      </c>
      <c r="BV130">
        <v>1550</v>
      </c>
      <c r="BW130">
        <v>0</v>
      </c>
      <c r="BX130">
        <v>43200</v>
      </c>
      <c r="BY130">
        <v>11400</v>
      </c>
      <c r="BZ130">
        <v>0</v>
      </c>
      <c r="CA130">
        <v>850</v>
      </c>
      <c r="CB130">
        <v>0</v>
      </c>
      <c r="CC130">
        <v>5150</v>
      </c>
      <c r="CD130">
        <v>7650</v>
      </c>
      <c r="CE130">
        <v>67875</v>
      </c>
      <c r="CF130">
        <v>21850</v>
      </c>
      <c r="CG130">
        <v>32300</v>
      </c>
      <c r="CH130">
        <v>15700</v>
      </c>
      <c r="CI130">
        <v>0</v>
      </c>
      <c r="CJ130">
        <v>13150</v>
      </c>
    </row>
    <row r="131" spans="1:88" x14ac:dyDescent="0.25">
      <c r="A131" t="s">
        <v>247</v>
      </c>
      <c r="B131" t="s">
        <v>2253</v>
      </c>
      <c r="C131" t="str">
        <f>VLOOKUP(LEFT(D131,2),'Lookup Information'!$E:$H,4,FALSE)</f>
        <v>California District 6</v>
      </c>
      <c r="D131" t="s">
        <v>821</v>
      </c>
      <c r="E131" t="s">
        <v>87</v>
      </c>
      <c r="F131" t="s">
        <v>90</v>
      </c>
      <c r="G131">
        <v>0</v>
      </c>
      <c r="H131">
        <v>18000</v>
      </c>
      <c r="I131">
        <v>0</v>
      </c>
      <c r="J131">
        <v>1000</v>
      </c>
      <c r="K131">
        <v>0</v>
      </c>
      <c r="L131">
        <v>0</v>
      </c>
      <c r="M131">
        <v>0</v>
      </c>
      <c r="N131">
        <v>0</v>
      </c>
      <c r="O131">
        <v>1100</v>
      </c>
      <c r="P131">
        <v>2000</v>
      </c>
      <c r="Q131">
        <v>250</v>
      </c>
      <c r="R131">
        <v>250</v>
      </c>
      <c r="S131">
        <v>4375</v>
      </c>
      <c r="T131">
        <v>3500</v>
      </c>
      <c r="U131">
        <v>2500</v>
      </c>
      <c r="V131">
        <v>2525</v>
      </c>
      <c r="W131">
        <v>15900</v>
      </c>
      <c r="X131">
        <v>19930</v>
      </c>
      <c r="Y131">
        <v>5000</v>
      </c>
      <c r="Z131">
        <v>6500</v>
      </c>
      <c r="AA131">
        <v>0</v>
      </c>
      <c r="AB131">
        <v>0</v>
      </c>
      <c r="AC131">
        <v>3025</v>
      </c>
      <c r="AD131">
        <v>0</v>
      </c>
      <c r="AE131">
        <v>7000</v>
      </c>
      <c r="AF131">
        <v>0</v>
      </c>
      <c r="AG131">
        <v>2630</v>
      </c>
      <c r="AH131">
        <v>2250</v>
      </c>
      <c r="AI131">
        <v>5000</v>
      </c>
      <c r="AJ131">
        <v>0</v>
      </c>
      <c r="AK131">
        <v>4600</v>
      </c>
      <c r="AL131">
        <v>2785</v>
      </c>
      <c r="AM131">
        <v>43350</v>
      </c>
      <c r="AN131">
        <v>0</v>
      </c>
      <c r="AO131">
        <v>11025</v>
      </c>
      <c r="AP131">
        <v>6525</v>
      </c>
      <c r="AQ131">
        <v>130</v>
      </c>
      <c r="AR131">
        <v>4974</v>
      </c>
      <c r="AS131">
        <v>500</v>
      </c>
      <c r="AT131">
        <v>0</v>
      </c>
      <c r="AU131">
        <v>0</v>
      </c>
      <c r="AV131">
        <v>1000</v>
      </c>
      <c r="AW131">
        <v>19815</v>
      </c>
      <c r="AX131">
        <v>7750</v>
      </c>
      <c r="AY131">
        <v>0</v>
      </c>
      <c r="AZ131">
        <v>0</v>
      </c>
      <c r="BA131">
        <v>0</v>
      </c>
      <c r="BB131">
        <v>1250</v>
      </c>
      <c r="BC131">
        <v>5750</v>
      </c>
      <c r="BD131">
        <v>5360</v>
      </c>
      <c r="BE131">
        <v>0</v>
      </c>
      <c r="BF131">
        <v>0</v>
      </c>
      <c r="BG131">
        <v>44500</v>
      </c>
      <c r="BH131">
        <v>42000</v>
      </c>
      <c r="BI131">
        <v>14500</v>
      </c>
      <c r="BJ131">
        <v>58500</v>
      </c>
      <c r="BK131">
        <v>24125</v>
      </c>
      <c r="BL131">
        <v>39405</v>
      </c>
      <c r="BM131">
        <v>6000</v>
      </c>
      <c r="BN131">
        <v>11250</v>
      </c>
      <c r="BO131">
        <v>0</v>
      </c>
      <c r="BP131">
        <v>7775</v>
      </c>
      <c r="BQ131">
        <v>2700</v>
      </c>
      <c r="BR131">
        <v>0</v>
      </c>
      <c r="BS131">
        <v>0</v>
      </c>
      <c r="BT131">
        <v>500</v>
      </c>
      <c r="BU131">
        <v>2000</v>
      </c>
      <c r="BV131">
        <v>425</v>
      </c>
      <c r="BW131">
        <v>1000</v>
      </c>
      <c r="BX131">
        <v>0</v>
      </c>
      <c r="BY131">
        <v>0</v>
      </c>
      <c r="BZ131">
        <v>0</v>
      </c>
      <c r="CA131">
        <v>8050</v>
      </c>
      <c r="CB131">
        <v>0</v>
      </c>
      <c r="CC131">
        <v>6690</v>
      </c>
      <c r="CD131">
        <v>2813</v>
      </c>
      <c r="CE131">
        <v>22385</v>
      </c>
      <c r="CF131">
        <v>1125</v>
      </c>
      <c r="CG131">
        <v>3500</v>
      </c>
      <c r="CH131">
        <v>8000</v>
      </c>
      <c r="CI131">
        <v>0</v>
      </c>
      <c r="CJ131">
        <v>0</v>
      </c>
    </row>
    <row r="132" spans="1:88" x14ac:dyDescent="0.25">
      <c r="A132" t="s">
        <v>248</v>
      </c>
      <c r="B132" t="s">
        <v>2254</v>
      </c>
      <c r="C132" t="str">
        <f>VLOOKUP(LEFT(D132,2),'Lookup Information'!$E:$H,4,FALSE)</f>
        <v>Tennessee District 47</v>
      </c>
      <c r="D132" t="s">
        <v>822</v>
      </c>
      <c r="E132" t="s">
        <v>87</v>
      </c>
      <c r="F132" t="s">
        <v>88</v>
      </c>
      <c r="G132">
        <v>3500</v>
      </c>
      <c r="H132">
        <v>6000</v>
      </c>
      <c r="I132">
        <v>0</v>
      </c>
      <c r="J132">
        <v>26200</v>
      </c>
      <c r="K132">
        <v>0</v>
      </c>
      <c r="L132">
        <v>12250</v>
      </c>
      <c r="M132">
        <v>5000</v>
      </c>
      <c r="N132">
        <v>2500</v>
      </c>
      <c r="O132">
        <v>2000</v>
      </c>
      <c r="P132">
        <v>0</v>
      </c>
      <c r="Q132">
        <v>3400</v>
      </c>
      <c r="R132">
        <v>0</v>
      </c>
      <c r="S132">
        <v>0</v>
      </c>
      <c r="T132">
        <v>2000</v>
      </c>
      <c r="U132">
        <v>5700</v>
      </c>
      <c r="V132">
        <v>0</v>
      </c>
      <c r="W132">
        <v>2000</v>
      </c>
      <c r="X132">
        <v>9900</v>
      </c>
      <c r="Y132">
        <v>1250</v>
      </c>
      <c r="Z132">
        <v>0</v>
      </c>
      <c r="AA132">
        <v>0</v>
      </c>
      <c r="AB132">
        <v>1000</v>
      </c>
      <c r="AC132">
        <v>1000</v>
      </c>
      <c r="AD132">
        <v>800</v>
      </c>
      <c r="AE132">
        <v>9400</v>
      </c>
      <c r="AF132">
        <v>2250</v>
      </c>
      <c r="AG132">
        <v>500</v>
      </c>
      <c r="AH132">
        <v>14450</v>
      </c>
      <c r="AI132">
        <v>0</v>
      </c>
      <c r="AJ132">
        <v>13300</v>
      </c>
      <c r="AK132">
        <v>7100</v>
      </c>
      <c r="AL132">
        <v>5500</v>
      </c>
      <c r="AM132">
        <v>29550</v>
      </c>
      <c r="AN132">
        <v>0</v>
      </c>
      <c r="AO132">
        <v>6600</v>
      </c>
      <c r="AP132">
        <v>36800</v>
      </c>
      <c r="AQ132">
        <v>3700</v>
      </c>
      <c r="AR132">
        <v>15200</v>
      </c>
      <c r="AS132">
        <v>0</v>
      </c>
      <c r="AT132">
        <v>0</v>
      </c>
      <c r="AU132">
        <v>0</v>
      </c>
      <c r="AV132">
        <v>23000</v>
      </c>
      <c r="AW132">
        <v>0</v>
      </c>
      <c r="AX132">
        <v>0</v>
      </c>
      <c r="AY132">
        <v>1000</v>
      </c>
      <c r="AZ132">
        <v>0</v>
      </c>
      <c r="BA132">
        <v>16050</v>
      </c>
      <c r="BB132">
        <v>0</v>
      </c>
      <c r="BC132">
        <v>52000</v>
      </c>
      <c r="BD132">
        <v>0</v>
      </c>
      <c r="BE132">
        <v>0</v>
      </c>
      <c r="BF132">
        <v>0</v>
      </c>
      <c r="BG132">
        <v>0</v>
      </c>
      <c r="BH132">
        <v>1000</v>
      </c>
      <c r="BI132">
        <v>0</v>
      </c>
      <c r="BJ132">
        <v>0</v>
      </c>
      <c r="BK132">
        <v>0</v>
      </c>
      <c r="BL132">
        <v>32600</v>
      </c>
      <c r="BM132">
        <v>750</v>
      </c>
      <c r="BN132">
        <v>12218</v>
      </c>
      <c r="BO132">
        <v>0</v>
      </c>
      <c r="BP132">
        <v>0</v>
      </c>
      <c r="BQ132">
        <v>1000</v>
      </c>
      <c r="BR132">
        <v>13550</v>
      </c>
      <c r="BS132">
        <v>4166</v>
      </c>
      <c r="BT132">
        <v>0</v>
      </c>
      <c r="BU132">
        <v>13300</v>
      </c>
      <c r="BV132">
        <v>5200</v>
      </c>
      <c r="BW132">
        <v>0</v>
      </c>
      <c r="BX132">
        <v>3750</v>
      </c>
      <c r="BY132">
        <v>0</v>
      </c>
      <c r="BZ132">
        <v>0</v>
      </c>
      <c r="CA132">
        <v>5500</v>
      </c>
      <c r="CB132">
        <v>0</v>
      </c>
      <c r="CC132">
        <v>12600</v>
      </c>
      <c r="CD132">
        <v>0</v>
      </c>
      <c r="CE132">
        <v>35284</v>
      </c>
      <c r="CF132">
        <v>1000</v>
      </c>
      <c r="CG132">
        <v>18700</v>
      </c>
      <c r="CH132">
        <v>1000</v>
      </c>
      <c r="CI132">
        <v>0</v>
      </c>
      <c r="CJ132">
        <v>4700</v>
      </c>
    </row>
    <row r="133" spans="1:88" x14ac:dyDescent="0.25">
      <c r="A133" t="s">
        <v>249</v>
      </c>
      <c r="B133" t="s">
        <v>2255</v>
      </c>
      <c r="C133" t="str">
        <f>VLOOKUP(LEFT(D133,2),'Lookup Information'!$E:$H,4,FALSE)</f>
        <v>Florida District 12</v>
      </c>
      <c r="D133" t="s">
        <v>823</v>
      </c>
      <c r="E133" t="s">
        <v>87</v>
      </c>
      <c r="F133" t="s">
        <v>90</v>
      </c>
      <c r="G133">
        <v>500</v>
      </c>
      <c r="H133">
        <v>5400</v>
      </c>
      <c r="I133">
        <v>0</v>
      </c>
      <c r="J133">
        <v>8700</v>
      </c>
      <c r="K133">
        <v>0</v>
      </c>
      <c r="L133">
        <v>0</v>
      </c>
      <c r="M133">
        <v>0</v>
      </c>
      <c r="N133">
        <v>0</v>
      </c>
      <c r="O133">
        <v>17000</v>
      </c>
      <c r="P133">
        <v>5500</v>
      </c>
      <c r="Q133">
        <v>9022</v>
      </c>
      <c r="R133">
        <v>58600</v>
      </c>
      <c r="S133">
        <v>17000</v>
      </c>
      <c r="T133">
        <v>12000</v>
      </c>
      <c r="U133">
        <v>0</v>
      </c>
      <c r="V133">
        <v>5175</v>
      </c>
      <c r="W133">
        <v>11800</v>
      </c>
      <c r="X133">
        <v>3000</v>
      </c>
      <c r="Y133">
        <v>500</v>
      </c>
      <c r="Z133">
        <v>5000</v>
      </c>
      <c r="AA133">
        <v>1500</v>
      </c>
      <c r="AB133">
        <v>0</v>
      </c>
      <c r="AC133">
        <v>7000</v>
      </c>
      <c r="AD133">
        <v>0</v>
      </c>
      <c r="AE133">
        <v>3500</v>
      </c>
      <c r="AF133">
        <v>0</v>
      </c>
      <c r="AG133">
        <v>23790</v>
      </c>
      <c r="AH133">
        <v>1500</v>
      </c>
      <c r="AI133">
        <v>2000</v>
      </c>
      <c r="AJ133">
        <v>8700</v>
      </c>
      <c r="AK133">
        <v>17200</v>
      </c>
      <c r="AL133">
        <v>37850</v>
      </c>
      <c r="AM133">
        <v>157890</v>
      </c>
      <c r="AN133">
        <v>0</v>
      </c>
      <c r="AO133">
        <v>129650</v>
      </c>
      <c r="AP133">
        <v>35085</v>
      </c>
      <c r="AQ133">
        <v>17000</v>
      </c>
      <c r="AR133">
        <v>7000</v>
      </c>
      <c r="AS133">
        <v>12760</v>
      </c>
      <c r="AT133">
        <v>0</v>
      </c>
      <c r="AU133">
        <v>0</v>
      </c>
      <c r="AV133">
        <v>4000</v>
      </c>
      <c r="AW133">
        <v>10830</v>
      </c>
      <c r="AX133">
        <v>2500</v>
      </c>
      <c r="AY133">
        <v>10100</v>
      </c>
      <c r="AZ133">
        <v>0</v>
      </c>
      <c r="BA133">
        <v>0</v>
      </c>
      <c r="BB133">
        <v>10600</v>
      </c>
      <c r="BC133">
        <v>12500</v>
      </c>
      <c r="BD133">
        <v>143600</v>
      </c>
      <c r="BE133">
        <v>0</v>
      </c>
      <c r="BF133">
        <v>0</v>
      </c>
      <c r="BG133">
        <v>12500</v>
      </c>
      <c r="BH133">
        <v>32000</v>
      </c>
      <c r="BI133">
        <v>17000</v>
      </c>
      <c r="BJ133">
        <v>17500</v>
      </c>
      <c r="BK133">
        <v>9500</v>
      </c>
      <c r="BL133">
        <v>142050</v>
      </c>
      <c r="BM133">
        <v>11500</v>
      </c>
      <c r="BN133">
        <v>36850</v>
      </c>
      <c r="BO133">
        <v>1000</v>
      </c>
      <c r="BP133">
        <v>9250</v>
      </c>
      <c r="BQ133">
        <v>12100</v>
      </c>
      <c r="BR133">
        <v>0</v>
      </c>
      <c r="BS133">
        <v>500</v>
      </c>
      <c r="BT133">
        <v>24100</v>
      </c>
      <c r="BU133">
        <v>11900</v>
      </c>
      <c r="BV133">
        <v>2180</v>
      </c>
      <c r="BW133">
        <v>2000</v>
      </c>
      <c r="BX133">
        <v>25875</v>
      </c>
      <c r="BY133">
        <v>2000</v>
      </c>
      <c r="BZ133">
        <v>0</v>
      </c>
      <c r="CA133">
        <v>2750</v>
      </c>
      <c r="CB133">
        <v>2800</v>
      </c>
      <c r="CC133">
        <v>2500</v>
      </c>
      <c r="CD133">
        <v>1250</v>
      </c>
      <c r="CE133">
        <v>71667</v>
      </c>
      <c r="CF133">
        <v>500</v>
      </c>
      <c r="CG133">
        <v>11400</v>
      </c>
      <c r="CH133">
        <v>3500</v>
      </c>
      <c r="CI133">
        <v>3000</v>
      </c>
      <c r="CJ133">
        <v>0</v>
      </c>
    </row>
    <row r="134" spans="1:88" x14ac:dyDescent="0.25">
      <c r="A134" t="s">
        <v>250</v>
      </c>
      <c r="B134" t="s">
        <v>2256</v>
      </c>
      <c r="C134" t="str">
        <f>VLOOKUP(LEFT(D134,2),'Lookup Information'!$E:$H,4,FALSE)</f>
        <v>Florida District 12</v>
      </c>
      <c r="D134" t="s">
        <v>824</v>
      </c>
      <c r="E134" t="s">
        <v>87</v>
      </c>
      <c r="F134" t="s">
        <v>88</v>
      </c>
      <c r="G134">
        <v>0</v>
      </c>
      <c r="H134">
        <v>21750</v>
      </c>
      <c r="I134">
        <v>5400</v>
      </c>
      <c r="J134">
        <v>21900</v>
      </c>
      <c r="K134">
        <v>0</v>
      </c>
      <c r="L134">
        <v>0</v>
      </c>
      <c r="M134">
        <v>0</v>
      </c>
      <c r="N134">
        <v>8612</v>
      </c>
      <c r="O134">
        <v>11000</v>
      </c>
      <c r="P134">
        <v>7600</v>
      </c>
      <c r="Q134">
        <v>1000</v>
      </c>
      <c r="R134">
        <v>11000</v>
      </c>
      <c r="S134">
        <v>12500</v>
      </c>
      <c r="T134">
        <v>14000</v>
      </c>
      <c r="U134">
        <v>38000</v>
      </c>
      <c r="V134">
        <v>11000</v>
      </c>
      <c r="W134">
        <v>21600</v>
      </c>
      <c r="X134">
        <v>7000</v>
      </c>
      <c r="Y134">
        <v>10000</v>
      </c>
      <c r="Z134">
        <v>38500</v>
      </c>
      <c r="AA134">
        <v>35000</v>
      </c>
      <c r="AB134">
        <v>14500</v>
      </c>
      <c r="AC134">
        <v>34000</v>
      </c>
      <c r="AD134">
        <v>0</v>
      </c>
      <c r="AE134">
        <v>6000</v>
      </c>
      <c r="AF134">
        <v>1000</v>
      </c>
      <c r="AG134">
        <v>18000</v>
      </c>
      <c r="AH134">
        <v>19000</v>
      </c>
      <c r="AI134">
        <v>0</v>
      </c>
      <c r="AJ134">
        <v>2000</v>
      </c>
      <c r="AK134">
        <v>19750</v>
      </c>
      <c r="AL134">
        <v>7900</v>
      </c>
      <c r="AM134">
        <v>82800</v>
      </c>
      <c r="AN134">
        <v>0</v>
      </c>
      <c r="AO134">
        <v>21800</v>
      </c>
      <c r="AP134">
        <v>3500</v>
      </c>
      <c r="AQ134">
        <v>10000</v>
      </c>
      <c r="AR134">
        <v>7000</v>
      </c>
      <c r="AS134">
        <v>14000</v>
      </c>
      <c r="AT134">
        <v>0</v>
      </c>
      <c r="AU134">
        <v>0</v>
      </c>
      <c r="AV134">
        <v>8500</v>
      </c>
      <c r="AW134">
        <v>0</v>
      </c>
      <c r="AX134">
        <v>0</v>
      </c>
      <c r="AY134">
        <v>0</v>
      </c>
      <c r="AZ134">
        <v>0</v>
      </c>
      <c r="BA134">
        <v>7500</v>
      </c>
      <c r="BB134">
        <v>2000</v>
      </c>
      <c r="BC134">
        <v>30671</v>
      </c>
      <c r="BD134">
        <v>21450</v>
      </c>
      <c r="BE134">
        <v>32900</v>
      </c>
      <c r="BF134">
        <v>0</v>
      </c>
      <c r="BG134">
        <v>32000</v>
      </c>
      <c r="BH134">
        <v>2500</v>
      </c>
      <c r="BI134">
        <v>500</v>
      </c>
      <c r="BJ134">
        <v>14500</v>
      </c>
      <c r="BK134">
        <v>87000</v>
      </c>
      <c r="BL134">
        <v>83500</v>
      </c>
      <c r="BM134">
        <v>40650</v>
      </c>
      <c r="BN134">
        <v>32660</v>
      </c>
      <c r="BO134">
        <v>3000</v>
      </c>
      <c r="BP134">
        <v>5500</v>
      </c>
      <c r="BQ134">
        <v>8400</v>
      </c>
      <c r="BR134">
        <v>1000</v>
      </c>
      <c r="BS134">
        <v>19250</v>
      </c>
      <c r="BT134">
        <v>17500</v>
      </c>
      <c r="BU134">
        <v>23700</v>
      </c>
      <c r="BV134">
        <v>0</v>
      </c>
      <c r="BW134">
        <v>2000</v>
      </c>
      <c r="BX134">
        <v>13000</v>
      </c>
      <c r="BY134">
        <v>0</v>
      </c>
      <c r="BZ134">
        <v>0</v>
      </c>
      <c r="CA134">
        <v>1000</v>
      </c>
      <c r="CB134">
        <v>0</v>
      </c>
      <c r="CC134">
        <v>3500</v>
      </c>
      <c r="CD134">
        <v>0</v>
      </c>
      <c r="CE134">
        <v>17750</v>
      </c>
      <c r="CF134">
        <v>67200</v>
      </c>
      <c r="CG134">
        <v>38965</v>
      </c>
      <c r="CH134">
        <v>44000</v>
      </c>
      <c r="CI134">
        <v>22500</v>
      </c>
      <c r="CJ134">
        <v>43000</v>
      </c>
    </row>
    <row r="135" spans="1:88" x14ac:dyDescent="0.25">
      <c r="A135" t="s">
        <v>251</v>
      </c>
      <c r="B135" t="s">
        <v>2257</v>
      </c>
      <c r="C135" t="str">
        <f>VLOOKUP(LEFT(D135,2),'Lookup Information'!$E:$H,4,FALSE)</f>
        <v>Michigan District 26</v>
      </c>
      <c r="D135" t="s">
        <v>825</v>
      </c>
      <c r="E135" t="s">
        <v>87</v>
      </c>
      <c r="F135" t="s">
        <v>90</v>
      </c>
      <c r="G135">
        <v>0</v>
      </c>
      <c r="H135">
        <v>16000</v>
      </c>
      <c r="I135">
        <v>0</v>
      </c>
      <c r="J135">
        <v>13000</v>
      </c>
      <c r="K135">
        <v>0</v>
      </c>
      <c r="L135">
        <v>0</v>
      </c>
      <c r="M135">
        <v>0</v>
      </c>
      <c r="N135">
        <v>2000</v>
      </c>
      <c r="O135">
        <v>7900</v>
      </c>
      <c r="P135">
        <v>1000</v>
      </c>
      <c r="Q135">
        <v>2950</v>
      </c>
      <c r="R135">
        <v>16900</v>
      </c>
      <c r="S135">
        <v>4000</v>
      </c>
      <c r="T135">
        <v>9500</v>
      </c>
      <c r="U135">
        <v>1000</v>
      </c>
      <c r="V135">
        <v>9454</v>
      </c>
      <c r="W135">
        <v>2750</v>
      </c>
      <c r="X135">
        <v>250</v>
      </c>
      <c r="Y135">
        <v>0</v>
      </c>
      <c r="Z135">
        <v>21000</v>
      </c>
      <c r="AA135">
        <v>2000</v>
      </c>
      <c r="AB135">
        <v>1000</v>
      </c>
      <c r="AC135">
        <v>48700</v>
      </c>
      <c r="AD135">
        <v>0</v>
      </c>
      <c r="AE135">
        <v>16200</v>
      </c>
      <c r="AF135">
        <v>0</v>
      </c>
      <c r="AG135">
        <v>18600</v>
      </c>
      <c r="AH135">
        <v>15999</v>
      </c>
      <c r="AI135">
        <v>4500</v>
      </c>
      <c r="AJ135">
        <v>3000</v>
      </c>
      <c r="AK135">
        <v>21200</v>
      </c>
      <c r="AL135">
        <v>7000</v>
      </c>
      <c r="AM135">
        <v>30950</v>
      </c>
      <c r="AN135">
        <v>0</v>
      </c>
      <c r="AO135">
        <v>11000</v>
      </c>
      <c r="AP135">
        <v>21150</v>
      </c>
      <c r="AQ135">
        <v>10500</v>
      </c>
      <c r="AR135">
        <v>15350</v>
      </c>
      <c r="AS135">
        <v>18500</v>
      </c>
      <c r="AT135">
        <v>0</v>
      </c>
      <c r="AU135">
        <v>3500</v>
      </c>
      <c r="AV135">
        <v>2750</v>
      </c>
      <c r="AW135">
        <v>0</v>
      </c>
      <c r="AX135">
        <v>5027</v>
      </c>
      <c r="AY135">
        <v>0</v>
      </c>
      <c r="AZ135">
        <v>0</v>
      </c>
      <c r="BA135">
        <v>0</v>
      </c>
      <c r="BB135">
        <v>1000</v>
      </c>
      <c r="BC135">
        <v>18700</v>
      </c>
      <c r="BD135">
        <v>7510</v>
      </c>
      <c r="BE135">
        <v>0</v>
      </c>
      <c r="BF135">
        <v>0</v>
      </c>
      <c r="BG135">
        <v>47000</v>
      </c>
      <c r="BH135">
        <v>54500</v>
      </c>
      <c r="BI135">
        <v>17500</v>
      </c>
      <c r="BJ135">
        <v>39500</v>
      </c>
      <c r="BK135">
        <v>14000</v>
      </c>
      <c r="BL135">
        <v>83575</v>
      </c>
      <c r="BM135">
        <v>27900</v>
      </c>
      <c r="BN135">
        <v>10000</v>
      </c>
      <c r="BO135">
        <v>0</v>
      </c>
      <c r="BP135">
        <v>18500</v>
      </c>
      <c r="BQ135">
        <v>9200</v>
      </c>
      <c r="BR135">
        <v>19900</v>
      </c>
      <c r="BS135">
        <v>1500</v>
      </c>
      <c r="BT135">
        <v>6050</v>
      </c>
      <c r="BU135">
        <v>18000</v>
      </c>
      <c r="BV135">
        <v>4950</v>
      </c>
      <c r="BW135">
        <v>750</v>
      </c>
      <c r="BX135">
        <v>12550</v>
      </c>
      <c r="BY135">
        <v>0</v>
      </c>
      <c r="BZ135">
        <v>0</v>
      </c>
      <c r="CA135">
        <v>9624</v>
      </c>
      <c r="CB135">
        <v>0</v>
      </c>
      <c r="CC135">
        <v>17727</v>
      </c>
      <c r="CD135">
        <v>7900</v>
      </c>
      <c r="CE135">
        <v>59299</v>
      </c>
      <c r="CF135">
        <v>9000</v>
      </c>
      <c r="CG135">
        <v>54300</v>
      </c>
      <c r="CH135">
        <v>6000</v>
      </c>
      <c r="CI135">
        <v>0</v>
      </c>
      <c r="CJ135">
        <v>500</v>
      </c>
    </row>
    <row r="136" spans="1:88" x14ac:dyDescent="0.25">
      <c r="A136" t="s">
        <v>252</v>
      </c>
      <c r="B136" t="s">
        <v>2258</v>
      </c>
      <c r="C136" t="str">
        <f>VLOOKUP(LEFT(D136,2),'Lookup Information'!$E:$H,4,FALSE)</f>
        <v>Texas District 48</v>
      </c>
      <c r="D136" t="s">
        <v>826</v>
      </c>
      <c r="E136" t="s">
        <v>87</v>
      </c>
      <c r="F136" t="s">
        <v>90</v>
      </c>
      <c r="G136">
        <v>2500</v>
      </c>
      <c r="H136">
        <v>2000</v>
      </c>
      <c r="I136">
        <v>0</v>
      </c>
      <c r="J136">
        <v>10400</v>
      </c>
      <c r="K136">
        <v>0</v>
      </c>
      <c r="L136">
        <v>7500</v>
      </c>
      <c r="M136">
        <v>0</v>
      </c>
      <c r="N136">
        <v>0</v>
      </c>
      <c r="O136">
        <v>14800</v>
      </c>
      <c r="P136">
        <v>4000</v>
      </c>
      <c r="Q136">
        <v>8275</v>
      </c>
      <c r="R136">
        <v>6400</v>
      </c>
      <c r="S136">
        <v>0</v>
      </c>
      <c r="T136">
        <v>5200</v>
      </c>
      <c r="U136">
        <v>0</v>
      </c>
      <c r="V136">
        <v>8225</v>
      </c>
      <c r="W136">
        <v>1000</v>
      </c>
      <c r="X136">
        <v>2250</v>
      </c>
      <c r="Y136">
        <v>1500</v>
      </c>
      <c r="Z136">
        <v>0</v>
      </c>
      <c r="AA136">
        <v>0</v>
      </c>
      <c r="AB136">
        <v>100</v>
      </c>
      <c r="AC136">
        <v>2000</v>
      </c>
      <c r="AD136">
        <v>0</v>
      </c>
      <c r="AE136">
        <v>0</v>
      </c>
      <c r="AF136">
        <v>0</v>
      </c>
      <c r="AG136">
        <v>1500</v>
      </c>
      <c r="AH136">
        <v>1000</v>
      </c>
      <c r="AI136">
        <v>6000</v>
      </c>
      <c r="AJ136">
        <v>250</v>
      </c>
      <c r="AK136">
        <v>9725</v>
      </c>
      <c r="AL136">
        <v>17750</v>
      </c>
      <c r="AM136">
        <v>35300</v>
      </c>
      <c r="AN136">
        <v>0</v>
      </c>
      <c r="AO136">
        <v>18800</v>
      </c>
      <c r="AP136">
        <v>49300</v>
      </c>
      <c r="AQ136">
        <v>9450</v>
      </c>
      <c r="AR136">
        <v>13000</v>
      </c>
      <c r="AS136">
        <v>11050</v>
      </c>
      <c r="AT136">
        <v>0</v>
      </c>
      <c r="AU136">
        <v>150</v>
      </c>
      <c r="AV136">
        <v>1000</v>
      </c>
      <c r="AW136">
        <v>0</v>
      </c>
      <c r="AX136">
        <v>3750</v>
      </c>
      <c r="AY136">
        <v>0</v>
      </c>
      <c r="AZ136">
        <v>0</v>
      </c>
      <c r="BA136">
        <v>0</v>
      </c>
      <c r="BB136">
        <v>3000</v>
      </c>
      <c r="BC136">
        <v>0</v>
      </c>
      <c r="BD136">
        <v>6210</v>
      </c>
      <c r="BE136">
        <v>0</v>
      </c>
      <c r="BF136">
        <v>0</v>
      </c>
      <c r="BG136">
        <v>59000</v>
      </c>
      <c r="BH136">
        <v>43000</v>
      </c>
      <c r="BI136">
        <v>12500</v>
      </c>
      <c r="BJ136">
        <v>26000</v>
      </c>
      <c r="BK136">
        <v>32000</v>
      </c>
      <c r="BL136">
        <v>124774</v>
      </c>
      <c r="BM136">
        <v>7150</v>
      </c>
      <c r="BN136">
        <v>11000</v>
      </c>
      <c r="BO136">
        <v>0</v>
      </c>
      <c r="BP136">
        <v>13250</v>
      </c>
      <c r="BQ136">
        <v>2500</v>
      </c>
      <c r="BR136">
        <v>0</v>
      </c>
      <c r="BS136">
        <v>5175</v>
      </c>
      <c r="BT136">
        <v>500</v>
      </c>
      <c r="BU136">
        <v>3050</v>
      </c>
      <c r="BV136">
        <v>0</v>
      </c>
      <c r="BW136">
        <v>0</v>
      </c>
      <c r="BX136">
        <v>7250</v>
      </c>
      <c r="BY136">
        <v>0</v>
      </c>
      <c r="BZ136">
        <v>0</v>
      </c>
      <c r="CA136">
        <v>5727</v>
      </c>
      <c r="CB136">
        <v>0</v>
      </c>
      <c r="CC136">
        <v>16986</v>
      </c>
      <c r="CD136">
        <v>5750</v>
      </c>
      <c r="CE136">
        <v>111635</v>
      </c>
      <c r="CF136">
        <v>2300</v>
      </c>
      <c r="CG136">
        <v>7000</v>
      </c>
      <c r="CH136">
        <v>2000</v>
      </c>
      <c r="CI136">
        <v>0</v>
      </c>
      <c r="CJ136">
        <v>0</v>
      </c>
    </row>
    <row r="137" spans="1:88" x14ac:dyDescent="0.25">
      <c r="A137" t="s">
        <v>253</v>
      </c>
      <c r="B137" t="s">
        <v>2259</v>
      </c>
      <c r="C137" t="str">
        <f>VLOOKUP(LEFT(D137,2),'Lookup Information'!$E:$H,4,FALSE)</f>
        <v>Illinois District 17</v>
      </c>
      <c r="D137" t="s">
        <v>827</v>
      </c>
      <c r="E137" t="s">
        <v>87</v>
      </c>
      <c r="F137" t="s">
        <v>88</v>
      </c>
      <c r="G137">
        <v>22222</v>
      </c>
      <c r="H137">
        <v>5515</v>
      </c>
      <c r="I137">
        <v>0</v>
      </c>
      <c r="J137">
        <v>28800</v>
      </c>
      <c r="K137">
        <v>5400</v>
      </c>
      <c r="L137">
        <v>0</v>
      </c>
      <c r="M137">
        <v>3200</v>
      </c>
      <c r="N137">
        <v>9500</v>
      </c>
      <c r="O137">
        <v>34750</v>
      </c>
      <c r="P137">
        <v>13650</v>
      </c>
      <c r="Q137">
        <v>2350</v>
      </c>
      <c r="R137">
        <v>4500</v>
      </c>
      <c r="S137">
        <v>30000</v>
      </c>
      <c r="T137">
        <v>13500</v>
      </c>
      <c r="U137">
        <v>32050</v>
      </c>
      <c r="V137">
        <v>17125</v>
      </c>
      <c r="W137">
        <v>27250</v>
      </c>
      <c r="X137">
        <v>16900</v>
      </c>
      <c r="Y137">
        <v>33900</v>
      </c>
      <c r="Z137">
        <v>54360</v>
      </c>
      <c r="AA137">
        <v>11000</v>
      </c>
      <c r="AB137">
        <v>0</v>
      </c>
      <c r="AC137">
        <v>52500</v>
      </c>
      <c r="AD137">
        <v>1000</v>
      </c>
      <c r="AE137">
        <v>43650</v>
      </c>
      <c r="AF137">
        <v>7700</v>
      </c>
      <c r="AG137">
        <v>81718</v>
      </c>
      <c r="AH137">
        <v>100400</v>
      </c>
      <c r="AI137">
        <v>5000</v>
      </c>
      <c r="AJ137">
        <v>89073</v>
      </c>
      <c r="AK137">
        <v>259950</v>
      </c>
      <c r="AL137">
        <v>111421</v>
      </c>
      <c r="AM137">
        <v>185650</v>
      </c>
      <c r="AN137">
        <v>4000</v>
      </c>
      <c r="AO137">
        <v>591326</v>
      </c>
      <c r="AP137">
        <v>147574</v>
      </c>
      <c r="AQ137">
        <v>44200</v>
      </c>
      <c r="AR137">
        <v>41400</v>
      </c>
      <c r="AS137">
        <v>184100</v>
      </c>
      <c r="AT137">
        <v>0</v>
      </c>
      <c r="AU137">
        <v>13200</v>
      </c>
      <c r="AV137">
        <v>90167</v>
      </c>
      <c r="AW137">
        <v>0</v>
      </c>
      <c r="AX137">
        <v>7900</v>
      </c>
      <c r="AY137">
        <v>1000</v>
      </c>
      <c r="AZ137">
        <v>0</v>
      </c>
      <c r="BA137">
        <v>0</v>
      </c>
      <c r="BB137">
        <v>16831</v>
      </c>
      <c r="BC137">
        <v>389200</v>
      </c>
      <c r="BD137">
        <v>152263</v>
      </c>
      <c r="BE137">
        <v>55195</v>
      </c>
      <c r="BF137">
        <v>0</v>
      </c>
      <c r="BG137">
        <v>33000</v>
      </c>
      <c r="BH137">
        <v>0</v>
      </c>
      <c r="BI137">
        <v>0</v>
      </c>
      <c r="BJ137">
        <v>8000</v>
      </c>
      <c r="BK137">
        <v>30000</v>
      </c>
      <c r="BL137">
        <v>255290</v>
      </c>
      <c r="BM137">
        <v>74300</v>
      </c>
      <c r="BN137">
        <v>39501</v>
      </c>
      <c r="BO137">
        <v>30750</v>
      </c>
      <c r="BP137">
        <v>86700</v>
      </c>
      <c r="BQ137">
        <v>13200</v>
      </c>
      <c r="BR137">
        <v>41400</v>
      </c>
      <c r="BS137">
        <v>68000</v>
      </c>
      <c r="BT137">
        <v>12700</v>
      </c>
      <c r="BU137">
        <v>98456</v>
      </c>
      <c r="BV137">
        <v>37550</v>
      </c>
      <c r="BW137">
        <v>2500</v>
      </c>
      <c r="BX137">
        <v>97800</v>
      </c>
      <c r="BY137">
        <v>3700</v>
      </c>
      <c r="BZ137">
        <v>2700</v>
      </c>
      <c r="CA137">
        <v>10400</v>
      </c>
      <c r="CB137">
        <v>500</v>
      </c>
      <c r="CC137">
        <v>19550</v>
      </c>
      <c r="CD137">
        <v>11850</v>
      </c>
      <c r="CE137">
        <v>436612</v>
      </c>
      <c r="CF137">
        <v>33750</v>
      </c>
      <c r="CG137">
        <v>64095</v>
      </c>
      <c r="CH137">
        <v>20275</v>
      </c>
      <c r="CI137">
        <v>1000</v>
      </c>
      <c r="CJ137">
        <v>9500</v>
      </c>
    </row>
    <row r="138" spans="1:88" x14ac:dyDescent="0.25">
      <c r="A138" t="s">
        <v>254</v>
      </c>
      <c r="B138" t="s">
        <v>2260</v>
      </c>
      <c r="C138" t="str">
        <f>VLOOKUP(LEFT(D138,2),'Lookup Information'!$E:$H,4,FALSE)</f>
        <v>Indiana District 18</v>
      </c>
      <c r="D138" t="s">
        <v>255</v>
      </c>
      <c r="E138" t="s">
        <v>95</v>
      </c>
      <c r="F138" t="s">
        <v>90</v>
      </c>
      <c r="G138">
        <v>34000</v>
      </c>
      <c r="H138">
        <v>13250</v>
      </c>
      <c r="I138">
        <v>3000</v>
      </c>
      <c r="J138">
        <v>27000</v>
      </c>
      <c r="K138">
        <v>1000</v>
      </c>
      <c r="L138">
        <v>0</v>
      </c>
      <c r="M138">
        <v>0</v>
      </c>
      <c r="N138">
        <v>1000</v>
      </c>
      <c r="O138">
        <v>5045</v>
      </c>
      <c r="P138">
        <v>5000</v>
      </c>
      <c r="Q138">
        <v>2000</v>
      </c>
      <c r="R138">
        <v>18034</v>
      </c>
      <c r="S138">
        <v>8200</v>
      </c>
      <c r="T138">
        <v>2000</v>
      </c>
      <c r="U138">
        <v>3000</v>
      </c>
      <c r="V138">
        <v>12850</v>
      </c>
      <c r="W138">
        <v>2130</v>
      </c>
      <c r="X138">
        <v>5050</v>
      </c>
      <c r="Y138">
        <v>4000</v>
      </c>
      <c r="Z138">
        <v>21000</v>
      </c>
      <c r="AA138">
        <v>9000</v>
      </c>
      <c r="AB138">
        <v>17000</v>
      </c>
      <c r="AC138">
        <v>11750</v>
      </c>
      <c r="AD138">
        <v>2000</v>
      </c>
      <c r="AE138">
        <v>6750</v>
      </c>
      <c r="AF138">
        <v>250</v>
      </c>
      <c r="AG138">
        <v>750</v>
      </c>
      <c r="AH138">
        <v>77881</v>
      </c>
      <c r="AI138">
        <v>14250</v>
      </c>
      <c r="AJ138">
        <v>20500</v>
      </c>
      <c r="AK138">
        <v>143500</v>
      </c>
      <c r="AL138">
        <v>25250</v>
      </c>
      <c r="AM138">
        <v>30251</v>
      </c>
      <c r="AN138">
        <v>2750</v>
      </c>
      <c r="AO138">
        <v>119330</v>
      </c>
      <c r="AP138">
        <v>26409</v>
      </c>
      <c r="AQ138">
        <v>14753</v>
      </c>
      <c r="AR138">
        <v>5361</v>
      </c>
      <c r="AS138">
        <v>84900</v>
      </c>
      <c r="AT138">
        <v>0</v>
      </c>
      <c r="AU138">
        <v>0</v>
      </c>
      <c r="AV138">
        <v>1000</v>
      </c>
      <c r="AW138">
        <v>500</v>
      </c>
      <c r="AX138">
        <v>2546</v>
      </c>
      <c r="AY138">
        <v>6000</v>
      </c>
      <c r="AZ138">
        <v>0</v>
      </c>
      <c r="BA138">
        <v>2500</v>
      </c>
      <c r="BB138">
        <v>0</v>
      </c>
      <c r="BC138">
        <v>15000</v>
      </c>
      <c r="BD138">
        <v>0</v>
      </c>
      <c r="BE138">
        <v>0</v>
      </c>
      <c r="BF138">
        <v>0</v>
      </c>
      <c r="BG138">
        <v>2500</v>
      </c>
      <c r="BH138">
        <v>1020</v>
      </c>
      <c r="BI138">
        <v>5003</v>
      </c>
      <c r="BJ138">
        <v>-1000</v>
      </c>
      <c r="BK138">
        <v>9500</v>
      </c>
      <c r="BL138">
        <v>108987</v>
      </c>
      <c r="BM138">
        <v>44219</v>
      </c>
      <c r="BN138">
        <v>5000</v>
      </c>
      <c r="BO138">
        <v>0</v>
      </c>
      <c r="BP138">
        <v>5003</v>
      </c>
      <c r="BQ138">
        <v>9200</v>
      </c>
      <c r="BR138">
        <v>12200</v>
      </c>
      <c r="BS138">
        <v>17000</v>
      </c>
      <c r="BT138">
        <v>11500</v>
      </c>
      <c r="BU138">
        <v>15408</v>
      </c>
      <c r="BV138">
        <v>5001</v>
      </c>
      <c r="BW138">
        <v>2500</v>
      </c>
      <c r="BX138">
        <v>6250</v>
      </c>
      <c r="BY138">
        <v>11450</v>
      </c>
      <c r="BZ138">
        <v>0</v>
      </c>
      <c r="CA138">
        <v>2899</v>
      </c>
      <c r="CB138">
        <v>1300</v>
      </c>
      <c r="CC138">
        <v>10580</v>
      </c>
      <c r="CD138">
        <v>2735</v>
      </c>
      <c r="CE138">
        <v>16224</v>
      </c>
      <c r="CF138">
        <v>16000</v>
      </c>
      <c r="CG138">
        <v>13495</v>
      </c>
      <c r="CH138">
        <v>4500</v>
      </c>
      <c r="CI138">
        <v>1000</v>
      </c>
      <c r="CJ138">
        <v>0</v>
      </c>
    </row>
    <row r="139" spans="1:88" x14ac:dyDescent="0.25">
      <c r="A139" t="s">
        <v>256</v>
      </c>
      <c r="B139" t="s">
        <v>2261</v>
      </c>
      <c r="C139" t="str">
        <f>VLOOKUP(LEFT(D139,2),'Lookup Information'!$E:$H,4,FALSE)</f>
        <v>Pennsylvania District 42</v>
      </c>
      <c r="D139" t="s">
        <v>828</v>
      </c>
      <c r="E139" t="s">
        <v>87</v>
      </c>
      <c r="F139" t="s">
        <v>90</v>
      </c>
      <c r="G139">
        <v>0</v>
      </c>
      <c r="H139">
        <v>20000</v>
      </c>
      <c r="I139">
        <v>0</v>
      </c>
      <c r="J139">
        <v>4000</v>
      </c>
      <c r="K139">
        <v>1000</v>
      </c>
      <c r="L139">
        <v>0</v>
      </c>
      <c r="M139">
        <v>0</v>
      </c>
      <c r="N139">
        <v>0</v>
      </c>
      <c r="O139">
        <v>1000</v>
      </c>
      <c r="P139">
        <v>6525</v>
      </c>
      <c r="Q139">
        <v>0</v>
      </c>
      <c r="R139">
        <v>4500</v>
      </c>
      <c r="S139">
        <v>51750</v>
      </c>
      <c r="T139">
        <v>11500</v>
      </c>
      <c r="U139">
        <v>2000</v>
      </c>
      <c r="V139">
        <v>8000</v>
      </c>
      <c r="W139">
        <v>7500</v>
      </c>
      <c r="X139">
        <v>0</v>
      </c>
      <c r="Y139">
        <v>1060</v>
      </c>
      <c r="Z139">
        <v>12000</v>
      </c>
      <c r="AA139">
        <v>4500</v>
      </c>
      <c r="AB139">
        <v>0</v>
      </c>
      <c r="AC139">
        <v>87500</v>
      </c>
      <c r="AD139">
        <v>3500</v>
      </c>
      <c r="AE139">
        <v>34000</v>
      </c>
      <c r="AF139">
        <v>0</v>
      </c>
      <c r="AG139">
        <v>6000</v>
      </c>
      <c r="AH139">
        <v>2000</v>
      </c>
      <c r="AI139">
        <v>1000</v>
      </c>
      <c r="AJ139">
        <v>0</v>
      </c>
      <c r="AK139">
        <v>15500</v>
      </c>
      <c r="AL139">
        <v>3500</v>
      </c>
      <c r="AM139">
        <v>36200</v>
      </c>
      <c r="AN139">
        <v>1000</v>
      </c>
      <c r="AO139">
        <v>18200</v>
      </c>
      <c r="AP139">
        <v>24760</v>
      </c>
      <c r="AQ139">
        <v>4500</v>
      </c>
      <c r="AR139">
        <v>3275</v>
      </c>
      <c r="AS139">
        <v>15000</v>
      </c>
      <c r="AT139">
        <v>0</v>
      </c>
      <c r="AU139">
        <v>0</v>
      </c>
      <c r="AV139">
        <v>5288</v>
      </c>
      <c r="AW139">
        <v>0</v>
      </c>
      <c r="AX139">
        <v>5178</v>
      </c>
      <c r="AY139">
        <v>0</v>
      </c>
      <c r="AZ139">
        <v>0</v>
      </c>
      <c r="BA139">
        <v>0</v>
      </c>
      <c r="BB139">
        <v>1300</v>
      </c>
      <c r="BC139">
        <v>6179</v>
      </c>
      <c r="BD139">
        <v>8510</v>
      </c>
      <c r="BE139">
        <v>1000</v>
      </c>
      <c r="BF139">
        <v>0</v>
      </c>
      <c r="BG139">
        <v>52500</v>
      </c>
      <c r="BH139">
        <v>61500</v>
      </c>
      <c r="BI139">
        <v>23500</v>
      </c>
      <c r="BJ139">
        <v>31000</v>
      </c>
      <c r="BK139">
        <v>24500</v>
      </c>
      <c r="BL139">
        <v>40750</v>
      </c>
      <c r="BM139">
        <v>12450</v>
      </c>
      <c r="BN139">
        <v>14000</v>
      </c>
      <c r="BO139">
        <v>3000</v>
      </c>
      <c r="BP139">
        <v>500</v>
      </c>
      <c r="BQ139">
        <v>0</v>
      </c>
      <c r="BR139">
        <v>30500</v>
      </c>
      <c r="BS139">
        <v>2000</v>
      </c>
      <c r="BT139">
        <v>0</v>
      </c>
      <c r="BU139">
        <v>500</v>
      </c>
      <c r="BV139">
        <v>3000</v>
      </c>
      <c r="BW139">
        <v>6500</v>
      </c>
      <c r="BX139">
        <v>10500</v>
      </c>
      <c r="BY139">
        <v>0</v>
      </c>
      <c r="BZ139">
        <v>3500</v>
      </c>
      <c r="CA139">
        <v>0</v>
      </c>
      <c r="CB139">
        <v>0</v>
      </c>
      <c r="CC139">
        <v>11302</v>
      </c>
      <c r="CD139">
        <v>0</v>
      </c>
      <c r="CE139">
        <v>3000</v>
      </c>
      <c r="CF139">
        <v>3761</v>
      </c>
      <c r="CG139">
        <v>17500</v>
      </c>
      <c r="CH139">
        <v>11500</v>
      </c>
      <c r="CI139">
        <v>0</v>
      </c>
      <c r="CJ139">
        <v>3000</v>
      </c>
    </row>
    <row r="140" spans="1:88" x14ac:dyDescent="0.25">
      <c r="A140" t="s">
        <v>257</v>
      </c>
      <c r="B140" t="s">
        <v>2262</v>
      </c>
      <c r="C140" t="str">
        <f>VLOOKUP(LEFT(D140,2),'Lookup Information'!$E:$H,4,FALSE)</f>
        <v>Illinois District 17</v>
      </c>
      <c r="D140" t="s">
        <v>829</v>
      </c>
      <c r="E140" t="s">
        <v>87</v>
      </c>
      <c r="F140" t="s">
        <v>90</v>
      </c>
      <c r="G140">
        <v>7731</v>
      </c>
      <c r="H140">
        <v>51296</v>
      </c>
      <c r="I140">
        <v>50</v>
      </c>
      <c r="J140">
        <v>9987</v>
      </c>
      <c r="K140">
        <v>1060</v>
      </c>
      <c r="L140">
        <v>11345</v>
      </c>
      <c r="M140">
        <v>25</v>
      </c>
      <c r="N140">
        <v>0</v>
      </c>
      <c r="O140">
        <v>63191</v>
      </c>
      <c r="P140">
        <v>38066</v>
      </c>
      <c r="Q140">
        <v>111836</v>
      </c>
      <c r="R140">
        <v>178942</v>
      </c>
      <c r="S140">
        <v>23174</v>
      </c>
      <c r="T140">
        <v>3241</v>
      </c>
      <c r="U140">
        <v>3849</v>
      </c>
      <c r="V140">
        <v>39563</v>
      </c>
      <c r="W140">
        <v>17264</v>
      </c>
      <c r="X140">
        <v>2801</v>
      </c>
      <c r="Y140">
        <v>11491</v>
      </c>
      <c r="Z140">
        <v>21564</v>
      </c>
      <c r="AA140">
        <v>33467</v>
      </c>
      <c r="AB140">
        <v>24907</v>
      </c>
      <c r="AC140">
        <v>24185</v>
      </c>
      <c r="AD140">
        <v>25</v>
      </c>
      <c r="AE140">
        <v>9211</v>
      </c>
      <c r="AF140">
        <v>420</v>
      </c>
      <c r="AG140">
        <v>13074</v>
      </c>
      <c r="AH140">
        <v>28120</v>
      </c>
      <c r="AI140">
        <v>5013</v>
      </c>
      <c r="AJ140">
        <v>1239</v>
      </c>
      <c r="AK140">
        <v>86505</v>
      </c>
      <c r="AL140">
        <v>121106</v>
      </c>
      <c r="AM140">
        <v>287478</v>
      </c>
      <c r="AN140">
        <v>1535</v>
      </c>
      <c r="AO140">
        <v>366820</v>
      </c>
      <c r="AP140">
        <v>208796</v>
      </c>
      <c r="AQ140">
        <v>40707</v>
      </c>
      <c r="AR140">
        <v>65433</v>
      </c>
      <c r="AS140">
        <v>63742</v>
      </c>
      <c r="AT140">
        <v>0</v>
      </c>
      <c r="AU140">
        <v>42040</v>
      </c>
      <c r="AV140">
        <v>19500</v>
      </c>
      <c r="AW140">
        <v>712420</v>
      </c>
      <c r="AX140">
        <v>247252</v>
      </c>
      <c r="AY140">
        <v>48285</v>
      </c>
      <c r="AZ140">
        <v>0</v>
      </c>
      <c r="BA140">
        <v>50</v>
      </c>
      <c r="BB140">
        <v>158791</v>
      </c>
      <c r="BC140">
        <v>381800</v>
      </c>
      <c r="BD140">
        <v>325245</v>
      </c>
      <c r="BE140">
        <v>0</v>
      </c>
      <c r="BF140">
        <v>1257961</v>
      </c>
      <c r="BG140">
        <v>84030</v>
      </c>
      <c r="BH140">
        <v>66382</v>
      </c>
      <c r="BI140">
        <v>61060</v>
      </c>
      <c r="BJ140">
        <v>109840</v>
      </c>
      <c r="BK140">
        <v>72013</v>
      </c>
      <c r="BL140">
        <v>1069635</v>
      </c>
      <c r="BM140">
        <v>149058</v>
      </c>
      <c r="BN140">
        <v>24173</v>
      </c>
      <c r="BO140">
        <v>255</v>
      </c>
      <c r="BP140">
        <v>203055</v>
      </c>
      <c r="BQ140">
        <v>25560</v>
      </c>
      <c r="BR140">
        <v>12226</v>
      </c>
      <c r="BS140">
        <v>20190</v>
      </c>
      <c r="BT140">
        <v>26773</v>
      </c>
      <c r="BU140">
        <v>55705</v>
      </c>
      <c r="BV140">
        <v>22222</v>
      </c>
      <c r="BW140">
        <v>5524</v>
      </c>
      <c r="BX140">
        <v>68696</v>
      </c>
      <c r="BY140">
        <v>180</v>
      </c>
      <c r="BZ140">
        <v>5335</v>
      </c>
      <c r="CA140">
        <v>99509</v>
      </c>
      <c r="CB140">
        <v>8163</v>
      </c>
      <c r="CC140">
        <v>275628</v>
      </c>
      <c r="CD140">
        <v>87175</v>
      </c>
      <c r="CE140">
        <v>1100075</v>
      </c>
      <c r="CF140">
        <v>17757</v>
      </c>
      <c r="CG140">
        <v>5035</v>
      </c>
      <c r="CH140">
        <v>464</v>
      </c>
      <c r="CI140">
        <v>3510</v>
      </c>
      <c r="CJ140">
        <v>1595</v>
      </c>
    </row>
    <row r="141" spans="1:88" x14ac:dyDescent="0.25">
      <c r="A141" t="s">
        <v>258</v>
      </c>
      <c r="B141" t="s">
        <v>2263</v>
      </c>
      <c r="C141" t="str">
        <f>VLOOKUP(LEFT(D141,2),'Lookup Information'!$E:$H,4,FALSE)</f>
        <v>Wisconsin District 55</v>
      </c>
      <c r="D141" t="s">
        <v>830</v>
      </c>
      <c r="E141" t="s">
        <v>87</v>
      </c>
      <c r="F141" t="s">
        <v>88</v>
      </c>
      <c r="G141">
        <v>2300</v>
      </c>
      <c r="H141">
        <v>46445</v>
      </c>
      <c r="I141">
        <v>14500</v>
      </c>
      <c r="J141">
        <v>11600</v>
      </c>
      <c r="K141">
        <v>15500</v>
      </c>
      <c r="L141">
        <v>250</v>
      </c>
      <c r="M141">
        <v>0</v>
      </c>
      <c r="N141">
        <v>500</v>
      </c>
      <c r="O141">
        <v>7800</v>
      </c>
      <c r="P141">
        <v>3500</v>
      </c>
      <c r="Q141">
        <v>5250</v>
      </c>
      <c r="R141">
        <v>17200</v>
      </c>
      <c r="S141">
        <v>7250</v>
      </c>
      <c r="T141">
        <v>19500</v>
      </c>
      <c r="U141">
        <v>6250</v>
      </c>
      <c r="V141">
        <v>4200</v>
      </c>
      <c r="W141">
        <v>11400</v>
      </c>
      <c r="X141">
        <v>11450</v>
      </c>
      <c r="Y141">
        <v>11750</v>
      </c>
      <c r="Z141">
        <v>7000</v>
      </c>
      <c r="AA141">
        <v>1000</v>
      </c>
      <c r="AB141">
        <v>1000</v>
      </c>
      <c r="AC141">
        <v>40500</v>
      </c>
      <c r="AD141">
        <v>1000</v>
      </c>
      <c r="AE141">
        <v>31795</v>
      </c>
      <c r="AF141">
        <v>500</v>
      </c>
      <c r="AG141">
        <v>51350</v>
      </c>
      <c r="AH141">
        <v>138271</v>
      </c>
      <c r="AI141">
        <v>22350</v>
      </c>
      <c r="AJ141">
        <v>79650</v>
      </c>
      <c r="AK141">
        <v>237455</v>
      </c>
      <c r="AL141">
        <v>52450</v>
      </c>
      <c r="AM141">
        <v>103875</v>
      </c>
      <c r="AN141">
        <v>2500</v>
      </c>
      <c r="AO141">
        <v>196232</v>
      </c>
      <c r="AP141">
        <v>30750</v>
      </c>
      <c r="AQ141">
        <v>10000</v>
      </c>
      <c r="AR141">
        <v>14050</v>
      </c>
      <c r="AS141">
        <v>30000</v>
      </c>
      <c r="AT141">
        <v>0</v>
      </c>
      <c r="AU141">
        <v>0</v>
      </c>
      <c r="AV141">
        <v>10068</v>
      </c>
      <c r="AW141">
        <v>0</v>
      </c>
      <c r="AX141">
        <v>0</v>
      </c>
      <c r="AY141">
        <v>0</v>
      </c>
      <c r="AZ141">
        <v>0</v>
      </c>
      <c r="BA141">
        <v>20605</v>
      </c>
      <c r="BB141">
        <v>0</v>
      </c>
      <c r="BC141">
        <v>36500</v>
      </c>
      <c r="BD141">
        <v>6500</v>
      </c>
      <c r="BE141">
        <v>56922</v>
      </c>
      <c r="BF141">
        <v>0</v>
      </c>
      <c r="BG141">
        <v>27000</v>
      </c>
      <c r="BH141">
        <v>0</v>
      </c>
      <c r="BI141">
        <v>0</v>
      </c>
      <c r="BJ141">
        <v>0</v>
      </c>
      <c r="BK141">
        <v>3500</v>
      </c>
      <c r="BL141">
        <v>49845</v>
      </c>
      <c r="BM141">
        <v>32974</v>
      </c>
      <c r="BN141">
        <v>18500</v>
      </c>
      <c r="BO141">
        <v>2000</v>
      </c>
      <c r="BP141">
        <v>17870</v>
      </c>
      <c r="BQ141">
        <v>12400</v>
      </c>
      <c r="BR141">
        <v>6000</v>
      </c>
      <c r="BS141">
        <v>13850</v>
      </c>
      <c r="BT141">
        <v>3000</v>
      </c>
      <c r="BU141">
        <v>49945</v>
      </c>
      <c r="BV141">
        <v>10900</v>
      </c>
      <c r="BW141">
        <v>2500</v>
      </c>
      <c r="BX141">
        <v>41350</v>
      </c>
      <c r="BY141">
        <v>3150</v>
      </c>
      <c r="BZ141">
        <v>0</v>
      </c>
      <c r="CA141">
        <v>4345</v>
      </c>
      <c r="CB141">
        <v>100</v>
      </c>
      <c r="CC141">
        <v>3600</v>
      </c>
      <c r="CD141">
        <v>1000</v>
      </c>
      <c r="CE141">
        <v>171324</v>
      </c>
      <c r="CF141">
        <v>19200</v>
      </c>
      <c r="CG141">
        <v>31200</v>
      </c>
      <c r="CH141">
        <v>9250</v>
      </c>
      <c r="CI141">
        <v>0</v>
      </c>
      <c r="CJ141">
        <v>8450</v>
      </c>
    </row>
    <row r="142" spans="1:88" x14ac:dyDescent="0.25">
      <c r="A142" t="s">
        <v>259</v>
      </c>
      <c r="B142" t="s">
        <v>2264</v>
      </c>
      <c r="C142" t="str">
        <f>VLOOKUP(LEFT(D142,2),'Lookup Information'!$E:$H,4,FALSE)</f>
        <v>South Carolina District 45</v>
      </c>
      <c r="D142" t="s">
        <v>831</v>
      </c>
      <c r="E142" t="s">
        <v>87</v>
      </c>
      <c r="F142" t="s">
        <v>88</v>
      </c>
      <c r="G142">
        <v>0</v>
      </c>
      <c r="H142">
        <v>3564</v>
      </c>
      <c r="I142">
        <v>0</v>
      </c>
      <c r="J142">
        <v>2500</v>
      </c>
      <c r="K142">
        <v>11000</v>
      </c>
      <c r="L142">
        <v>0</v>
      </c>
      <c r="M142">
        <v>0</v>
      </c>
      <c r="N142">
        <v>3500</v>
      </c>
      <c r="O142">
        <v>0</v>
      </c>
      <c r="P142">
        <v>5400</v>
      </c>
      <c r="Q142">
        <v>1000</v>
      </c>
      <c r="R142">
        <v>0</v>
      </c>
      <c r="S142">
        <v>4500</v>
      </c>
      <c r="T142">
        <v>7110</v>
      </c>
      <c r="U142">
        <v>0</v>
      </c>
      <c r="V142">
        <v>764</v>
      </c>
      <c r="W142">
        <v>8250</v>
      </c>
      <c r="X142">
        <v>3000</v>
      </c>
      <c r="Y142">
        <v>750</v>
      </c>
      <c r="Z142">
        <v>1000</v>
      </c>
      <c r="AA142">
        <v>1000</v>
      </c>
      <c r="AB142">
        <v>5000</v>
      </c>
      <c r="AC142">
        <v>16966</v>
      </c>
      <c r="AD142">
        <v>0</v>
      </c>
      <c r="AE142">
        <v>41000</v>
      </c>
      <c r="AF142">
        <v>2764</v>
      </c>
      <c r="AG142">
        <v>9200</v>
      </c>
      <c r="AH142">
        <v>3500</v>
      </c>
      <c r="AI142">
        <v>5000</v>
      </c>
      <c r="AJ142">
        <v>5200</v>
      </c>
      <c r="AK142">
        <v>24050</v>
      </c>
      <c r="AL142">
        <v>1264</v>
      </c>
      <c r="AM142">
        <v>14402</v>
      </c>
      <c r="AN142">
        <v>0</v>
      </c>
      <c r="AO142">
        <v>19212</v>
      </c>
      <c r="AP142">
        <v>20574</v>
      </c>
      <c r="AQ142">
        <v>0</v>
      </c>
      <c r="AR142">
        <v>21250</v>
      </c>
      <c r="AS142">
        <v>9364</v>
      </c>
      <c r="AT142">
        <v>2250</v>
      </c>
      <c r="AU142">
        <v>0</v>
      </c>
      <c r="AV142">
        <v>18500</v>
      </c>
      <c r="AW142">
        <v>0</v>
      </c>
      <c r="AX142">
        <v>5000</v>
      </c>
      <c r="AY142">
        <v>20000</v>
      </c>
      <c r="AZ142">
        <v>0</v>
      </c>
      <c r="BA142">
        <v>6000</v>
      </c>
      <c r="BB142">
        <v>0</v>
      </c>
      <c r="BC142">
        <v>12500</v>
      </c>
      <c r="BD142">
        <v>23000</v>
      </c>
      <c r="BE142">
        <v>3500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19000</v>
      </c>
      <c r="BM142">
        <v>5250</v>
      </c>
      <c r="BN142">
        <v>2000</v>
      </c>
      <c r="BO142">
        <v>2000</v>
      </c>
      <c r="BP142">
        <v>3014</v>
      </c>
      <c r="BQ142">
        <v>0</v>
      </c>
      <c r="BR142">
        <v>9000</v>
      </c>
      <c r="BS142">
        <v>8539</v>
      </c>
      <c r="BT142">
        <v>0</v>
      </c>
      <c r="BU142">
        <v>3000</v>
      </c>
      <c r="BV142">
        <v>250</v>
      </c>
      <c r="BW142">
        <v>0</v>
      </c>
      <c r="BX142">
        <v>5000</v>
      </c>
      <c r="BY142">
        <v>0</v>
      </c>
      <c r="BZ142">
        <v>6000</v>
      </c>
      <c r="CA142">
        <v>4984</v>
      </c>
      <c r="CB142">
        <v>2600</v>
      </c>
      <c r="CC142">
        <v>1883</v>
      </c>
      <c r="CD142">
        <v>2700</v>
      </c>
      <c r="CE142">
        <v>33680</v>
      </c>
      <c r="CF142">
        <v>3000</v>
      </c>
      <c r="CG142">
        <v>4100</v>
      </c>
      <c r="CH142">
        <v>4000</v>
      </c>
      <c r="CI142">
        <v>0</v>
      </c>
      <c r="CJ142">
        <v>1500</v>
      </c>
    </row>
    <row r="143" spans="1:88" x14ac:dyDescent="0.25">
      <c r="A143" t="s">
        <v>260</v>
      </c>
      <c r="B143" t="s">
        <v>2265</v>
      </c>
      <c r="C143" t="str">
        <f>VLOOKUP(LEFT(D143,2),'Lookup Information'!$E:$H,4,FALSE)</f>
        <v>Tennessee District 47</v>
      </c>
      <c r="D143" t="s">
        <v>832</v>
      </c>
      <c r="E143" t="s">
        <v>87</v>
      </c>
      <c r="F143" t="s">
        <v>88</v>
      </c>
      <c r="G143">
        <v>0</v>
      </c>
      <c r="H143">
        <v>0</v>
      </c>
      <c r="I143">
        <v>0</v>
      </c>
      <c r="J143">
        <v>5000</v>
      </c>
      <c r="K143">
        <v>1000</v>
      </c>
      <c r="L143">
        <v>0</v>
      </c>
      <c r="M143">
        <v>0</v>
      </c>
      <c r="N143">
        <v>0</v>
      </c>
      <c r="O143">
        <v>2000</v>
      </c>
      <c r="P143">
        <v>0</v>
      </c>
      <c r="Q143">
        <v>0</v>
      </c>
      <c r="R143">
        <v>1000</v>
      </c>
      <c r="S143">
        <v>0</v>
      </c>
      <c r="T143">
        <v>0</v>
      </c>
      <c r="U143">
        <v>25500</v>
      </c>
      <c r="V143">
        <v>24500</v>
      </c>
      <c r="W143">
        <v>8500</v>
      </c>
      <c r="X143">
        <v>0</v>
      </c>
      <c r="Y143">
        <v>250</v>
      </c>
      <c r="Z143">
        <v>0</v>
      </c>
      <c r="AA143">
        <v>3000</v>
      </c>
      <c r="AB143">
        <v>0</v>
      </c>
      <c r="AC143">
        <v>1000</v>
      </c>
      <c r="AD143">
        <v>1250</v>
      </c>
      <c r="AE143">
        <v>12500</v>
      </c>
      <c r="AF143">
        <v>0</v>
      </c>
      <c r="AG143">
        <v>500</v>
      </c>
      <c r="AH143">
        <v>1500</v>
      </c>
      <c r="AI143">
        <v>0</v>
      </c>
      <c r="AJ143">
        <v>0</v>
      </c>
      <c r="AK143">
        <v>5500</v>
      </c>
      <c r="AL143">
        <v>1000</v>
      </c>
      <c r="AM143">
        <v>10250</v>
      </c>
      <c r="AN143">
        <v>0</v>
      </c>
      <c r="AO143">
        <v>500</v>
      </c>
      <c r="AP143">
        <v>1250</v>
      </c>
      <c r="AQ143">
        <v>1000</v>
      </c>
      <c r="AR143">
        <v>0</v>
      </c>
      <c r="AS143">
        <v>10500</v>
      </c>
      <c r="AT143">
        <v>500</v>
      </c>
      <c r="AU143">
        <v>0</v>
      </c>
      <c r="AV143">
        <v>1000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5000</v>
      </c>
      <c r="BD143">
        <v>0</v>
      </c>
      <c r="BE143">
        <v>3500</v>
      </c>
      <c r="BF143">
        <v>0</v>
      </c>
      <c r="BG143">
        <v>0</v>
      </c>
      <c r="BH143">
        <v>0</v>
      </c>
      <c r="BI143">
        <v>0</v>
      </c>
      <c r="BJ143">
        <v>3500</v>
      </c>
      <c r="BK143">
        <v>13000</v>
      </c>
      <c r="BL143">
        <v>29450</v>
      </c>
      <c r="BM143">
        <v>16000</v>
      </c>
      <c r="BN143">
        <v>2000</v>
      </c>
      <c r="BO143">
        <v>0</v>
      </c>
      <c r="BP143">
        <v>4500</v>
      </c>
      <c r="BQ143">
        <v>0</v>
      </c>
      <c r="BR143">
        <v>-1000</v>
      </c>
      <c r="BS143">
        <v>2000</v>
      </c>
      <c r="BT143">
        <v>2500</v>
      </c>
      <c r="BU143">
        <v>1500</v>
      </c>
      <c r="BV143">
        <v>0</v>
      </c>
      <c r="BW143">
        <v>0</v>
      </c>
      <c r="BX143">
        <v>1000</v>
      </c>
      <c r="BY143">
        <v>0</v>
      </c>
      <c r="BZ143">
        <v>0</v>
      </c>
      <c r="CA143">
        <v>300</v>
      </c>
      <c r="CB143">
        <v>0</v>
      </c>
      <c r="CC143">
        <v>500</v>
      </c>
      <c r="CD143">
        <v>2000</v>
      </c>
      <c r="CE143">
        <v>2500</v>
      </c>
      <c r="CF143">
        <v>16500</v>
      </c>
      <c r="CG143">
        <v>10000</v>
      </c>
      <c r="CH143">
        <v>47750</v>
      </c>
      <c r="CI143">
        <v>1500</v>
      </c>
      <c r="CJ143">
        <v>15500</v>
      </c>
    </row>
    <row r="144" spans="1:88" x14ac:dyDescent="0.25">
      <c r="A144" t="s">
        <v>261</v>
      </c>
      <c r="B144" t="s">
        <v>2266</v>
      </c>
      <c r="C144" t="str">
        <f>VLOOKUP(LEFT(D144,2),'Lookup Information'!$E:$H,4,FALSE)</f>
        <v>Illinois District 17</v>
      </c>
      <c r="D144" t="s">
        <v>262</v>
      </c>
      <c r="E144" t="s">
        <v>95</v>
      </c>
      <c r="F144" t="s">
        <v>90</v>
      </c>
      <c r="G144">
        <v>2720</v>
      </c>
      <c r="H144">
        <v>2653</v>
      </c>
      <c r="I144">
        <v>0</v>
      </c>
      <c r="J144">
        <v>3500</v>
      </c>
      <c r="K144">
        <v>0</v>
      </c>
      <c r="L144">
        <v>0</v>
      </c>
      <c r="M144">
        <v>0</v>
      </c>
      <c r="N144">
        <v>0</v>
      </c>
      <c r="O144">
        <v>7055</v>
      </c>
      <c r="P144">
        <v>-94</v>
      </c>
      <c r="Q144">
        <v>2771</v>
      </c>
      <c r="R144">
        <v>10663</v>
      </c>
      <c r="S144">
        <v>1500</v>
      </c>
      <c r="T144">
        <v>146</v>
      </c>
      <c r="U144">
        <v>2</v>
      </c>
      <c r="V144">
        <v>6085</v>
      </c>
      <c r="W144">
        <v>2067</v>
      </c>
      <c r="X144">
        <v>0</v>
      </c>
      <c r="Y144">
        <v>2963</v>
      </c>
      <c r="Z144">
        <v>23228</v>
      </c>
      <c r="AA144">
        <v>3000</v>
      </c>
      <c r="AB144">
        <v>5500</v>
      </c>
      <c r="AC144">
        <v>7025</v>
      </c>
      <c r="AD144">
        <v>2500</v>
      </c>
      <c r="AE144">
        <v>728</v>
      </c>
      <c r="AF144">
        <v>3</v>
      </c>
      <c r="AG144">
        <v>1850</v>
      </c>
      <c r="AH144">
        <v>6650</v>
      </c>
      <c r="AI144">
        <v>0</v>
      </c>
      <c r="AJ144">
        <v>0</v>
      </c>
      <c r="AK144">
        <v>17524</v>
      </c>
      <c r="AL144">
        <v>1864</v>
      </c>
      <c r="AM144">
        <v>37580</v>
      </c>
      <c r="AN144">
        <v>2700</v>
      </c>
      <c r="AO144">
        <v>13200</v>
      </c>
      <c r="AP144">
        <v>25707</v>
      </c>
      <c r="AQ144">
        <v>7</v>
      </c>
      <c r="AR144">
        <v>6592</v>
      </c>
      <c r="AS144">
        <v>13809</v>
      </c>
      <c r="AT144">
        <v>0</v>
      </c>
      <c r="AU144">
        <v>0</v>
      </c>
      <c r="AV144">
        <v>0</v>
      </c>
      <c r="AW144">
        <v>1134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-5000</v>
      </c>
      <c r="BD144">
        <v>1000</v>
      </c>
      <c r="BE144">
        <v>0</v>
      </c>
      <c r="BF144">
        <v>0</v>
      </c>
      <c r="BG144">
        <v>6750</v>
      </c>
      <c r="BH144">
        <v>5000</v>
      </c>
      <c r="BI144">
        <v>0</v>
      </c>
      <c r="BJ144">
        <v>-2975</v>
      </c>
      <c r="BK144">
        <v>7005</v>
      </c>
      <c r="BL144">
        <v>131937</v>
      </c>
      <c r="BM144">
        <v>15147</v>
      </c>
      <c r="BN144">
        <v>3916</v>
      </c>
      <c r="BO144">
        <v>0</v>
      </c>
      <c r="BP144">
        <v>14914</v>
      </c>
      <c r="BQ144">
        <v>4000</v>
      </c>
      <c r="BR144">
        <v>13506</v>
      </c>
      <c r="BS144">
        <v>21500</v>
      </c>
      <c r="BT144">
        <v>0</v>
      </c>
      <c r="BU144">
        <v>17003</v>
      </c>
      <c r="BV144">
        <v>560</v>
      </c>
      <c r="BW144">
        <v>0</v>
      </c>
      <c r="BX144">
        <v>8829</v>
      </c>
      <c r="BY144">
        <v>3702</v>
      </c>
      <c r="BZ144">
        <v>0</v>
      </c>
      <c r="CA144">
        <v>10281</v>
      </c>
      <c r="CB144">
        <v>801</v>
      </c>
      <c r="CC144">
        <v>14090</v>
      </c>
      <c r="CD144">
        <v>3267</v>
      </c>
      <c r="CE144">
        <v>73203</v>
      </c>
      <c r="CF144">
        <v>7565</v>
      </c>
      <c r="CG144">
        <v>11521</v>
      </c>
      <c r="CH144">
        <v>6000</v>
      </c>
      <c r="CI144">
        <v>6003</v>
      </c>
      <c r="CJ144">
        <v>2294</v>
      </c>
    </row>
    <row r="145" spans="1:88" x14ac:dyDescent="0.25">
      <c r="A145" t="s">
        <v>263</v>
      </c>
      <c r="B145" t="s">
        <v>2267</v>
      </c>
      <c r="C145" t="str">
        <f>VLOOKUP(LEFT(D145,2),'Lookup Information'!$E:$H,4,FALSE)</f>
        <v>Maryland District 24</v>
      </c>
      <c r="D145" t="s">
        <v>833</v>
      </c>
      <c r="E145" t="s">
        <v>87</v>
      </c>
      <c r="F145" t="s">
        <v>90</v>
      </c>
      <c r="G145">
        <v>0</v>
      </c>
      <c r="H145">
        <v>3362</v>
      </c>
      <c r="I145">
        <v>2000</v>
      </c>
      <c r="J145">
        <v>3700</v>
      </c>
      <c r="K145">
        <v>2700</v>
      </c>
      <c r="L145">
        <v>0</v>
      </c>
      <c r="M145">
        <v>0</v>
      </c>
      <c r="N145">
        <v>0</v>
      </c>
      <c r="O145">
        <v>19062</v>
      </c>
      <c r="P145">
        <v>1275</v>
      </c>
      <c r="Q145">
        <v>34094</v>
      </c>
      <c r="R145">
        <v>55835</v>
      </c>
      <c r="S145">
        <v>4700</v>
      </c>
      <c r="T145">
        <v>250</v>
      </c>
      <c r="U145">
        <v>0</v>
      </c>
      <c r="V145">
        <v>16670</v>
      </c>
      <c r="W145">
        <v>3500</v>
      </c>
      <c r="X145">
        <v>6400</v>
      </c>
      <c r="Y145">
        <v>9900</v>
      </c>
      <c r="Z145">
        <v>5920</v>
      </c>
      <c r="AA145">
        <v>20</v>
      </c>
      <c r="AB145">
        <v>2695</v>
      </c>
      <c r="AC145">
        <v>1754</v>
      </c>
      <c r="AD145">
        <v>0</v>
      </c>
      <c r="AE145">
        <v>4700</v>
      </c>
      <c r="AF145">
        <v>1600</v>
      </c>
      <c r="AG145">
        <v>8967</v>
      </c>
      <c r="AH145">
        <v>2300</v>
      </c>
      <c r="AI145">
        <v>165</v>
      </c>
      <c r="AJ145">
        <v>50</v>
      </c>
      <c r="AK145">
        <v>4500</v>
      </c>
      <c r="AL145">
        <v>19820</v>
      </c>
      <c r="AM145">
        <v>63725</v>
      </c>
      <c r="AN145">
        <v>1000</v>
      </c>
      <c r="AO145">
        <v>51250</v>
      </c>
      <c r="AP145">
        <v>25298</v>
      </c>
      <c r="AQ145">
        <v>3875</v>
      </c>
      <c r="AR145">
        <v>7191</v>
      </c>
      <c r="AS145">
        <v>13100</v>
      </c>
      <c r="AT145">
        <v>0</v>
      </c>
      <c r="AU145">
        <v>3700</v>
      </c>
      <c r="AV145">
        <v>26108</v>
      </c>
      <c r="AW145">
        <v>169482</v>
      </c>
      <c r="AX145">
        <v>11700</v>
      </c>
      <c r="AY145">
        <v>12770</v>
      </c>
      <c r="AZ145">
        <v>0</v>
      </c>
      <c r="BA145">
        <v>0</v>
      </c>
      <c r="BB145">
        <v>93226</v>
      </c>
      <c r="BC145">
        <v>55000</v>
      </c>
      <c r="BD145">
        <v>40750</v>
      </c>
      <c r="BE145">
        <v>0</v>
      </c>
      <c r="BF145">
        <v>471754</v>
      </c>
      <c r="BG145">
        <v>15000</v>
      </c>
      <c r="BH145">
        <v>16495</v>
      </c>
      <c r="BI145">
        <v>15220</v>
      </c>
      <c r="BJ145">
        <v>16335</v>
      </c>
      <c r="BK145">
        <v>12200</v>
      </c>
      <c r="BL145">
        <v>106139</v>
      </c>
      <c r="BM145">
        <v>15980</v>
      </c>
      <c r="BN145">
        <v>4050</v>
      </c>
      <c r="BO145">
        <v>0</v>
      </c>
      <c r="BP145">
        <v>67822</v>
      </c>
      <c r="BQ145">
        <v>1350</v>
      </c>
      <c r="BR145">
        <v>0</v>
      </c>
      <c r="BS145">
        <v>2750</v>
      </c>
      <c r="BT145">
        <v>6451</v>
      </c>
      <c r="BU145">
        <v>9400</v>
      </c>
      <c r="BV145">
        <v>14325</v>
      </c>
      <c r="BW145">
        <v>2700</v>
      </c>
      <c r="BX145">
        <v>4700</v>
      </c>
      <c r="BY145">
        <v>0</v>
      </c>
      <c r="BZ145">
        <v>4000</v>
      </c>
      <c r="CA145">
        <v>32580</v>
      </c>
      <c r="CB145">
        <v>3870</v>
      </c>
      <c r="CC145">
        <v>92448</v>
      </c>
      <c r="CD145">
        <v>78465</v>
      </c>
      <c r="CE145">
        <v>130429</v>
      </c>
      <c r="CF145">
        <v>1450</v>
      </c>
      <c r="CG145">
        <v>6820</v>
      </c>
      <c r="CH145">
        <v>4500</v>
      </c>
      <c r="CI145">
        <v>0</v>
      </c>
      <c r="CJ145">
        <v>0</v>
      </c>
    </row>
    <row r="146" spans="1:88" x14ac:dyDescent="0.25">
      <c r="A146" t="s">
        <v>264</v>
      </c>
      <c r="B146" t="s">
        <v>2268</v>
      </c>
      <c r="C146" t="str">
        <f>VLOOKUP(LEFT(D146,2),'Lookup Information'!$E:$H,4,FALSE)</f>
        <v>Minnesota District 27</v>
      </c>
      <c r="D146" t="s">
        <v>834</v>
      </c>
      <c r="E146" t="s">
        <v>87</v>
      </c>
      <c r="F146" t="s">
        <v>90</v>
      </c>
      <c r="G146">
        <v>0</v>
      </c>
      <c r="H146">
        <v>18818</v>
      </c>
      <c r="I146">
        <v>0</v>
      </c>
      <c r="J146">
        <v>6260</v>
      </c>
      <c r="K146">
        <v>0</v>
      </c>
      <c r="L146">
        <v>1</v>
      </c>
      <c r="M146">
        <v>0</v>
      </c>
      <c r="N146">
        <v>0</v>
      </c>
      <c r="O146">
        <v>9574</v>
      </c>
      <c r="P146">
        <v>14</v>
      </c>
      <c r="Q146">
        <v>13706</v>
      </c>
      <c r="R146">
        <v>8336</v>
      </c>
      <c r="S146">
        <v>0</v>
      </c>
      <c r="T146">
        <v>1515</v>
      </c>
      <c r="U146">
        <v>1000</v>
      </c>
      <c r="V146">
        <v>5070</v>
      </c>
      <c r="W146">
        <v>2386</v>
      </c>
      <c r="X146">
        <v>11275</v>
      </c>
      <c r="Y146">
        <v>77</v>
      </c>
      <c r="Z146">
        <v>1650</v>
      </c>
      <c r="AA146">
        <v>200</v>
      </c>
      <c r="AB146">
        <v>3710</v>
      </c>
      <c r="AC146">
        <v>2000</v>
      </c>
      <c r="AD146">
        <v>0</v>
      </c>
      <c r="AE146">
        <v>3035</v>
      </c>
      <c r="AF146">
        <v>0</v>
      </c>
      <c r="AG146">
        <v>10084</v>
      </c>
      <c r="AH146">
        <v>23180</v>
      </c>
      <c r="AI146">
        <v>0</v>
      </c>
      <c r="AJ146">
        <v>2860</v>
      </c>
      <c r="AK146">
        <v>21495</v>
      </c>
      <c r="AL146">
        <v>7723</v>
      </c>
      <c r="AM146">
        <v>34787</v>
      </c>
      <c r="AN146">
        <v>0</v>
      </c>
      <c r="AO146">
        <v>47165</v>
      </c>
      <c r="AP146">
        <v>166197</v>
      </c>
      <c r="AQ146">
        <v>4631</v>
      </c>
      <c r="AR146">
        <v>24328</v>
      </c>
      <c r="AS146">
        <v>25505</v>
      </c>
      <c r="AT146">
        <v>0</v>
      </c>
      <c r="AU146">
        <v>6350</v>
      </c>
      <c r="AV146">
        <v>3500</v>
      </c>
      <c r="AW146">
        <v>100978</v>
      </c>
      <c r="AX146">
        <v>13155</v>
      </c>
      <c r="AY146">
        <v>7250</v>
      </c>
      <c r="AZ146">
        <v>1587</v>
      </c>
      <c r="BA146">
        <v>0</v>
      </c>
      <c r="BB146">
        <v>57504</v>
      </c>
      <c r="BC146">
        <v>12500</v>
      </c>
      <c r="BD146">
        <v>10406</v>
      </c>
      <c r="BE146">
        <v>0</v>
      </c>
      <c r="BF146">
        <v>0</v>
      </c>
      <c r="BG146">
        <v>32500</v>
      </c>
      <c r="BH146">
        <v>42525</v>
      </c>
      <c r="BI146">
        <v>37050</v>
      </c>
      <c r="BJ146">
        <v>51500</v>
      </c>
      <c r="BK146">
        <v>20500</v>
      </c>
      <c r="BL146">
        <v>55410</v>
      </c>
      <c r="BM146">
        <v>7750</v>
      </c>
      <c r="BN146">
        <v>600</v>
      </c>
      <c r="BO146">
        <v>1000</v>
      </c>
      <c r="BP146">
        <v>11687</v>
      </c>
      <c r="BQ146">
        <v>2710</v>
      </c>
      <c r="BR146">
        <v>550</v>
      </c>
      <c r="BS146">
        <v>10871</v>
      </c>
      <c r="BT146">
        <v>4000</v>
      </c>
      <c r="BU146">
        <v>9612</v>
      </c>
      <c r="BV146">
        <v>749</v>
      </c>
      <c r="BW146">
        <v>2500</v>
      </c>
      <c r="BX146">
        <v>14188</v>
      </c>
      <c r="BY146">
        <v>0</v>
      </c>
      <c r="BZ146">
        <v>0</v>
      </c>
      <c r="CA146">
        <v>17935</v>
      </c>
      <c r="CB146">
        <v>525</v>
      </c>
      <c r="CC146">
        <v>35569</v>
      </c>
      <c r="CD146">
        <v>13887</v>
      </c>
      <c r="CE146">
        <v>131172</v>
      </c>
      <c r="CF146">
        <v>1545</v>
      </c>
      <c r="CG146">
        <v>4725</v>
      </c>
      <c r="CH146">
        <v>1000</v>
      </c>
      <c r="CI146">
        <v>0</v>
      </c>
      <c r="CJ146">
        <v>0</v>
      </c>
    </row>
    <row r="147" spans="1:88" x14ac:dyDescent="0.25">
      <c r="A147" t="s">
        <v>265</v>
      </c>
      <c r="B147" t="s">
        <v>2269</v>
      </c>
      <c r="C147" t="str">
        <f>VLOOKUP(LEFT(D147,2),'Lookup Information'!$E:$H,4,FALSE)</f>
        <v>North Carolina District 37</v>
      </c>
      <c r="D147" t="s">
        <v>835</v>
      </c>
      <c r="E147" t="s">
        <v>87</v>
      </c>
      <c r="F147" t="s">
        <v>88</v>
      </c>
      <c r="G147">
        <v>18000</v>
      </c>
      <c r="H147">
        <v>30500</v>
      </c>
      <c r="I147">
        <v>2500</v>
      </c>
      <c r="J147">
        <v>9000</v>
      </c>
      <c r="K147">
        <v>3500</v>
      </c>
      <c r="L147">
        <v>1000</v>
      </c>
      <c r="M147">
        <v>0</v>
      </c>
      <c r="N147">
        <v>10500</v>
      </c>
      <c r="O147">
        <v>27599</v>
      </c>
      <c r="P147">
        <v>4100</v>
      </c>
      <c r="Q147">
        <v>5061</v>
      </c>
      <c r="R147">
        <v>11500</v>
      </c>
      <c r="S147">
        <v>28000</v>
      </c>
      <c r="T147">
        <v>10750</v>
      </c>
      <c r="U147">
        <v>23439</v>
      </c>
      <c r="V147">
        <v>0</v>
      </c>
      <c r="W147">
        <v>20500</v>
      </c>
      <c r="X147">
        <v>0</v>
      </c>
      <c r="Y147">
        <v>500</v>
      </c>
      <c r="Z147">
        <v>16000</v>
      </c>
      <c r="AA147">
        <v>4000</v>
      </c>
      <c r="AB147">
        <v>3000</v>
      </c>
      <c r="AC147">
        <v>45500</v>
      </c>
      <c r="AD147">
        <v>0</v>
      </c>
      <c r="AE147">
        <v>30500</v>
      </c>
      <c r="AF147">
        <v>0</v>
      </c>
      <c r="AG147">
        <v>26000</v>
      </c>
      <c r="AH147">
        <v>10000</v>
      </c>
      <c r="AI147">
        <v>7000</v>
      </c>
      <c r="AJ147">
        <v>1000</v>
      </c>
      <c r="AK147">
        <v>54000</v>
      </c>
      <c r="AL147">
        <v>6100</v>
      </c>
      <c r="AM147">
        <v>15000</v>
      </c>
      <c r="AN147">
        <v>0</v>
      </c>
      <c r="AO147">
        <v>13900</v>
      </c>
      <c r="AP147">
        <v>197225</v>
      </c>
      <c r="AQ147">
        <v>55500</v>
      </c>
      <c r="AR147">
        <v>13000</v>
      </c>
      <c r="AS147">
        <v>150199</v>
      </c>
      <c r="AT147">
        <v>0</v>
      </c>
      <c r="AU147">
        <v>0</v>
      </c>
      <c r="AV147">
        <v>14000</v>
      </c>
      <c r="AW147">
        <v>0</v>
      </c>
      <c r="AX147">
        <v>0</v>
      </c>
      <c r="AY147">
        <v>1000</v>
      </c>
      <c r="AZ147">
        <v>0</v>
      </c>
      <c r="BA147">
        <v>5500</v>
      </c>
      <c r="BB147">
        <v>1000</v>
      </c>
      <c r="BC147">
        <v>43900</v>
      </c>
      <c r="BD147">
        <v>0</v>
      </c>
      <c r="BE147">
        <v>11345</v>
      </c>
      <c r="BF147">
        <v>10000</v>
      </c>
      <c r="BG147">
        <v>0</v>
      </c>
      <c r="BH147">
        <v>0</v>
      </c>
      <c r="BI147">
        <v>0</v>
      </c>
      <c r="BJ147">
        <v>0</v>
      </c>
      <c r="BK147">
        <v>14000</v>
      </c>
      <c r="BL147">
        <v>29648</v>
      </c>
      <c r="BM147">
        <v>34200</v>
      </c>
      <c r="BN147">
        <v>13004</v>
      </c>
      <c r="BO147">
        <v>0</v>
      </c>
      <c r="BP147">
        <v>6500</v>
      </c>
      <c r="BQ147">
        <v>5200</v>
      </c>
      <c r="BR147">
        <v>12500</v>
      </c>
      <c r="BS147">
        <v>14500</v>
      </c>
      <c r="BT147">
        <v>2000</v>
      </c>
      <c r="BU147">
        <v>4700</v>
      </c>
      <c r="BV147">
        <v>3500</v>
      </c>
      <c r="BW147">
        <v>5000</v>
      </c>
      <c r="BX147">
        <v>35200</v>
      </c>
      <c r="BY147">
        <v>0</v>
      </c>
      <c r="BZ147">
        <v>5000</v>
      </c>
      <c r="CA147">
        <v>0</v>
      </c>
      <c r="CB147">
        <v>0</v>
      </c>
      <c r="CC147">
        <v>1000</v>
      </c>
      <c r="CD147">
        <v>2000</v>
      </c>
      <c r="CE147">
        <v>23345</v>
      </c>
      <c r="CF147">
        <v>7500</v>
      </c>
      <c r="CG147">
        <v>16200</v>
      </c>
      <c r="CH147">
        <v>8500</v>
      </c>
      <c r="CI147">
        <v>0</v>
      </c>
      <c r="CJ147">
        <v>1000</v>
      </c>
    </row>
    <row r="148" spans="1:88" x14ac:dyDescent="0.25">
      <c r="A148" t="s">
        <v>266</v>
      </c>
      <c r="B148" t="s">
        <v>2270</v>
      </c>
      <c r="C148" t="str">
        <f>VLOOKUP(LEFT(D148,2),'Lookup Information'!$E:$H,4,FALSE)</f>
        <v>Minnesota District 27</v>
      </c>
      <c r="D148" t="s">
        <v>836</v>
      </c>
      <c r="E148" t="s">
        <v>87</v>
      </c>
      <c r="F148" t="s">
        <v>88</v>
      </c>
      <c r="G148">
        <v>48050</v>
      </c>
      <c r="H148">
        <v>52521</v>
      </c>
      <c r="I148">
        <v>21700</v>
      </c>
      <c r="J148">
        <v>29900</v>
      </c>
      <c r="K148">
        <v>7000</v>
      </c>
      <c r="L148">
        <v>8810</v>
      </c>
      <c r="M148">
        <v>0</v>
      </c>
      <c r="N148">
        <v>3500</v>
      </c>
      <c r="O148">
        <v>5500</v>
      </c>
      <c r="P148">
        <v>2000</v>
      </c>
      <c r="Q148">
        <v>14780</v>
      </c>
      <c r="R148">
        <v>22000</v>
      </c>
      <c r="S148">
        <v>8500</v>
      </c>
      <c r="T148">
        <v>9000</v>
      </c>
      <c r="U148">
        <v>16800</v>
      </c>
      <c r="V148">
        <v>11750</v>
      </c>
      <c r="W148">
        <v>15280</v>
      </c>
      <c r="X148">
        <v>10300</v>
      </c>
      <c r="Y148">
        <v>11550</v>
      </c>
      <c r="Z148">
        <v>2000</v>
      </c>
      <c r="AA148">
        <v>0</v>
      </c>
      <c r="AB148">
        <v>0</v>
      </c>
      <c r="AC148">
        <v>13500</v>
      </c>
      <c r="AD148">
        <v>1000</v>
      </c>
      <c r="AE148">
        <v>5200</v>
      </c>
      <c r="AF148">
        <v>0</v>
      </c>
      <c r="AG148">
        <v>39300</v>
      </c>
      <c r="AH148">
        <v>96400</v>
      </c>
      <c r="AI148">
        <v>11000</v>
      </c>
      <c r="AJ148">
        <v>27000</v>
      </c>
      <c r="AK148">
        <v>96325</v>
      </c>
      <c r="AL148">
        <v>43450</v>
      </c>
      <c r="AM148">
        <v>60350</v>
      </c>
      <c r="AN148">
        <v>250</v>
      </c>
      <c r="AO148">
        <v>109350</v>
      </c>
      <c r="AP148">
        <v>20240</v>
      </c>
      <c r="AQ148">
        <v>5250</v>
      </c>
      <c r="AR148">
        <v>1250</v>
      </c>
      <c r="AS148">
        <v>28700</v>
      </c>
      <c r="AT148">
        <v>750</v>
      </c>
      <c r="AU148">
        <v>0</v>
      </c>
      <c r="AV148">
        <v>4230</v>
      </c>
      <c r="AW148">
        <v>0</v>
      </c>
      <c r="AX148">
        <v>0</v>
      </c>
      <c r="AY148">
        <v>18300</v>
      </c>
      <c r="AZ148">
        <v>0</v>
      </c>
      <c r="BA148">
        <v>2827</v>
      </c>
      <c r="BB148">
        <v>0</v>
      </c>
      <c r="BC148">
        <v>34500</v>
      </c>
      <c r="BD148">
        <v>0</v>
      </c>
      <c r="BE148">
        <v>73378</v>
      </c>
      <c r="BF148">
        <v>0</v>
      </c>
      <c r="BG148">
        <v>34000</v>
      </c>
      <c r="BH148">
        <v>0</v>
      </c>
      <c r="BI148">
        <v>0</v>
      </c>
      <c r="BJ148">
        <v>4000</v>
      </c>
      <c r="BK148">
        <v>10000</v>
      </c>
      <c r="BL148">
        <v>45975</v>
      </c>
      <c r="BM148">
        <v>19050</v>
      </c>
      <c r="BN148">
        <v>10000</v>
      </c>
      <c r="BO148">
        <v>2000</v>
      </c>
      <c r="BP148">
        <v>14265</v>
      </c>
      <c r="BQ148">
        <v>3700</v>
      </c>
      <c r="BR148">
        <v>9200</v>
      </c>
      <c r="BS148">
        <v>13875</v>
      </c>
      <c r="BT148">
        <v>2300</v>
      </c>
      <c r="BU148">
        <v>33948</v>
      </c>
      <c r="BV148">
        <v>1850</v>
      </c>
      <c r="BW148">
        <v>4000</v>
      </c>
      <c r="BX148">
        <v>22250</v>
      </c>
      <c r="BY148">
        <v>0</v>
      </c>
      <c r="BZ148">
        <v>0</v>
      </c>
      <c r="CA148">
        <v>1330</v>
      </c>
      <c r="CB148">
        <v>0</v>
      </c>
      <c r="CC148">
        <v>9455</v>
      </c>
      <c r="CD148">
        <v>0</v>
      </c>
      <c r="CE148">
        <v>154228</v>
      </c>
      <c r="CF148">
        <v>7900</v>
      </c>
      <c r="CG148">
        <v>27000</v>
      </c>
      <c r="CH148">
        <v>13250</v>
      </c>
      <c r="CI148">
        <v>0</v>
      </c>
      <c r="CJ148">
        <v>22900</v>
      </c>
    </row>
    <row r="149" spans="1:88" x14ac:dyDescent="0.25">
      <c r="A149" t="s">
        <v>267</v>
      </c>
      <c r="B149" t="s">
        <v>2271</v>
      </c>
      <c r="C149" t="str">
        <f>VLOOKUP(LEFT(D149,2),'Lookup Information'!$E:$H,4,FALSE)</f>
        <v>New York District 36</v>
      </c>
      <c r="D149" t="s">
        <v>837</v>
      </c>
      <c r="E149" t="s">
        <v>87</v>
      </c>
      <c r="F149" t="s">
        <v>90</v>
      </c>
      <c r="G149">
        <v>7400</v>
      </c>
      <c r="H149">
        <v>13000</v>
      </c>
      <c r="I149">
        <v>0</v>
      </c>
      <c r="J149">
        <v>29250</v>
      </c>
      <c r="K149">
        <v>0</v>
      </c>
      <c r="L149">
        <v>0</v>
      </c>
      <c r="M149">
        <v>0</v>
      </c>
      <c r="N149">
        <v>0</v>
      </c>
      <c r="O149">
        <v>9700</v>
      </c>
      <c r="P149">
        <v>7200</v>
      </c>
      <c r="Q149">
        <v>2300</v>
      </c>
      <c r="R149">
        <v>16625</v>
      </c>
      <c r="S149">
        <v>24625</v>
      </c>
      <c r="T149">
        <v>17000</v>
      </c>
      <c r="U149">
        <v>0</v>
      </c>
      <c r="V149">
        <v>8000</v>
      </c>
      <c r="W149">
        <v>14700</v>
      </c>
      <c r="X149">
        <v>500</v>
      </c>
      <c r="Y149">
        <v>2500</v>
      </c>
      <c r="Z149">
        <v>30000</v>
      </c>
      <c r="AA149">
        <v>10000</v>
      </c>
      <c r="AB149">
        <v>0</v>
      </c>
      <c r="AC149">
        <v>26500</v>
      </c>
      <c r="AD149">
        <v>0</v>
      </c>
      <c r="AE149">
        <v>11200</v>
      </c>
      <c r="AF149">
        <v>0</v>
      </c>
      <c r="AG149">
        <v>9750</v>
      </c>
      <c r="AH149">
        <v>1500</v>
      </c>
      <c r="AI149">
        <v>0</v>
      </c>
      <c r="AJ149">
        <v>3700</v>
      </c>
      <c r="AK149">
        <v>10750</v>
      </c>
      <c r="AL149">
        <v>20150</v>
      </c>
      <c r="AM149">
        <v>128000</v>
      </c>
      <c r="AN149">
        <v>0</v>
      </c>
      <c r="AO149">
        <v>72725</v>
      </c>
      <c r="AP149">
        <v>109625</v>
      </c>
      <c r="AQ149">
        <v>5250</v>
      </c>
      <c r="AR149">
        <v>36350</v>
      </c>
      <c r="AS149">
        <v>53700</v>
      </c>
      <c r="AT149">
        <v>0</v>
      </c>
      <c r="AU149">
        <v>500</v>
      </c>
      <c r="AV149">
        <v>4000</v>
      </c>
      <c r="AW149">
        <v>19750</v>
      </c>
      <c r="AX149">
        <v>1000</v>
      </c>
      <c r="AY149">
        <v>0</v>
      </c>
      <c r="AZ149">
        <v>0</v>
      </c>
      <c r="BA149">
        <v>0</v>
      </c>
      <c r="BB149">
        <v>6350</v>
      </c>
      <c r="BC149">
        <v>0</v>
      </c>
      <c r="BD149">
        <v>190150</v>
      </c>
      <c r="BE149">
        <v>0</v>
      </c>
      <c r="BF149">
        <v>0</v>
      </c>
      <c r="BG149">
        <v>34000</v>
      </c>
      <c r="BH149">
        <v>20000</v>
      </c>
      <c r="BI149">
        <v>5000</v>
      </c>
      <c r="BJ149">
        <v>31500</v>
      </c>
      <c r="BK149">
        <v>12000</v>
      </c>
      <c r="BL149">
        <v>100386</v>
      </c>
      <c r="BM149">
        <v>15500</v>
      </c>
      <c r="BN149">
        <v>16000</v>
      </c>
      <c r="BO149">
        <v>0</v>
      </c>
      <c r="BP149">
        <v>26575</v>
      </c>
      <c r="BQ149">
        <v>500</v>
      </c>
      <c r="BR149">
        <v>500</v>
      </c>
      <c r="BS149">
        <v>10450</v>
      </c>
      <c r="BT149">
        <v>2000</v>
      </c>
      <c r="BU149">
        <v>15800</v>
      </c>
      <c r="BV149">
        <v>7750</v>
      </c>
      <c r="BW149">
        <v>6200</v>
      </c>
      <c r="BX149">
        <v>8650</v>
      </c>
      <c r="BY149">
        <v>0</v>
      </c>
      <c r="BZ149">
        <v>1000</v>
      </c>
      <c r="CA149">
        <v>14600</v>
      </c>
      <c r="CB149">
        <v>1000</v>
      </c>
      <c r="CC149">
        <v>34800</v>
      </c>
      <c r="CD149">
        <v>3875</v>
      </c>
      <c r="CE149">
        <v>101950</v>
      </c>
      <c r="CF149">
        <v>2500</v>
      </c>
      <c r="CG149">
        <v>10200</v>
      </c>
      <c r="CH149">
        <v>5000</v>
      </c>
      <c r="CI149">
        <v>0</v>
      </c>
      <c r="CJ149">
        <v>0</v>
      </c>
    </row>
    <row r="150" spans="1:88" x14ac:dyDescent="0.25">
      <c r="A150" t="s">
        <v>268</v>
      </c>
      <c r="B150" t="s">
        <v>2272</v>
      </c>
      <c r="C150" t="str">
        <f>VLOOKUP(LEFT(D150,2),'Lookup Information'!$E:$H,4,FALSE)</f>
        <v>Wyoming District 56</v>
      </c>
      <c r="D150" t="s">
        <v>269</v>
      </c>
      <c r="E150" t="s">
        <v>95</v>
      </c>
      <c r="F150" t="s">
        <v>88</v>
      </c>
      <c r="G150">
        <v>1000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1000</v>
      </c>
      <c r="P150">
        <v>2000</v>
      </c>
      <c r="Q150">
        <v>0</v>
      </c>
      <c r="R150">
        <v>0</v>
      </c>
      <c r="S150">
        <v>1500</v>
      </c>
      <c r="T150">
        <v>3500</v>
      </c>
      <c r="U150">
        <v>0</v>
      </c>
      <c r="V150">
        <v>2000</v>
      </c>
      <c r="W150">
        <v>0</v>
      </c>
      <c r="X150">
        <v>0</v>
      </c>
      <c r="Y150">
        <v>1000</v>
      </c>
      <c r="Z150">
        <v>3500</v>
      </c>
      <c r="AA150">
        <v>0</v>
      </c>
      <c r="AB150">
        <v>0</v>
      </c>
      <c r="AC150">
        <v>0</v>
      </c>
      <c r="AD150">
        <v>3000</v>
      </c>
      <c r="AE150">
        <v>16800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3000</v>
      </c>
      <c r="AL150">
        <v>5000</v>
      </c>
      <c r="AM150">
        <v>-2000</v>
      </c>
      <c r="AN150">
        <v>0</v>
      </c>
      <c r="AO150">
        <v>5000</v>
      </c>
      <c r="AP150">
        <v>4000</v>
      </c>
      <c r="AQ150">
        <v>1000</v>
      </c>
      <c r="AR150">
        <v>0</v>
      </c>
      <c r="AS150">
        <v>17000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2250</v>
      </c>
      <c r="BN150">
        <v>0</v>
      </c>
      <c r="BO150">
        <v>0</v>
      </c>
      <c r="BP150">
        <v>1000</v>
      </c>
      <c r="BQ150">
        <v>1000</v>
      </c>
      <c r="BR150">
        <v>3000</v>
      </c>
      <c r="BS150">
        <v>3000</v>
      </c>
      <c r="BT150">
        <v>0</v>
      </c>
      <c r="BU150">
        <v>1000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1000</v>
      </c>
      <c r="CD150">
        <v>4000</v>
      </c>
      <c r="CE150">
        <v>0</v>
      </c>
      <c r="CF150">
        <v>1000</v>
      </c>
      <c r="CG150">
        <v>1000</v>
      </c>
      <c r="CH150">
        <v>0</v>
      </c>
      <c r="CI150">
        <v>0</v>
      </c>
      <c r="CJ150">
        <v>0</v>
      </c>
    </row>
    <row r="151" spans="1:88" x14ac:dyDescent="0.25">
      <c r="A151" t="s">
        <v>270</v>
      </c>
      <c r="B151" t="s">
        <v>2273</v>
      </c>
      <c r="C151" t="str">
        <f>VLOOKUP(LEFT(D151,2),'Lookup Information'!$E:$H,4,FALSE)</f>
        <v>Iowa District 19</v>
      </c>
      <c r="D151" t="s">
        <v>271</v>
      </c>
      <c r="E151" t="s">
        <v>95</v>
      </c>
      <c r="F151" t="s">
        <v>88</v>
      </c>
      <c r="G151">
        <v>11600</v>
      </c>
      <c r="H151">
        <v>23620</v>
      </c>
      <c r="I151">
        <v>1000</v>
      </c>
      <c r="J151">
        <v>13138</v>
      </c>
      <c r="K151">
        <v>5400</v>
      </c>
      <c r="L151">
        <v>4500</v>
      </c>
      <c r="M151">
        <v>13900</v>
      </c>
      <c r="N151">
        <v>0</v>
      </c>
      <c r="O151">
        <v>0</v>
      </c>
      <c r="P151">
        <v>7500</v>
      </c>
      <c r="Q151">
        <v>75</v>
      </c>
      <c r="R151">
        <v>10800</v>
      </c>
      <c r="S151">
        <v>8000</v>
      </c>
      <c r="T151">
        <v>5000</v>
      </c>
      <c r="U151">
        <v>1500</v>
      </c>
      <c r="V151">
        <v>500</v>
      </c>
      <c r="W151">
        <v>0</v>
      </c>
      <c r="X151">
        <v>7950</v>
      </c>
      <c r="Y151">
        <v>6000</v>
      </c>
      <c r="Z151">
        <v>9000</v>
      </c>
      <c r="AA151">
        <v>3000</v>
      </c>
      <c r="AB151">
        <v>2500</v>
      </c>
      <c r="AC151">
        <v>8900</v>
      </c>
      <c r="AD151">
        <v>0</v>
      </c>
      <c r="AE151">
        <v>24900</v>
      </c>
      <c r="AF151">
        <v>0</v>
      </c>
      <c r="AG151">
        <v>11500</v>
      </c>
      <c r="AH151">
        <v>4600</v>
      </c>
      <c r="AI151">
        <v>-4500</v>
      </c>
      <c r="AJ151">
        <v>4500</v>
      </c>
      <c r="AK151">
        <v>26100</v>
      </c>
      <c r="AL151">
        <v>5925</v>
      </c>
      <c r="AM151">
        <v>61832</v>
      </c>
      <c r="AN151">
        <v>200</v>
      </c>
      <c r="AO151">
        <v>62050</v>
      </c>
      <c r="AP151">
        <v>10575</v>
      </c>
      <c r="AQ151">
        <v>0</v>
      </c>
      <c r="AR151">
        <v>3550</v>
      </c>
      <c r="AS151">
        <v>3000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2800</v>
      </c>
      <c r="BB151">
        <v>0</v>
      </c>
      <c r="BC151">
        <v>6936</v>
      </c>
      <c r="BD151">
        <v>0</v>
      </c>
      <c r="BE151">
        <v>5220</v>
      </c>
      <c r="BF151">
        <v>0</v>
      </c>
      <c r="BG151">
        <v>0</v>
      </c>
      <c r="BH151">
        <v>0</v>
      </c>
      <c r="BI151">
        <v>0</v>
      </c>
      <c r="BJ151">
        <v>1500</v>
      </c>
      <c r="BK151">
        <v>0</v>
      </c>
      <c r="BL151">
        <v>8700</v>
      </c>
      <c r="BM151">
        <v>5250</v>
      </c>
      <c r="BN151">
        <v>850</v>
      </c>
      <c r="BO151">
        <v>0</v>
      </c>
      <c r="BP151">
        <v>11700</v>
      </c>
      <c r="BQ151">
        <v>0</v>
      </c>
      <c r="BR151">
        <v>0</v>
      </c>
      <c r="BS151">
        <v>6600</v>
      </c>
      <c r="BT151">
        <v>500</v>
      </c>
      <c r="BU151">
        <v>20900</v>
      </c>
      <c r="BV151">
        <v>550</v>
      </c>
      <c r="BW151">
        <v>5400</v>
      </c>
      <c r="BX151">
        <v>7000</v>
      </c>
      <c r="BY151">
        <v>0</v>
      </c>
      <c r="BZ151">
        <v>0</v>
      </c>
      <c r="CA151">
        <v>500</v>
      </c>
      <c r="CB151">
        <v>0</v>
      </c>
      <c r="CC151">
        <v>-4175</v>
      </c>
      <c r="CD151">
        <v>100</v>
      </c>
      <c r="CE151">
        <v>70970</v>
      </c>
      <c r="CF151">
        <v>2000</v>
      </c>
      <c r="CG151">
        <v>3250</v>
      </c>
      <c r="CH151">
        <v>7000</v>
      </c>
      <c r="CI151">
        <v>0</v>
      </c>
      <c r="CJ151">
        <v>12850</v>
      </c>
    </row>
    <row r="152" spans="1:88" x14ac:dyDescent="0.25">
      <c r="A152" t="s">
        <v>272</v>
      </c>
      <c r="B152" t="s">
        <v>2274</v>
      </c>
      <c r="C152" t="str">
        <f>VLOOKUP(LEFT(D152,2),'Lookup Information'!$E:$H,4,FALSE)</f>
        <v>California District 6</v>
      </c>
      <c r="D152" t="s">
        <v>838</v>
      </c>
      <c r="E152" t="s">
        <v>87</v>
      </c>
      <c r="F152" t="s">
        <v>90</v>
      </c>
      <c r="G152">
        <v>0</v>
      </c>
      <c r="H152">
        <v>11500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126387</v>
      </c>
      <c r="P152">
        <v>66450</v>
      </c>
      <c r="Q152">
        <v>2900</v>
      </c>
      <c r="R152">
        <v>23700</v>
      </c>
      <c r="S152">
        <v>73000</v>
      </c>
      <c r="T152">
        <v>26000</v>
      </c>
      <c r="U152">
        <v>0</v>
      </c>
      <c r="V152">
        <v>1650</v>
      </c>
      <c r="W152">
        <v>500</v>
      </c>
      <c r="X152">
        <v>10800</v>
      </c>
      <c r="Y152">
        <v>0</v>
      </c>
      <c r="Z152">
        <v>15000</v>
      </c>
      <c r="AA152">
        <v>0</v>
      </c>
      <c r="AB152">
        <v>4000</v>
      </c>
      <c r="AC152">
        <v>7175</v>
      </c>
      <c r="AD152">
        <v>0</v>
      </c>
      <c r="AE152">
        <v>0</v>
      </c>
      <c r="AF152">
        <v>0</v>
      </c>
      <c r="AG152">
        <v>20000</v>
      </c>
      <c r="AH152">
        <v>0</v>
      </c>
      <c r="AI152">
        <v>4000</v>
      </c>
      <c r="AJ152">
        <v>9500</v>
      </c>
      <c r="AK152">
        <v>19000</v>
      </c>
      <c r="AL152">
        <v>15800</v>
      </c>
      <c r="AM152">
        <v>36900</v>
      </c>
      <c r="AN152">
        <v>0</v>
      </c>
      <c r="AO152">
        <v>61900</v>
      </c>
      <c r="AP152">
        <v>61600</v>
      </c>
      <c r="AQ152">
        <v>11700</v>
      </c>
      <c r="AR152">
        <v>19011</v>
      </c>
      <c r="AS152">
        <v>194240</v>
      </c>
      <c r="AT152">
        <v>0</v>
      </c>
      <c r="AU152">
        <v>6450</v>
      </c>
      <c r="AV152">
        <v>2700</v>
      </c>
      <c r="AW152">
        <v>5400</v>
      </c>
      <c r="AX152">
        <v>9100</v>
      </c>
      <c r="AY152">
        <v>0</v>
      </c>
      <c r="AZ152">
        <v>0</v>
      </c>
      <c r="BA152">
        <v>0</v>
      </c>
      <c r="BB152">
        <v>1300</v>
      </c>
      <c r="BC152">
        <v>0</v>
      </c>
      <c r="BD152">
        <v>11410</v>
      </c>
      <c r="BE152">
        <v>0</v>
      </c>
      <c r="BF152">
        <v>2950</v>
      </c>
      <c r="BG152">
        <v>15000</v>
      </c>
      <c r="BH152">
        <v>20000</v>
      </c>
      <c r="BI152">
        <v>5000</v>
      </c>
      <c r="BJ152">
        <v>19000</v>
      </c>
      <c r="BK152">
        <v>13000</v>
      </c>
      <c r="BL152">
        <v>54730</v>
      </c>
      <c r="BM152">
        <v>24993</v>
      </c>
      <c r="BN152">
        <v>19800</v>
      </c>
      <c r="BO152">
        <v>3500</v>
      </c>
      <c r="BP152">
        <v>12300</v>
      </c>
      <c r="BQ152">
        <v>0</v>
      </c>
      <c r="BR152">
        <v>2000</v>
      </c>
      <c r="BS152">
        <v>0</v>
      </c>
      <c r="BT152">
        <v>5500</v>
      </c>
      <c r="BU152">
        <v>6000</v>
      </c>
      <c r="BV152">
        <v>2000</v>
      </c>
      <c r="BW152">
        <v>8700</v>
      </c>
      <c r="BX152">
        <v>7400</v>
      </c>
      <c r="BY152">
        <v>0</v>
      </c>
      <c r="BZ152">
        <v>0</v>
      </c>
      <c r="CA152">
        <v>5200</v>
      </c>
      <c r="CB152">
        <v>0</v>
      </c>
      <c r="CC152">
        <v>19250</v>
      </c>
      <c r="CD152">
        <v>13500</v>
      </c>
      <c r="CE152">
        <v>91875</v>
      </c>
      <c r="CF152">
        <v>7900</v>
      </c>
      <c r="CG152">
        <v>18500</v>
      </c>
      <c r="CH152">
        <v>5000</v>
      </c>
      <c r="CI152">
        <v>0</v>
      </c>
      <c r="CJ152">
        <v>0</v>
      </c>
    </row>
    <row r="153" spans="1:88" x14ac:dyDescent="0.25">
      <c r="A153" t="s">
        <v>273</v>
      </c>
      <c r="B153" t="s">
        <v>2275</v>
      </c>
      <c r="C153" t="str">
        <f>VLOOKUP(LEFT(D153,2),'Lookup Information'!$E:$H,4,FALSE)</f>
        <v>Connecticut District 9</v>
      </c>
      <c r="D153" t="s">
        <v>839</v>
      </c>
      <c r="E153" t="s">
        <v>87</v>
      </c>
      <c r="F153" t="s">
        <v>90</v>
      </c>
      <c r="G153">
        <v>2000</v>
      </c>
      <c r="H153">
        <v>3950</v>
      </c>
      <c r="I153">
        <v>3750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6910</v>
      </c>
      <c r="P153">
        <v>3000</v>
      </c>
      <c r="Q153">
        <v>26679</v>
      </c>
      <c r="R153">
        <v>16865</v>
      </c>
      <c r="S153">
        <v>15500</v>
      </c>
      <c r="T153">
        <v>5500</v>
      </c>
      <c r="U153">
        <v>21000</v>
      </c>
      <c r="V153">
        <v>8285</v>
      </c>
      <c r="W153">
        <v>11900</v>
      </c>
      <c r="X153">
        <v>0</v>
      </c>
      <c r="Y153">
        <v>8507</v>
      </c>
      <c r="Z153">
        <v>856</v>
      </c>
      <c r="AA153">
        <v>3500</v>
      </c>
      <c r="AB153">
        <v>0</v>
      </c>
      <c r="AC153">
        <v>8750</v>
      </c>
      <c r="AD153">
        <v>0</v>
      </c>
      <c r="AE153">
        <v>3700</v>
      </c>
      <c r="AF153">
        <v>0</v>
      </c>
      <c r="AG153">
        <v>28575</v>
      </c>
      <c r="AH153">
        <v>18778</v>
      </c>
      <c r="AI153">
        <v>1250</v>
      </c>
      <c r="AJ153">
        <v>30</v>
      </c>
      <c r="AK153">
        <v>43075</v>
      </c>
      <c r="AL153">
        <v>32160</v>
      </c>
      <c r="AM153">
        <v>36102</v>
      </c>
      <c r="AN153">
        <v>1713</v>
      </c>
      <c r="AO153">
        <v>99250</v>
      </c>
      <c r="AP153">
        <v>61941</v>
      </c>
      <c r="AQ153">
        <v>13750</v>
      </c>
      <c r="AR153">
        <v>2099</v>
      </c>
      <c r="AS153">
        <v>29496</v>
      </c>
      <c r="AT153">
        <v>0</v>
      </c>
      <c r="AU153">
        <v>0</v>
      </c>
      <c r="AV153">
        <v>14500</v>
      </c>
      <c r="AW153">
        <v>64095</v>
      </c>
      <c r="AX153">
        <v>33600</v>
      </c>
      <c r="AY153">
        <v>0</v>
      </c>
      <c r="AZ153">
        <v>6050</v>
      </c>
      <c r="BA153">
        <v>0</v>
      </c>
      <c r="BB153">
        <v>150</v>
      </c>
      <c r="BC153">
        <v>60609</v>
      </c>
      <c r="BD153">
        <v>10518</v>
      </c>
      <c r="BE153">
        <v>0</v>
      </c>
      <c r="BF153">
        <v>77503</v>
      </c>
      <c r="BG153">
        <v>41500</v>
      </c>
      <c r="BH153">
        <v>39500</v>
      </c>
      <c r="BI153">
        <v>7500</v>
      </c>
      <c r="BJ153">
        <v>34500</v>
      </c>
      <c r="BK153">
        <v>60000</v>
      </c>
      <c r="BL153">
        <v>157530</v>
      </c>
      <c r="BM153">
        <v>23480</v>
      </c>
      <c r="BN153">
        <v>16241</v>
      </c>
      <c r="BO153">
        <v>0</v>
      </c>
      <c r="BP153">
        <v>46345</v>
      </c>
      <c r="BQ153">
        <v>2000</v>
      </c>
      <c r="BR153">
        <v>17550</v>
      </c>
      <c r="BS153">
        <v>7700</v>
      </c>
      <c r="BT153">
        <v>1250</v>
      </c>
      <c r="BU153">
        <v>15500</v>
      </c>
      <c r="BV153">
        <v>5665</v>
      </c>
      <c r="BW153">
        <v>300</v>
      </c>
      <c r="BX153">
        <v>11650</v>
      </c>
      <c r="BY153">
        <v>0</v>
      </c>
      <c r="BZ153">
        <v>0</v>
      </c>
      <c r="CA153">
        <v>9548</v>
      </c>
      <c r="CB153">
        <v>10450</v>
      </c>
      <c r="CC153">
        <v>52224</v>
      </c>
      <c r="CD153">
        <v>10700</v>
      </c>
      <c r="CE153">
        <v>172104</v>
      </c>
      <c r="CF153">
        <v>46760</v>
      </c>
      <c r="CG153">
        <v>13350</v>
      </c>
      <c r="CH153">
        <v>21000</v>
      </c>
      <c r="CI153">
        <v>5400</v>
      </c>
      <c r="CJ153">
        <v>4000</v>
      </c>
    </row>
    <row r="154" spans="1:88" x14ac:dyDescent="0.25">
      <c r="A154" t="s">
        <v>274</v>
      </c>
      <c r="B154" t="s">
        <v>2276</v>
      </c>
      <c r="C154" t="str">
        <f>VLOOKUP(LEFT(D154,2),'Lookup Information'!$E:$H,4,FALSE)</f>
        <v>Texas District 48</v>
      </c>
      <c r="D154" t="s">
        <v>840</v>
      </c>
      <c r="E154" t="s">
        <v>87</v>
      </c>
      <c r="F154" t="s">
        <v>88</v>
      </c>
      <c r="G154">
        <v>16329</v>
      </c>
      <c r="H154">
        <v>36150</v>
      </c>
      <c r="I154">
        <v>0</v>
      </c>
      <c r="J154">
        <v>2500</v>
      </c>
      <c r="K154">
        <v>0</v>
      </c>
      <c r="L154">
        <v>16050</v>
      </c>
      <c r="M154">
        <v>0</v>
      </c>
      <c r="N154">
        <v>900</v>
      </c>
      <c r="O154">
        <v>22350</v>
      </c>
      <c r="P154">
        <v>34100</v>
      </c>
      <c r="Q154">
        <v>0</v>
      </c>
      <c r="R154">
        <v>19700</v>
      </c>
      <c r="S154">
        <v>18500</v>
      </c>
      <c r="T154">
        <v>8250</v>
      </c>
      <c r="U154">
        <v>15200</v>
      </c>
      <c r="V154">
        <v>31750</v>
      </c>
      <c r="W154">
        <v>50275</v>
      </c>
      <c r="X154">
        <v>4000</v>
      </c>
      <c r="Y154">
        <v>2500</v>
      </c>
      <c r="Z154">
        <v>0</v>
      </c>
      <c r="AA154">
        <v>1000</v>
      </c>
      <c r="AB154">
        <v>0</v>
      </c>
      <c r="AC154">
        <v>7500</v>
      </c>
      <c r="AD154">
        <v>0</v>
      </c>
      <c r="AE154">
        <v>78600</v>
      </c>
      <c r="AF154">
        <v>0</v>
      </c>
      <c r="AG154">
        <v>4800</v>
      </c>
      <c r="AH154">
        <v>13250</v>
      </c>
      <c r="AI154">
        <v>0</v>
      </c>
      <c r="AJ154">
        <v>0</v>
      </c>
      <c r="AK154">
        <v>13850</v>
      </c>
      <c r="AL154">
        <v>26150</v>
      </c>
      <c r="AM154">
        <v>28350</v>
      </c>
      <c r="AN154">
        <v>0</v>
      </c>
      <c r="AO154">
        <v>1750</v>
      </c>
      <c r="AP154">
        <v>42200</v>
      </c>
      <c r="AQ154">
        <v>5200</v>
      </c>
      <c r="AR154">
        <v>13000</v>
      </c>
      <c r="AS154">
        <v>0</v>
      </c>
      <c r="AT154">
        <v>500</v>
      </c>
      <c r="AU154">
        <v>0</v>
      </c>
      <c r="AV154">
        <v>19000</v>
      </c>
      <c r="AW154">
        <v>0</v>
      </c>
      <c r="AX154">
        <v>0</v>
      </c>
      <c r="AY154">
        <v>0</v>
      </c>
      <c r="AZ154">
        <v>0</v>
      </c>
      <c r="BA154">
        <v>13800</v>
      </c>
      <c r="BB154">
        <v>0</v>
      </c>
      <c r="BC154">
        <v>32500</v>
      </c>
      <c r="BD154">
        <v>6800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500</v>
      </c>
      <c r="BK154">
        <v>16500</v>
      </c>
      <c r="BL154">
        <v>27375</v>
      </c>
      <c r="BM154">
        <v>15449</v>
      </c>
      <c r="BN154">
        <v>24470</v>
      </c>
      <c r="BO154">
        <v>0</v>
      </c>
      <c r="BP154">
        <v>3100</v>
      </c>
      <c r="BQ154">
        <v>0</v>
      </c>
      <c r="BR154">
        <v>7000</v>
      </c>
      <c r="BS154">
        <v>5300</v>
      </c>
      <c r="BT154">
        <v>2000</v>
      </c>
      <c r="BU154">
        <v>6700</v>
      </c>
      <c r="BV154">
        <v>2500</v>
      </c>
      <c r="BW154">
        <v>0</v>
      </c>
      <c r="BX154">
        <v>8000</v>
      </c>
      <c r="BY154">
        <v>1500</v>
      </c>
      <c r="BZ154">
        <v>0</v>
      </c>
      <c r="CA154">
        <v>2050</v>
      </c>
      <c r="CB154">
        <v>500</v>
      </c>
      <c r="CC154">
        <v>1500</v>
      </c>
      <c r="CD154">
        <v>5300</v>
      </c>
      <c r="CE154">
        <v>68766</v>
      </c>
      <c r="CF154">
        <v>39275</v>
      </c>
      <c r="CG154">
        <v>24200</v>
      </c>
      <c r="CH154">
        <v>37999</v>
      </c>
      <c r="CI154">
        <v>0</v>
      </c>
      <c r="CJ154">
        <v>6500</v>
      </c>
    </row>
    <row r="155" spans="1:88" x14ac:dyDescent="0.25">
      <c r="A155" t="s">
        <v>275</v>
      </c>
      <c r="B155" t="s">
        <v>2277</v>
      </c>
      <c r="C155" t="str">
        <f>VLOOKUP(LEFT(D155,2),'Lookup Information'!$E:$H,4,FALSE)</f>
        <v>California District 6</v>
      </c>
      <c r="D155" t="s">
        <v>841</v>
      </c>
      <c r="E155" t="s">
        <v>87</v>
      </c>
      <c r="F155" t="s">
        <v>90</v>
      </c>
      <c r="G155">
        <v>12500</v>
      </c>
      <c r="H155">
        <v>32019</v>
      </c>
      <c r="I155">
        <v>1250</v>
      </c>
      <c r="J155">
        <v>4000</v>
      </c>
      <c r="K155">
        <v>0</v>
      </c>
      <c r="L155">
        <v>0</v>
      </c>
      <c r="M155">
        <v>0</v>
      </c>
      <c r="N155">
        <v>3500</v>
      </c>
      <c r="O155">
        <v>2500</v>
      </c>
      <c r="P155">
        <v>0</v>
      </c>
      <c r="Q155">
        <v>0</v>
      </c>
      <c r="R155">
        <v>1000</v>
      </c>
      <c r="S155">
        <v>0</v>
      </c>
      <c r="T155">
        <v>0</v>
      </c>
      <c r="U155">
        <v>1000</v>
      </c>
      <c r="V155">
        <v>250</v>
      </c>
      <c r="W155">
        <v>0</v>
      </c>
      <c r="X155">
        <v>0</v>
      </c>
      <c r="Y155">
        <v>0</v>
      </c>
      <c r="Z155">
        <v>1000</v>
      </c>
      <c r="AA155">
        <v>0</v>
      </c>
      <c r="AB155">
        <v>0</v>
      </c>
      <c r="AC155">
        <v>3000</v>
      </c>
      <c r="AD155">
        <v>0</v>
      </c>
      <c r="AE155">
        <v>0</v>
      </c>
      <c r="AF155">
        <v>0</v>
      </c>
      <c r="AG155">
        <v>0</v>
      </c>
      <c r="AH155">
        <v>1000</v>
      </c>
      <c r="AI155">
        <v>0</v>
      </c>
      <c r="AJ155">
        <v>0</v>
      </c>
      <c r="AK155">
        <v>0</v>
      </c>
      <c r="AL155">
        <v>1486</v>
      </c>
      <c r="AM155">
        <v>3800</v>
      </c>
      <c r="AN155">
        <v>0</v>
      </c>
      <c r="AO155">
        <v>0</v>
      </c>
      <c r="AP155">
        <v>16500</v>
      </c>
      <c r="AQ155">
        <v>1000</v>
      </c>
      <c r="AR155">
        <v>3700</v>
      </c>
      <c r="AS155">
        <v>1000</v>
      </c>
      <c r="AT155">
        <v>0</v>
      </c>
      <c r="AU155">
        <v>0</v>
      </c>
      <c r="AV155">
        <v>1000</v>
      </c>
      <c r="AW155">
        <v>2500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1000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-4000</v>
      </c>
      <c r="BK155">
        <v>2500</v>
      </c>
      <c r="BL155">
        <v>6200</v>
      </c>
      <c r="BM155">
        <v>4500</v>
      </c>
      <c r="BN155">
        <v>6080</v>
      </c>
      <c r="BO155">
        <v>1000</v>
      </c>
      <c r="BP155">
        <v>4250</v>
      </c>
      <c r="BQ155">
        <v>0</v>
      </c>
      <c r="BR155">
        <v>0</v>
      </c>
      <c r="BS155">
        <v>0</v>
      </c>
      <c r="BT155">
        <v>11000</v>
      </c>
      <c r="BU155">
        <v>4000</v>
      </c>
      <c r="BV155">
        <v>0</v>
      </c>
      <c r="BW155">
        <v>2000</v>
      </c>
      <c r="BX155">
        <v>2500</v>
      </c>
      <c r="BY155">
        <v>0</v>
      </c>
      <c r="BZ155">
        <v>0</v>
      </c>
      <c r="CA155">
        <v>697</v>
      </c>
      <c r="CB155">
        <v>0</v>
      </c>
      <c r="CC155">
        <v>0</v>
      </c>
      <c r="CD155">
        <v>0</v>
      </c>
      <c r="CE155">
        <v>10851</v>
      </c>
      <c r="CF155">
        <v>5500</v>
      </c>
      <c r="CG155">
        <v>5500</v>
      </c>
      <c r="CH155">
        <v>2000</v>
      </c>
      <c r="CI155">
        <v>0</v>
      </c>
      <c r="CJ155">
        <v>0</v>
      </c>
    </row>
    <row r="156" spans="1:88" x14ac:dyDescent="0.25">
      <c r="A156" t="s">
        <v>276</v>
      </c>
      <c r="B156" t="s">
        <v>2278</v>
      </c>
      <c r="C156" t="str">
        <f>VLOOKUP(LEFT(D156,2),'Lookup Information'!$E:$H,4,FALSE)</f>
        <v>Pennsylvania District 42</v>
      </c>
      <c r="D156" t="s">
        <v>842</v>
      </c>
      <c r="E156" t="s">
        <v>87</v>
      </c>
      <c r="F156" t="s">
        <v>90</v>
      </c>
      <c r="G156">
        <v>0</v>
      </c>
      <c r="H156">
        <v>500</v>
      </c>
      <c r="I156">
        <v>0</v>
      </c>
      <c r="J156">
        <v>2700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1250</v>
      </c>
      <c r="X156">
        <v>0</v>
      </c>
      <c r="Y156">
        <v>0</v>
      </c>
      <c r="Z156">
        <v>2000</v>
      </c>
      <c r="AA156">
        <v>1000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1000</v>
      </c>
      <c r="AH156">
        <v>0</v>
      </c>
      <c r="AI156">
        <v>0</v>
      </c>
      <c r="AJ156">
        <v>0</v>
      </c>
      <c r="AK156">
        <v>2500</v>
      </c>
      <c r="AL156">
        <v>2700</v>
      </c>
      <c r="AM156">
        <v>7500</v>
      </c>
      <c r="AN156">
        <v>0</v>
      </c>
      <c r="AO156">
        <v>8100</v>
      </c>
      <c r="AP156">
        <v>2000</v>
      </c>
      <c r="AQ156">
        <v>0</v>
      </c>
      <c r="AR156">
        <v>0</v>
      </c>
      <c r="AS156">
        <v>500</v>
      </c>
      <c r="AT156">
        <v>0</v>
      </c>
      <c r="AU156">
        <v>0</v>
      </c>
      <c r="AV156">
        <v>12000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5500</v>
      </c>
      <c r="BC156">
        <v>21000</v>
      </c>
      <c r="BD156">
        <v>0</v>
      </c>
      <c r="BE156">
        <v>0</v>
      </c>
      <c r="BF156">
        <v>0</v>
      </c>
      <c r="BG156">
        <v>15000</v>
      </c>
      <c r="BH156">
        <v>8500</v>
      </c>
      <c r="BI156">
        <v>8500</v>
      </c>
      <c r="BJ156">
        <v>18500</v>
      </c>
      <c r="BK156">
        <v>3000</v>
      </c>
      <c r="BL156">
        <v>7400</v>
      </c>
      <c r="BM156">
        <v>5500</v>
      </c>
      <c r="BN156">
        <v>6100</v>
      </c>
      <c r="BO156">
        <v>0</v>
      </c>
      <c r="BP156">
        <v>1500</v>
      </c>
      <c r="BQ156">
        <v>2500</v>
      </c>
      <c r="BR156">
        <v>0</v>
      </c>
      <c r="BS156">
        <v>1000</v>
      </c>
      <c r="BT156">
        <v>0</v>
      </c>
      <c r="BU156">
        <v>2700</v>
      </c>
      <c r="BV156">
        <v>500</v>
      </c>
      <c r="BW156">
        <v>0</v>
      </c>
      <c r="BX156">
        <v>0</v>
      </c>
      <c r="BY156">
        <v>0</v>
      </c>
      <c r="BZ156">
        <v>0</v>
      </c>
      <c r="CA156">
        <v>6900</v>
      </c>
      <c r="CB156">
        <v>0</v>
      </c>
      <c r="CC156">
        <v>3800</v>
      </c>
      <c r="CD156">
        <v>0</v>
      </c>
      <c r="CE156">
        <v>1000</v>
      </c>
      <c r="CF156">
        <v>500</v>
      </c>
      <c r="CG156">
        <v>3000</v>
      </c>
      <c r="CH156">
        <v>0</v>
      </c>
      <c r="CI156">
        <v>0</v>
      </c>
      <c r="CJ156">
        <v>0</v>
      </c>
    </row>
    <row r="157" spans="1:88" x14ac:dyDescent="0.25">
      <c r="A157" t="s">
        <v>277</v>
      </c>
      <c r="B157" t="s">
        <v>2279</v>
      </c>
      <c r="C157" t="str">
        <f>VLOOKUP(LEFT(D157,2),'Lookup Information'!$E:$H,4,FALSE)</f>
        <v>California District 6</v>
      </c>
      <c r="D157" t="s">
        <v>278</v>
      </c>
      <c r="E157" t="s">
        <v>95</v>
      </c>
      <c r="F157" t="s">
        <v>90</v>
      </c>
      <c r="G157">
        <v>3650</v>
      </c>
      <c r="H157">
        <v>12900</v>
      </c>
      <c r="I157">
        <v>2700</v>
      </c>
      <c r="J157">
        <v>10400</v>
      </c>
      <c r="K157">
        <v>0</v>
      </c>
      <c r="L157">
        <v>0</v>
      </c>
      <c r="M157">
        <v>0</v>
      </c>
      <c r="N157">
        <v>0</v>
      </c>
      <c r="O157">
        <v>29700</v>
      </c>
      <c r="P157">
        <v>19700</v>
      </c>
      <c r="Q157">
        <v>650</v>
      </c>
      <c r="R157">
        <v>26400</v>
      </c>
      <c r="S157">
        <v>3000</v>
      </c>
      <c r="T157">
        <v>5500</v>
      </c>
      <c r="U157">
        <v>0</v>
      </c>
      <c r="V157">
        <v>1000</v>
      </c>
      <c r="W157">
        <v>2700</v>
      </c>
      <c r="X157">
        <v>0</v>
      </c>
      <c r="Y157">
        <v>0</v>
      </c>
      <c r="Z157">
        <v>11500</v>
      </c>
      <c r="AA157">
        <v>6000</v>
      </c>
      <c r="AB157">
        <v>2000</v>
      </c>
      <c r="AC157">
        <v>68000</v>
      </c>
      <c r="AD157">
        <v>0</v>
      </c>
      <c r="AE157">
        <v>0</v>
      </c>
      <c r="AF157">
        <v>0</v>
      </c>
      <c r="AG157">
        <v>2000</v>
      </c>
      <c r="AH157">
        <v>5500</v>
      </c>
      <c r="AI157">
        <v>3000</v>
      </c>
      <c r="AJ157">
        <v>0</v>
      </c>
      <c r="AK157">
        <v>3000</v>
      </c>
      <c r="AL157">
        <v>4500</v>
      </c>
      <c r="AM157">
        <v>5001</v>
      </c>
      <c r="AN157">
        <v>0</v>
      </c>
      <c r="AO157">
        <v>15100</v>
      </c>
      <c r="AP157">
        <v>9</v>
      </c>
      <c r="AQ157">
        <v>0</v>
      </c>
      <c r="AR157">
        <v>3000</v>
      </c>
      <c r="AS157">
        <v>31000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2000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1000</v>
      </c>
      <c r="BK157">
        <v>3500</v>
      </c>
      <c r="BL157">
        <v>71865</v>
      </c>
      <c r="BM157">
        <v>57305</v>
      </c>
      <c r="BN157">
        <v>7900</v>
      </c>
      <c r="BO157">
        <v>0</v>
      </c>
      <c r="BP157">
        <v>4750</v>
      </c>
      <c r="BQ157">
        <v>24500</v>
      </c>
      <c r="BR157">
        <v>0</v>
      </c>
      <c r="BS157">
        <v>3500</v>
      </c>
      <c r="BT157">
        <v>5000</v>
      </c>
      <c r="BU157">
        <v>10600</v>
      </c>
      <c r="BV157">
        <v>0</v>
      </c>
      <c r="BW157">
        <v>2000</v>
      </c>
      <c r="BX157">
        <v>2000</v>
      </c>
      <c r="BY157">
        <v>0</v>
      </c>
      <c r="BZ157">
        <v>0</v>
      </c>
      <c r="CA157">
        <v>1500</v>
      </c>
      <c r="CB157">
        <v>0</v>
      </c>
      <c r="CC157">
        <v>2</v>
      </c>
      <c r="CD157">
        <v>5400</v>
      </c>
      <c r="CE157">
        <v>10581</v>
      </c>
      <c r="CF157">
        <v>15000</v>
      </c>
      <c r="CG157">
        <v>1000</v>
      </c>
      <c r="CH157">
        <v>1000</v>
      </c>
      <c r="CI157">
        <v>1000</v>
      </c>
      <c r="CJ157">
        <v>0</v>
      </c>
    </row>
    <row r="158" spans="1:88" x14ac:dyDescent="0.25">
      <c r="A158" t="s">
        <v>279</v>
      </c>
      <c r="B158" t="s">
        <v>2280</v>
      </c>
      <c r="C158" t="str">
        <f>VLOOKUP(LEFT(D158,2),'Lookup Information'!$E:$H,4,FALSE)</f>
        <v>Tennessee District 47</v>
      </c>
      <c r="D158" t="s">
        <v>843</v>
      </c>
      <c r="E158" t="s">
        <v>87</v>
      </c>
      <c r="F158" t="s">
        <v>88</v>
      </c>
      <c r="G158">
        <v>22000</v>
      </c>
      <c r="H158">
        <v>23000</v>
      </c>
      <c r="I158">
        <v>1000</v>
      </c>
      <c r="J158">
        <v>0</v>
      </c>
      <c r="K158">
        <v>10000</v>
      </c>
      <c r="L158">
        <v>5000</v>
      </c>
      <c r="M158">
        <v>0</v>
      </c>
      <c r="N158">
        <v>3500</v>
      </c>
      <c r="O158">
        <v>5500</v>
      </c>
      <c r="P158">
        <v>0</v>
      </c>
      <c r="Q158">
        <v>0</v>
      </c>
      <c r="R158">
        <v>0</v>
      </c>
      <c r="S158">
        <v>2500</v>
      </c>
      <c r="T158">
        <v>0</v>
      </c>
      <c r="U158">
        <v>1000</v>
      </c>
      <c r="V158">
        <v>0</v>
      </c>
      <c r="W158">
        <v>1000</v>
      </c>
      <c r="X158">
        <v>8000</v>
      </c>
      <c r="Y158">
        <v>0</v>
      </c>
      <c r="Z158">
        <v>15500</v>
      </c>
      <c r="AA158">
        <v>0</v>
      </c>
      <c r="AB158">
        <v>0</v>
      </c>
      <c r="AC158">
        <v>7500</v>
      </c>
      <c r="AD158">
        <v>0</v>
      </c>
      <c r="AE158">
        <v>14000</v>
      </c>
      <c r="AF158">
        <v>0</v>
      </c>
      <c r="AG158">
        <v>15952</v>
      </c>
      <c r="AH158">
        <v>41000</v>
      </c>
      <c r="AI158">
        <v>7000</v>
      </c>
      <c r="AJ158">
        <v>24000</v>
      </c>
      <c r="AK158">
        <v>63000</v>
      </c>
      <c r="AL158">
        <v>15400</v>
      </c>
      <c r="AM158">
        <v>43500</v>
      </c>
      <c r="AN158">
        <v>0</v>
      </c>
      <c r="AO158">
        <v>36500</v>
      </c>
      <c r="AP158">
        <v>7000</v>
      </c>
      <c r="AQ158">
        <v>0</v>
      </c>
      <c r="AR158">
        <v>1500</v>
      </c>
      <c r="AS158">
        <v>7000</v>
      </c>
      <c r="AT158">
        <v>250</v>
      </c>
      <c r="AU158">
        <v>0</v>
      </c>
      <c r="AV158">
        <v>4000</v>
      </c>
      <c r="AW158">
        <v>0</v>
      </c>
      <c r="AX158">
        <v>0</v>
      </c>
      <c r="AY158">
        <v>1000</v>
      </c>
      <c r="AZ158">
        <v>0</v>
      </c>
      <c r="BA158">
        <v>2000</v>
      </c>
      <c r="BB158">
        <v>0</v>
      </c>
      <c r="BC158">
        <v>23000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8000</v>
      </c>
      <c r="BL158">
        <v>4000</v>
      </c>
      <c r="BM158">
        <v>6500</v>
      </c>
      <c r="BN158">
        <v>2500</v>
      </c>
      <c r="BO158">
        <v>1000</v>
      </c>
      <c r="BP158">
        <v>1000</v>
      </c>
      <c r="BQ158">
        <v>0</v>
      </c>
      <c r="BR158">
        <v>7000</v>
      </c>
      <c r="BS158">
        <v>2000</v>
      </c>
      <c r="BT158">
        <v>0</v>
      </c>
      <c r="BU158">
        <v>14158</v>
      </c>
      <c r="BV158">
        <v>1000</v>
      </c>
      <c r="BW158">
        <v>1000</v>
      </c>
      <c r="BX158">
        <v>9500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500</v>
      </c>
      <c r="CF158">
        <v>1000</v>
      </c>
      <c r="CG158">
        <v>8400</v>
      </c>
      <c r="CH158">
        <v>2000</v>
      </c>
      <c r="CI158">
        <v>0</v>
      </c>
      <c r="CJ158">
        <v>0</v>
      </c>
    </row>
    <row r="159" spans="1:88" x14ac:dyDescent="0.25">
      <c r="A159" t="s">
        <v>280</v>
      </c>
      <c r="B159" t="s">
        <v>2281</v>
      </c>
      <c r="C159" t="str">
        <f>VLOOKUP(LEFT(D159,2),'Lookup Information'!$E:$H,4,FALSE)</f>
        <v>Nebraska District 31</v>
      </c>
      <c r="D159" t="s">
        <v>281</v>
      </c>
      <c r="E159" t="s">
        <v>95</v>
      </c>
      <c r="F159" t="s">
        <v>88</v>
      </c>
      <c r="G159">
        <v>50325</v>
      </c>
      <c r="H159">
        <v>28700</v>
      </c>
      <c r="I159">
        <v>1000</v>
      </c>
      <c r="J159">
        <v>10410</v>
      </c>
      <c r="K159">
        <v>2000</v>
      </c>
      <c r="L159">
        <v>20100</v>
      </c>
      <c r="M159">
        <v>0</v>
      </c>
      <c r="N159">
        <v>3000</v>
      </c>
      <c r="O159">
        <v>7100</v>
      </c>
      <c r="P159">
        <v>13000</v>
      </c>
      <c r="Q159">
        <v>0</v>
      </c>
      <c r="R159">
        <v>5550</v>
      </c>
      <c r="S159">
        <v>48250</v>
      </c>
      <c r="T159">
        <v>22950</v>
      </c>
      <c r="U159">
        <v>4500</v>
      </c>
      <c r="V159">
        <v>6500</v>
      </c>
      <c r="W159">
        <v>34950</v>
      </c>
      <c r="X159">
        <v>0</v>
      </c>
      <c r="Y159">
        <v>0</v>
      </c>
      <c r="Z159">
        <v>10000</v>
      </c>
      <c r="AA159">
        <v>7000</v>
      </c>
      <c r="AB159">
        <v>8250</v>
      </c>
      <c r="AC159">
        <v>28200</v>
      </c>
      <c r="AD159">
        <v>2000</v>
      </c>
      <c r="AE159">
        <v>27600</v>
      </c>
      <c r="AF159">
        <v>0</v>
      </c>
      <c r="AG159">
        <v>7000</v>
      </c>
      <c r="AH159">
        <v>13420</v>
      </c>
      <c r="AI159">
        <v>6500</v>
      </c>
      <c r="AJ159">
        <v>11900</v>
      </c>
      <c r="AK159">
        <v>49750</v>
      </c>
      <c r="AL159">
        <v>7000</v>
      </c>
      <c r="AM159">
        <v>24610</v>
      </c>
      <c r="AN159">
        <v>0</v>
      </c>
      <c r="AO159">
        <v>8950</v>
      </c>
      <c r="AP159">
        <v>10400</v>
      </c>
      <c r="AQ159">
        <v>0</v>
      </c>
      <c r="AR159">
        <v>8250</v>
      </c>
      <c r="AS159">
        <v>20250</v>
      </c>
      <c r="AT159">
        <v>0</v>
      </c>
      <c r="AU159">
        <v>0</v>
      </c>
      <c r="AV159">
        <v>1500</v>
      </c>
      <c r="AW159">
        <v>0</v>
      </c>
      <c r="AX159">
        <v>0</v>
      </c>
      <c r="AY159">
        <v>0</v>
      </c>
      <c r="AZ159">
        <v>0</v>
      </c>
      <c r="BA159">
        <v>2750</v>
      </c>
      <c r="BB159">
        <v>0</v>
      </c>
      <c r="BC159">
        <v>82500</v>
      </c>
      <c r="BD159">
        <v>0</v>
      </c>
      <c r="BE159">
        <v>0</v>
      </c>
      <c r="BF159">
        <v>0</v>
      </c>
      <c r="BG159">
        <v>2500</v>
      </c>
      <c r="BH159">
        <v>0</v>
      </c>
      <c r="BI159">
        <v>0</v>
      </c>
      <c r="BJ159">
        <v>5000</v>
      </c>
      <c r="BK159">
        <v>18000</v>
      </c>
      <c r="BL159">
        <v>48000</v>
      </c>
      <c r="BM159">
        <v>43800</v>
      </c>
      <c r="BN159">
        <v>0</v>
      </c>
      <c r="BO159">
        <v>1750</v>
      </c>
      <c r="BP159">
        <v>13150</v>
      </c>
      <c r="BQ159">
        <v>2000</v>
      </c>
      <c r="BR159">
        <v>3250</v>
      </c>
      <c r="BS159">
        <v>5000</v>
      </c>
      <c r="BT159">
        <v>1125</v>
      </c>
      <c r="BU159">
        <v>10000</v>
      </c>
      <c r="BV159">
        <v>0</v>
      </c>
      <c r="BW159">
        <v>0</v>
      </c>
      <c r="BX159">
        <v>6000</v>
      </c>
      <c r="BY159">
        <v>3000</v>
      </c>
      <c r="BZ159">
        <v>0</v>
      </c>
      <c r="CA159">
        <v>1030</v>
      </c>
      <c r="CB159">
        <v>0</v>
      </c>
      <c r="CC159">
        <v>520</v>
      </c>
      <c r="CD159">
        <v>0</v>
      </c>
      <c r="CE159">
        <v>30213</v>
      </c>
      <c r="CF159">
        <v>12500</v>
      </c>
      <c r="CG159">
        <v>20650</v>
      </c>
      <c r="CH159">
        <v>73350</v>
      </c>
      <c r="CI159">
        <v>21500</v>
      </c>
      <c r="CJ159">
        <v>47450</v>
      </c>
    </row>
    <row r="160" spans="1:88" x14ac:dyDescent="0.25">
      <c r="A160" t="s">
        <v>282</v>
      </c>
      <c r="B160" t="s">
        <v>2282</v>
      </c>
      <c r="C160" t="str">
        <f>VLOOKUP(LEFT(D160,2),'Lookup Information'!$E:$H,4,FALSE)</f>
        <v>Pennsylvania District 42</v>
      </c>
      <c r="D160" t="s">
        <v>844</v>
      </c>
      <c r="E160" t="s">
        <v>87</v>
      </c>
      <c r="F160" t="s">
        <v>88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2000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150</v>
      </c>
      <c r="W160">
        <v>0</v>
      </c>
      <c r="X160">
        <v>5000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5500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-2000</v>
      </c>
      <c r="AL160">
        <v>0</v>
      </c>
      <c r="AM160">
        <v>0</v>
      </c>
      <c r="AN160">
        <v>0</v>
      </c>
      <c r="AO160">
        <v>2000</v>
      </c>
      <c r="AP160">
        <v>0</v>
      </c>
      <c r="AQ160">
        <v>0</v>
      </c>
      <c r="AR160">
        <v>1000</v>
      </c>
      <c r="AS160">
        <v>0</v>
      </c>
      <c r="AT160">
        <v>0</v>
      </c>
      <c r="AU160">
        <v>0</v>
      </c>
      <c r="AV160">
        <v>750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11500</v>
      </c>
      <c r="BD160">
        <v>0</v>
      </c>
      <c r="BE160">
        <v>5000</v>
      </c>
      <c r="BF160">
        <v>0</v>
      </c>
      <c r="BG160">
        <v>0</v>
      </c>
      <c r="BH160">
        <v>0</v>
      </c>
      <c r="BI160">
        <v>0</v>
      </c>
      <c r="BJ160">
        <v>-2500</v>
      </c>
      <c r="BK160">
        <v>-1000</v>
      </c>
      <c r="BL160">
        <v>2000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-1000</v>
      </c>
      <c r="BT160">
        <v>3000</v>
      </c>
      <c r="BU160">
        <v>0</v>
      </c>
      <c r="BV160">
        <v>0</v>
      </c>
      <c r="BW160">
        <v>0</v>
      </c>
      <c r="BX160">
        <v>2000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</row>
    <row r="161" spans="1:88" x14ac:dyDescent="0.25">
      <c r="A161" t="s">
        <v>283</v>
      </c>
      <c r="B161" t="s">
        <v>2283</v>
      </c>
      <c r="C161" t="str">
        <f>VLOOKUP(LEFT(D161,2),'Lookup Information'!$E:$H,4,FALSE)</f>
        <v>Arizona District 4</v>
      </c>
      <c r="D161" t="s">
        <v>284</v>
      </c>
      <c r="E161" t="s">
        <v>95</v>
      </c>
      <c r="F161" t="s">
        <v>88</v>
      </c>
      <c r="G161">
        <v>0</v>
      </c>
      <c r="H161">
        <v>100</v>
      </c>
      <c r="I161">
        <v>1000</v>
      </c>
      <c r="J161">
        <v>7400</v>
      </c>
      <c r="K161">
        <v>7000</v>
      </c>
      <c r="L161">
        <v>0</v>
      </c>
      <c r="M161">
        <v>0</v>
      </c>
      <c r="N161">
        <v>0</v>
      </c>
      <c r="O161">
        <v>39955</v>
      </c>
      <c r="P161">
        <v>11000</v>
      </c>
      <c r="Q161">
        <v>0</v>
      </c>
      <c r="R161">
        <v>10000</v>
      </c>
      <c r="S161">
        <v>8900</v>
      </c>
      <c r="T161">
        <v>2000</v>
      </c>
      <c r="U161">
        <v>2500</v>
      </c>
      <c r="V161">
        <v>13550</v>
      </c>
      <c r="W161">
        <v>7150</v>
      </c>
      <c r="X161">
        <v>11700</v>
      </c>
      <c r="Y161">
        <v>7500</v>
      </c>
      <c r="Z161">
        <v>3500</v>
      </c>
      <c r="AA161">
        <v>4600</v>
      </c>
      <c r="AB161">
        <v>8000</v>
      </c>
      <c r="AC161">
        <v>18000</v>
      </c>
      <c r="AD161">
        <v>10300</v>
      </c>
      <c r="AE161">
        <v>1950</v>
      </c>
      <c r="AF161">
        <v>0</v>
      </c>
      <c r="AG161">
        <v>0</v>
      </c>
      <c r="AH161">
        <v>8850</v>
      </c>
      <c r="AI161">
        <v>0</v>
      </c>
      <c r="AJ161">
        <v>5500</v>
      </c>
      <c r="AK161">
        <v>31600</v>
      </c>
      <c r="AL161">
        <v>19550</v>
      </c>
      <c r="AM161">
        <v>79653</v>
      </c>
      <c r="AN161">
        <v>0</v>
      </c>
      <c r="AO161">
        <v>57800</v>
      </c>
      <c r="AP161">
        <v>13400</v>
      </c>
      <c r="AQ161">
        <v>7500</v>
      </c>
      <c r="AR161">
        <v>7500</v>
      </c>
      <c r="AS161">
        <v>53200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52100</v>
      </c>
      <c r="AZ161">
        <v>0</v>
      </c>
      <c r="BA161">
        <v>2250</v>
      </c>
      <c r="BB161">
        <v>0</v>
      </c>
      <c r="BC161">
        <v>12500</v>
      </c>
      <c r="BD161">
        <v>0</v>
      </c>
      <c r="BE161">
        <v>20255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58850</v>
      </c>
      <c r="BM161">
        <v>44760</v>
      </c>
      <c r="BN161">
        <v>6400</v>
      </c>
      <c r="BO161">
        <v>3500</v>
      </c>
      <c r="BP161">
        <v>8500</v>
      </c>
      <c r="BQ161">
        <v>10600</v>
      </c>
      <c r="BR161">
        <v>3000</v>
      </c>
      <c r="BS161">
        <v>13400</v>
      </c>
      <c r="BT161">
        <v>43900</v>
      </c>
      <c r="BU161">
        <v>7000</v>
      </c>
      <c r="BV161">
        <v>550</v>
      </c>
      <c r="BW161">
        <v>12800</v>
      </c>
      <c r="BX161">
        <v>1050</v>
      </c>
      <c r="BY161">
        <v>0</v>
      </c>
      <c r="BZ161">
        <v>0</v>
      </c>
      <c r="CA161">
        <v>50</v>
      </c>
      <c r="CB161">
        <v>0</v>
      </c>
      <c r="CC161">
        <v>17000</v>
      </c>
      <c r="CD161">
        <v>3600</v>
      </c>
      <c r="CE161">
        <v>55375</v>
      </c>
      <c r="CF161">
        <v>62400</v>
      </c>
      <c r="CG161">
        <v>12000</v>
      </c>
      <c r="CH161">
        <v>8100</v>
      </c>
      <c r="CI161">
        <v>0</v>
      </c>
      <c r="CJ161">
        <v>6400</v>
      </c>
    </row>
    <row r="162" spans="1:88" x14ac:dyDescent="0.25">
      <c r="A162" t="s">
        <v>285</v>
      </c>
      <c r="B162" t="s">
        <v>2284</v>
      </c>
      <c r="C162" t="str">
        <f>VLOOKUP(LEFT(D162,2),'Lookup Information'!$E:$H,4,FALSE)</f>
        <v>Tennessee District 47</v>
      </c>
      <c r="D162" t="s">
        <v>845</v>
      </c>
      <c r="E162" t="s">
        <v>87</v>
      </c>
      <c r="F162" t="s">
        <v>88</v>
      </c>
      <c r="G162">
        <v>11200</v>
      </c>
      <c r="H162">
        <v>3500</v>
      </c>
      <c r="I162">
        <v>0</v>
      </c>
      <c r="J162">
        <v>37500</v>
      </c>
      <c r="K162">
        <v>11000</v>
      </c>
      <c r="L162">
        <v>6500</v>
      </c>
      <c r="M162">
        <v>0</v>
      </c>
      <c r="N162">
        <v>4500</v>
      </c>
      <c r="O162">
        <v>9500</v>
      </c>
      <c r="P162">
        <v>0</v>
      </c>
      <c r="Q162">
        <v>250</v>
      </c>
      <c r="R162">
        <v>3700</v>
      </c>
      <c r="S162">
        <v>12000</v>
      </c>
      <c r="T162">
        <v>6500</v>
      </c>
      <c r="U162">
        <v>7200</v>
      </c>
      <c r="V162">
        <v>27650</v>
      </c>
      <c r="W162">
        <v>79150</v>
      </c>
      <c r="X162">
        <v>28400</v>
      </c>
      <c r="Y162">
        <v>10000</v>
      </c>
      <c r="Z162">
        <v>27500</v>
      </c>
      <c r="AA162">
        <v>11750</v>
      </c>
      <c r="AB162">
        <v>15000</v>
      </c>
      <c r="AC162">
        <v>37500</v>
      </c>
      <c r="AD162">
        <v>5000</v>
      </c>
      <c r="AE162">
        <v>17200</v>
      </c>
      <c r="AF162">
        <v>10500</v>
      </c>
      <c r="AG162">
        <v>24650</v>
      </c>
      <c r="AH162">
        <v>33700</v>
      </c>
      <c r="AI162">
        <v>0</v>
      </c>
      <c r="AJ162">
        <v>20700</v>
      </c>
      <c r="AK162">
        <v>63400</v>
      </c>
      <c r="AL162">
        <v>7800</v>
      </c>
      <c r="AM162">
        <v>62700</v>
      </c>
      <c r="AN162">
        <v>1000</v>
      </c>
      <c r="AO162">
        <v>32200</v>
      </c>
      <c r="AP162">
        <v>68700</v>
      </c>
      <c r="AQ162">
        <v>13000</v>
      </c>
      <c r="AR162">
        <v>33450</v>
      </c>
      <c r="AS162">
        <v>30800</v>
      </c>
      <c r="AT162">
        <v>500</v>
      </c>
      <c r="AU162">
        <v>0</v>
      </c>
      <c r="AV162">
        <v>12500</v>
      </c>
      <c r="AW162">
        <v>0</v>
      </c>
      <c r="AX162">
        <v>0</v>
      </c>
      <c r="AY162">
        <v>3500</v>
      </c>
      <c r="AZ162">
        <v>0</v>
      </c>
      <c r="BA162">
        <v>11500</v>
      </c>
      <c r="BB162">
        <v>1000</v>
      </c>
      <c r="BC162">
        <v>68200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14000</v>
      </c>
      <c r="BL162">
        <v>46550</v>
      </c>
      <c r="BM162">
        <v>10000</v>
      </c>
      <c r="BN162">
        <v>18900</v>
      </c>
      <c r="BO162">
        <v>2000</v>
      </c>
      <c r="BP162">
        <v>19050</v>
      </c>
      <c r="BQ162">
        <v>3400</v>
      </c>
      <c r="BR162">
        <v>23950</v>
      </c>
      <c r="BS162">
        <v>6100</v>
      </c>
      <c r="BT162">
        <v>4000</v>
      </c>
      <c r="BU162">
        <v>28800</v>
      </c>
      <c r="BV162">
        <v>9200</v>
      </c>
      <c r="BW162">
        <v>0</v>
      </c>
      <c r="BX162">
        <v>10600</v>
      </c>
      <c r="BY162">
        <v>0</v>
      </c>
      <c r="BZ162">
        <v>0</v>
      </c>
      <c r="CA162">
        <v>8700</v>
      </c>
      <c r="CB162">
        <v>0</v>
      </c>
      <c r="CC162">
        <v>15100</v>
      </c>
      <c r="CD162">
        <v>0</v>
      </c>
      <c r="CE162">
        <v>43550</v>
      </c>
      <c r="CF162">
        <v>24000</v>
      </c>
      <c r="CG162">
        <v>29700</v>
      </c>
      <c r="CH162">
        <v>2500</v>
      </c>
      <c r="CI162">
        <v>3500</v>
      </c>
      <c r="CJ162">
        <v>7000</v>
      </c>
    </row>
    <row r="163" spans="1:88" x14ac:dyDescent="0.25">
      <c r="A163" t="s">
        <v>286</v>
      </c>
      <c r="B163" t="s">
        <v>2285</v>
      </c>
      <c r="C163" t="str">
        <f>VLOOKUP(LEFT(D163,2),'Lookup Information'!$E:$H,4,FALSE)</f>
        <v>Louisiana District 22</v>
      </c>
      <c r="D163" t="s">
        <v>846</v>
      </c>
      <c r="E163" t="s">
        <v>87</v>
      </c>
      <c r="F163" t="s">
        <v>88</v>
      </c>
      <c r="G163">
        <v>8152</v>
      </c>
      <c r="H163">
        <v>33085</v>
      </c>
      <c r="I163">
        <v>0</v>
      </c>
      <c r="J163">
        <v>4700</v>
      </c>
      <c r="K163">
        <v>29850</v>
      </c>
      <c r="L163">
        <v>1100</v>
      </c>
      <c r="M163">
        <v>0</v>
      </c>
      <c r="N163">
        <v>0</v>
      </c>
      <c r="O163">
        <v>17600</v>
      </c>
      <c r="P163">
        <v>0</v>
      </c>
      <c r="Q163">
        <v>5700</v>
      </c>
      <c r="R163">
        <v>10400</v>
      </c>
      <c r="S163">
        <v>3000</v>
      </c>
      <c r="T163">
        <v>3000</v>
      </c>
      <c r="U163">
        <v>14800</v>
      </c>
      <c r="V163">
        <v>18700</v>
      </c>
      <c r="W163">
        <v>65250</v>
      </c>
      <c r="X163">
        <v>5000</v>
      </c>
      <c r="Y163">
        <v>5300</v>
      </c>
      <c r="Z163">
        <v>11000</v>
      </c>
      <c r="AA163">
        <v>11500</v>
      </c>
      <c r="AB163">
        <v>0</v>
      </c>
      <c r="AC163">
        <v>4750</v>
      </c>
      <c r="AD163">
        <v>2500</v>
      </c>
      <c r="AE163">
        <v>168830</v>
      </c>
      <c r="AF163">
        <v>6300</v>
      </c>
      <c r="AG163">
        <v>4500</v>
      </c>
      <c r="AH163">
        <v>8800</v>
      </c>
      <c r="AI163">
        <v>0</v>
      </c>
      <c r="AJ163">
        <v>7900</v>
      </c>
      <c r="AK163">
        <v>34700</v>
      </c>
      <c r="AL163">
        <v>48745</v>
      </c>
      <c r="AM163">
        <v>94850</v>
      </c>
      <c r="AN163">
        <v>0</v>
      </c>
      <c r="AO163">
        <v>52250</v>
      </c>
      <c r="AP163">
        <v>223970</v>
      </c>
      <c r="AQ163">
        <v>5000</v>
      </c>
      <c r="AR163">
        <v>61566</v>
      </c>
      <c r="AS163">
        <v>20805</v>
      </c>
      <c r="AT163">
        <v>0</v>
      </c>
      <c r="AU163">
        <v>0</v>
      </c>
      <c r="AV163">
        <v>10500</v>
      </c>
      <c r="AW163">
        <v>0</v>
      </c>
      <c r="AX163">
        <v>0</v>
      </c>
      <c r="AY163">
        <v>0</v>
      </c>
      <c r="AZ163">
        <v>0</v>
      </c>
      <c r="BA163">
        <v>8456</v>
      </c>
      <c r="BB163">
        <v>0</v>
      </c>
      <c r="BC163">
        <v>30500</v>
      </c>
      <c r="BD163">
        <v>57750</v>
      </c>
      <c r="BE163">
        <v>390734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58835</v>
      </c>
      <c r="BM163">
        <v>8200</v>
      </c>
      <c r="BN163">
        <v>12700</v>
      </c>
      <c r="BO163">
        <v>1000</v>
      </c>
      <c r="BP163">
        <v>14100</v>
      </c>
      <c r="BQ163">
        <v>0</v>
      </c>
      <c r="BR163">
        <v>5400</v>
      </c>
      <c r="BS163">
        <v>25224</v>
      </c>
      <c r="BT163">
        <v>5700</v>
      </c>
      <c r="BU163">
        <v>15600</v>
      </c>
      <c r="BV163">
        <v>750</v>
      </c>
      <c r="BW163">
        <v>1000</v>
      </c>
      <c r="BX163">
        <v>25750</v>
      </c>
      <c r="BY163">
        <v>1750</v>
      </c>
      <c r="BZ163">
        <v>0</v>
      </c>
      <c r="CA163">
        <v>2100</v>
      </c>
      <c r="CB163">
        <v>1000</v>
      </c>
      <c r="CC163">
        <v>8787</v>
      </c>
      <c r="CD163">
        <v>10800</v>
      </c>
      <c r="CE163">
        <v>190505</v>
      </c>
      <c r="CF163">
        <v>15200</v>
      </c>
      <c r="CG163">
        <v>31600</v>
      </c>
      <c r="CH163">
        <v>5500</v>
      </c>
      <c r="CI163">
        <v>36450</v>
      </c>
      <c r="CJ163">
        <v>5800</v>
      </c>
    </row>
    <row r="164" spans="1:88" x14ac:dyDescent="0.25">
      <c r="A164" t="s">
        <v>287</v>
      </c>
      <c r="B164" t="s">
        <v>2286</v>
      </c>
      <c r="C164" t="str">
        <f>VLOOKUP(LEFT(D164,2),'Lookup Information'!$E:$H,4,FALSE)</f>
        <v>Texas District 48</v>
      </c>
      <c r="D164" t="s">
        <v>847</v>
      </c>
      <c r="E164" t="s">
        <v>87</v>
      </c>
      <c r="F164" t="s">
        <v>88</v>
      </c>
      <c r="G164">
        <v>17379</v>
      </c>
      <c r="H164">
        <v>11000</v>
      </c>
      <c r="I164">
        <v>8450</v>
      </c>
      <c r="J164">
        <v>8400</v>
      </c>
      <c r="K164">
        <v>5500</v>
      </c>
      <c r="L164">
        <v>17600</v>
      </c>
      <c r="M164">
        <v>8750</v>
      </c>
      <c r="N164">
        <v>8500</v>
      </c>
      <c r="O164">
        <v>50500</v>
      </c>
      <c r="P164">
        <v>9000</v>
      </c>
      <c r="Q164">
        <v>2000</v>
      </c>
      <c r="R164">
        <v>9700</v>
      </c>
      <c r="S164">
        <v>38000</v>
      </c>
      <c r="T164">
        <v>18000</v>
      </c>
      <c r="U164">
        <v>15500</v>
      </c>
      <c r="V164">
        <v>11550</v>
      </c>
      <c r="W164">
        <v>10100</v>
      </c>
      <c r="X164">
        <v>11600</v>
      </c>
      <c r="Y164">
        <v>1500</v>
      </c>
      <c r="Z164">
        <v>15250</v>
      </c>
      <c r="AA164">
        <v>14500</v>
      </c>
      <c r="AB164">
        <v>1000</v>
      </c>
      <c r="AC164">
        <v>41309</v>
      </c>
      <c r="AD164">
        <v>3500</v>
      </c>
      <c r="AE164">
        <v>198800</v>
      </c>
      <c r="AF164">
        <v>3750</v>
      </c>
      <c r="AG164">
        <v>69100</v>
      </c>
      <c r="AH164">
        <v>33350</v>
      </c>
      <c r="AI164">
        <v>4500</v>
      </c>
      <c r="AJ164">
        <v>7200</v>
      </c>
      <c r="AK164">
        <v>71400</v>
      </c>
      <c r="AL164">
        <v>19100</v>
      </c>
      <c r="AM164">
        <v>63700</v>
      </c>
      <c r="AN164">
        <v>0</v>
      </c>
      <c r="AO164">
        <v>18650</v>
      </c>
      <c r="AP164">
        <v>132300</v>
      </c>
      <c r="AQ164">
        <v>31400</v>
      </c>
      <c r="AR164">
        <v>2250</v>
      </c>
      <c r="AS164">
        <v>43000</v>
      </c>
      <c r="AT164">
        <v>500</v>
      </c>
      <c r="AU164">
        <v>0</v>
      </c>
      <c r="AV164">
        <v>7000</v>
      </c>
      <c r="AW164">
        <v>0</v>
      </c>
      <c r="AX164">
        <v>1000</v>
      </c>
      <c r="AY164">
        <v>1000</v>
      </c>
      <c r="AZ164">
        <v>0</v>
      </c>
      <c r="BA164">
        <v>10700</v>
      </c>
      <c r="BB164">
        <v>0</v>
      </c>
      <c r="BC164">
        <v>44000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1000</v>
      </c>
      <c r="BK164">
        <v>10500</v>
      </c>
      <c r="BL164">
        <v>38500</v>
      </c>
      <c r="BM164">
        <v>36300</v>
      </c>
      <c r="BN164">
        <v>18100</v>
      </c>
      <c r="BO164">
        <v>8000</v>
      </c>
      <c r="BP164">
        <v>18550</v>
      </c>
      <c r="BQ164">
        <v>1000</v>
      </c>
      <c r="BR164">
        <v>16000</v>
      </c>
      <c r="BS164">
        <v>28250</v>
      </c>
      <c r="BT164">
        <v>0</v>
      </c>
      <c r="BU164">
        <v>13600</v>
      </c>
      <c r="BV164">
        <v>3500</v>
      </c>
      <c r="BW164">
        <v>5000</v>
      </c>
      <c r="BX164">
        <v>30500</v>
      </c>
      <c r="BY164">
        <v>7000</v>
      </c>
      <c r="BZ164">
        <v>2700</v>
      </c>
      <c r="CA164">
        <v>1600</v>
      </c>
      <c r="CB164">
        <v>0</v>
      </c>
      <c r="CC164">
        <v>13000</v>
      </c>
      <c r="CD164">
        <v>1000</v>
      </c>
      <c r="CE164">
        <v>68061</v>
      </c>
      <c r="CF164">
        <v>36500</v>
      </c>
      <c r="CG164">
        <v>43400</v>
      </c>
      <c r="CH164">
        <v>21000</v>
      </c>
      <c r="CI164">
        <v>5221</v>
      </c>
      <c r="CJ164">
        <v>2000</v>
      </c>
    </row>
    <row r="165" spans="1:88" x14ac:dyDescent="0.25">
      <c r="A165" t="s">
        <v>288</v>
      </c>
      <c r="B165" t="s">
        <v>2287</v>
      </c>
      <c r="C165" t="str">
        <f>VLOOKUP(LEFT(D165,2),'Lookup Information'!$E:$H,4,FALSE)</f>
        <v>Virginia District 51</v>
      </c>
      <c r="D165" t="s">
        <v>848</v>
      </c>
      <c r="E165" t="s">
        <v>87</v>
      </c>
      <c r="F165" t="s">
        <v>88</v>
      </c>
      <c r="G165">
        <v>300</v>
      </c>
      <c r="H165">
        <v>12500</v>
      </c>
      <c r="I165">
        <v>0</v>
      </c>
      <c r="J165">
        <v>14500</v>
      </c>
      <c r="K165">
        <v>4150</v>
      </c>
      <c r="L165">
        <v>5000</v>
      </c>
      <c r="M165">
        <v>0</v>
      </c>
      <c r="N165">
        <v>4500</v>
      </c>
      <c r="O165">
        <v>26380</v>
      </c>
      <c r="P165">
        <v>4000</v>
      </c>
      <c r="Q165">
        <v>5317</v>
      </c>
      <c r="R165">
        <v>9000</v>
      </c>
      <c r="S165">
        <v>9250</v>
      </c>
      <c r="T165">
        <v>4000</v>
      </c>
      <c r="U165">
        <v>3700</v>
      </c>
      <c r="V165">
        <v>8000</v>
      </c>
      <c r="W165">
        <v>24150</v>
      </c>
      <c r="X165">
        <v>7000</v>
      </c>
      <c r="Y165">
        <v>15520</v>
      </c>
      <c r="Z165">
        <v>45645</v>
      </c>
      <c r="AA165">
        <v>46600</v>
      </c>
      <c r="AB165">
        <v>110850</v>
      </c>
      <c r="AC165">
        <v>19881</v>
      </c>
      <c r="AD165">
        <v>0</v>
      </c>
      <c r="AE165">
        <v>5650</v>
      </c>
      <c r="AF165">
        <v>5400</v>
      </c>
      <c r="AG165">
        <v>13015</v>
      </c>
      <c r="AH165">
        <v>12150</v>
      </c>
      <c r="AI165">
        <v>0</v>
      </c>
      <c r="AJ165">
        <v>2800</v>
      </c>
      <c r="AK165">
        <v>13850</v>
      </c>
      <c r="AL165">
        <v>5850</v>
      </c>
      <c r="AM165">
        <v>76634</v>
      </c>
      <c r="AN165">
        <v>0</v>
      </c>
      <c r="AO165">
        <v>16900</v>
      </c>
      <c r="AP165">
        <v>32575</v>
      </c>
      <c r="AQ165">
        <v>0</v>
      </c>
      <c r="AR165">
        <v>2325</v>
      </c>
      <c r="AS165">
        <v>0</v>
      </c>
      <c r="AT165">
        <v>3140</v>
      </c>
      <c r="AU165">
        <v>0</v>
      </c>
      <c r="AV165">
        <v>8000</v>
      </c>
      <c r="AW165">
        <v>0</v>
      </c>
      <c r="AX165">
        <v>0</v>
      </c>
      <c r="AY165">
        <v>3250</v>
      </c>
      <c r="AZ165">
        <v>0</v>
      </c>
      <c r="BA165">
        <v>4300</v>
      </c>
      <c r="BB165">
        <v>0</v>
      </c>
      <c r="BC165">
        <v>33400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1500</v>
      </c>
      <c r="BK165">
        <v>9500</v>
      </c>
      <c r="BL165">
        <v>47109</v>
      </c>
      <c r="BM165">
        <v>37712</v>
      </c>
      <c r="BN165">
        <v>12900</v>
      </c>
      <c r="BO165">
        <v>5000</v>
      </c>
      <c r="BP165">
        <v>21900</v>
      </c>
      <c r="BQ165">
        <v>0</v>
      </c>
      <c r="BR165">
        <v>13000</v>
      </c>
      <c r="BS165">
        <v>1300</v>
      </c>
      <c r="BT165">
        <v>8500</v>
      </c>
      <c r="BU165">
        <v>12500</v>
      </c>
      <c r="BV165">
        <v>3850</v>
      </c>
      <c r="BW165">
        <v>2000</v>
      </c>
      <c r="BX165">
        <v>6400</v>
      </c>
      <c r="BY165">
        <v>0</v>
      </c>
      <c r="BZ165">
        <v>0</v>
      </c>
      <c r="CA165">
        <v>7900</v>
      </c>
      <c r="CB165">
        <v>1250</v>
      </c>
      <c r="CC165">
        <v>27647</v>
      </c>
      <c r="CD165">
        <v>4000</v>
      </c>
      <c r="CE165">
        <v>83347</v>
      </c>
      <c r="CF165">
        <v>1000</v>
      </c>
      <c r="CG165">
        <v>24400</v>
      </c>
      <c r="CH165">
        <v>20700</v>
      </c>
      <c r="CI165">
        <v>20200</v>
      </c>
      <c r="CJ165">
        <v>10800</v>
      </c>
    </row>
    <row r="166" spans="1:88" x14ac:dyDescent="0.25">
      <c r="A166" t="s">
        <v>289</v>
      </c>
      <c r="B166" t="s">
        <v>2288</v>
      </c>
      <c r="C166" t="str">
        <f>VLOOKUP(LEFT(D166,2),'Lookup Information'!$E:$H,4,FALSE)</f>
        <v>Nebraska District 31</v>
      </c>
      <c r="D166" t="s">
        <v>849</v>
      </c>
      <c r="E166" t="s">
        <v>87</v>
      </c>
      <c r="F166" t="s">
        <v>88</v>
      </c>
      <c r="G166">
        <v>22500</v>
      </c>
      <c r="H166">
        <v>29250</v>
      </c>
      <c r="I166">
        <v>0</v>
      </c>
      <c r="J166">
        <v>4500</v>
      </c>
      <c r="K166">
        <v>0</v>
      </c>
      <c r="L166">
        <v>2000</v>
      </c>
      <c r="M166">
        <v>1000</v>
      </c>
      <c r="N166">
        <v>1000</v>
      </c>
      <c r="O166">
        <v>1500</v>
      </c>
      <c r="P166">
        <v>1000</v>
      </c>
      <c r="Q166">
        <v>10800</v>
      </c>
      <c r="R166">
        <v>0</v>
      </c>
      <c r="S166">
        <v>2000</v>
      </c>
      <c r="T166">
        <v>3700</v>
      </c>
      <c r="U166">
        <v>1250</v>
      </c>
      <c r="V166">
        <v>5550</v>
      </c>
      <c r="W166">
        <v>4750</v>
      </c>
      <c r="X166">
        <v>8500</v>
      </c>
      <c r="Y166">
        <v>0</v>
      </c>
      <c r="Z166">
        <v>25000</v>
      </c>
      <c r="AA166">
        <v>7000</v>
      </c>
      <c r="AB166">
        <v>3000</v>
      </c>
      <c r="AC166">
        <v>11000</v>
      </c>
      <c r="AD166">
        <v>0</v>
      </c>
      <c r="AE166">
        <v>1500</v>
      </c>
      <c r="AF166">
        <v>0</v>
      </c>
      <c r="AG166">
        <v>9750</v>
      </c>
      <c r="AH166">
        <v>23750</v>
      </c>
      <c r="AI166">
        <v>4000</v>
      </c>
      <c r="AJ166">
        <v>10500</v>
      </c>
      <c r="AK166">
        <v>43550</v>
      </c>
      <c r="AL166">
        <v>590</v>
      </c>
      <c r="AM166">
        <v>33750</v>
      </c>
      <c r="AN166">
        <v>0</v>
      </c>
      <c r="AO166">
        <v>17100</v>
      </c>
      <c r="AP166">
        <v>68250</v>
      </c>
      <c r="AQ166">
        <v>0</v>
      </c>
      <c r="AR166">
        <v>18600</v>
      </c>
      <c r="AS166">
        <v>5500</v>
      </c>
      <c r="AT166">
        <v>500</v>
      </c>
      <c r="AU166">
        <v>0</v>
      </c>
      <c r="AV166">
        <v>5000</v>
      </c>
      <c r="AW166">
        <v>0</v>
      </c>
      <c r="AX166">
        <v>0</v>
      </c>
      <c r="AY166">
        <v>1000</v>
      </c>
      <c r="AZ166">
        <v>0</v>
      </c>
      <c r="BA166">
        <v>9900</v>
      </c>
      <c r="BB166">
        <v>0</v>
      </c>
      <c r="BC166">
        <v>15000</v>
      </c>
      <c r="BD166">
        <v>0</v>
      </c>
      <c r="BE166">
        <v>20500</v>
      </c>
      <c r="BF166">
        <v>0</v>
      </c>
      <c r="BG166">
        <v>0</v>
      </c>
      <c r="BH166">
        <v>10000</v>
      </c>
      <c r="BI166">
        <v>0</v>
      </c>
      <c r="BJ166">
        <v>9000</v>
      </c>
      <c r="BK166">
        <v>3000</v>
      </c>
      <c r="BL166">
        <v>30200</v>
      </c>
      <c r="BM166">
        <v>5750</v>
      </c>
      <c r="BN166">
        <v>8500</v>
      </c>
      <c r="BO166">
        <v>300</v>
      </c>
      <c r="BP166">
        <v>20200</v>
      </c>
      <c r="BQ166">
        <v>2700</v>
      </c>
      <c r="BR166">
        <v>0</v>
      </c>
      <c r="BS166">
        <v>2000</v>
      </c>
      <c r="BT166">
        <v>0</v>
      </c>
      <c r="BU166">
        <v>14200</v>
      </c>
      <c r="BV166">
        <v>3500</v>
      </c>
      <c r="BW166">
        <v>0</v>
      </c>
      <c r="BX166">
        <v>0</v>
      </c>
      <c r="BY166">
        <v>4000</v>
      </c>
      <c r="BZ166">
        <v>0</v>
      </c>
      <c r="CA166">
        <v>500</v>
      </c>
      <c r="CB166">
        <v>0</v>
      </c>
      <c r="CC166">
        <v>6400</v>
      </c>
      <c r="CD166">
        <v>0</v>
      </c>
      <c r="CE166">
        <v>18950</v>
      </c>
      <c r="CF166">
        <v>4000</v>
      </c>
      <c r="CG166">
        <v>5000</v>
      </c>
      <c r="CH166">
        <v>13500</v>
      </c>
      <c r="CI166">
        <v>0</v>
      </c>
      <c r="CJ166">
        <v>7500</v>
      </c>
    </row>
    <row r="167" spans="1:88" x14ac:dyDescent="0.25">
      <c r="A167" t="s">
        <v>290</v>
      </c>
      <c r="B167" t="s">
        <v>2289</v>
      </c>
      <c r="C167" t="str">
        <f>VLOOKUP(LEFT(D167,2),'Lookup Information'!$E:$H,4,FALSE)</f>
        <v>Illinois District 17</v>
      </c>
      <c r="D167" t="s">
        <v>850</v>
      </c>
      <c r="E167" t="s">
        <v>87</v>
      </c>
      <c r="F167" t="s">
        <v>90</v>
      </c>
      <c r="G167">
        <v>5250</v>
      </c>
      <c r="H167">
        <v>8000</v>
      </c>
      <c r="I167">
        <v>0</v>
      </c>
      <c r="J167">
        <v>3000</v>
      </c>
      <c r="K167">
        <v>2500</v>
      </c>
      <c r="L167">
        <v>0</v>
      </c>
      <c r="M167">
        <v>0</v>
      </c>
      <c r="N167">
        <v>0</v>
      </c>
      <c r="O167">
        <v>52400</v>
      </c>
      <c r="P167">
        <v>10050</v>
      </c>
      <c r="Q167">
        <v>28295</v>
      </c>
      <c r="R167">
        <v>1890</v>
      </c>
      <c r="S167">
        <v>8600</v>
      </c>
      <c r="T167">
        <v>7250</v>
      </c>
      <c r="U167">
        <v>275</v>
      </c>
      <c r="V167">
        <v>9330</v>
      </c>
      <c r="W167">
        <v>200</v>
      </c>
      <c r="X167">
        <v>0</v>
      </c>
      <c r="Y167">
        <v>5900</v>
      </c>
      <c r="Z167">
        <v>8287</v>
      </c>
      <c r="AA167">
        <v>5235</v>
      </c>
      <c r="AB167">
        <v>12440</v>
      </c>
      <c r="AC167">
        <v>21600</v>
      </c>
      <c r="AD167">
        <v>0</v>
      </c>
      <c r="AE167">
        <v>19350</v>
      </c>
      <c r="AF167">
        <v>0</v>
      </c>
      <c r="AG167">
        <v>46200</v>
      </c>
      <c r="AH167">
        <v>51510</v>
      </c>
      <c r="AI167">
        <v>12000</v>
      </c>
      <c r="AJ167">
        <v>21000</v>
      </c>
      <c r="AK167">
        <v>85600</v>
      </c>
      <c r="AL167">
        <v>35900</v>
      </c>
      <c r="AM167">
        <v>121005</v>
      </c>
      <c r="AN167">
        <v>1000</v>
      </c>
      <c r="AO167">
        <v>195935</v>
      </c>
      <c r="AP167">
        <v>43825</v>
      </c>
      <c r="AQ167">
        <v>12335</v>
      </c>
      <c r="AR167">
        <v>25160</v>
      </c>
      <c r="AS167">
        <v>32450</v>
      </c>
      <c r="AT167">
        <v>0</v>
      </c>
      <c r="AU167">
        <v>0</v>
      </c>
      <c r="AV167">
        <v>3500</v>
      </c>
      <c r="AW167">
        <v>244362</v>
      </c>
      <c r="AX167">
        <v>19169</v>
      </c>
      <c r="AY167">
        <v>8750</v>
      </c>
      <c r="AZ167">
        <v>0</v>
      </c>
      <c r="BA167">
        <v>0</v>
      </c>
      <c r="BB167">
        <v>1000</v>
      </c>
      <c r="BC167">
        <v>0</v>
      </c>
      <c r="BD167">
        <v>85490</v>
      </c>
      <c r="BE167">
        <v>0</v>
      </c>
      <c r="BF167">
        <v>0</v>
      </c>
      <c r="BG167">
        <v>71000</v>
      </c>
      <c r="BH167">
        <v>36000</v>
      </c>
      <c r="BI167">
        <v>26700</v>
      </c>
      <c r="BJ167">
        <v>37000</v>
      </c>
      <c r="BK167">
        <v>20000</v>
      </c>
      <c r="BL167">
        <v>175408</v>
      </c>
      <c r="BM167">
        <v>3610</v>
      </c>
      <c r="BN167">
        <v>12535</v>
      </c>
      <c r="BO167">
        <v>300</v>
      </c>
      <c r="BP167">
        <v>25790</v>
      </c>
      <c r="BQ167">
        <v>0</v>
      </c>
      <c r="BR167">
        <v>7500</v>
      </c>
      <c r="BS167">
        <v>750</v>
      </c>
      <c r="BT167">
        <v>250</v>
      </c>
      <c r="BU167">
        <v>24345</v>
      </c>
      <c r="BV167">
        <v>5700</v>
      </c>
      <c r="BW167">
        <v>1000</v>
      </c>
      <c r="BX167">
        <v>16900</v>
      </c>
      <c r="BY167">
        <v>0</v>
      </c>
      <c r="BZ167">
        <v>0</v>
      </c>
      <c r="CA167">
        <v>114036</v>
      </c>
      <c r="CB167">
        <v>2000</v>
      </c>
      <c r="CC167">
        <v>456312</v>
      </c>
      <c r="CD167">
        <v>8225</v>
      </c>
      <c r="CE167">
        <v>213173</v>
      </c>
      <c r="CF167">
        <v>500</v>
      </c>
      <c r="CG167">
        <v>7000</v>
      </c>
      <c r="CH167">
        <v>12500</v>
      </c>
      <c r="CI167">
        <v>0</v>
      </c>
      <c r="CJ167">
        <v>2500</v>
      </c>
    </row>
    <row r="168" spans="1:88" x14ac:dyDescent="0.25">
      <c r="A168" t="s">
        <v>291</v>
      </c>
      <c r="B168" t="s">
        <v>2290</v>
      </c>
      <c r="C168" t="str">
        <f>VLOOKUP(LEFT(D168,2),'Lookup Information'!$E:$H,4,FALSE)</f>
        <v>North Carolina District 37</v>
      </c>
      <c r="D168" t="s">
        <v>851</v>
      </c>
      <c r="E168" t="s">
        <v>87</v>
      </c>
      <c r="F168" t="s">
        <v>88</v>
      </c>
      <c r="G168">
        <v>19500</v>
      </c>
      <c r="H168">
        <v>9250</v>
      </c>
      <c r="I168">
        <v>2500</v>
      </c>
      <c r="J168">
        <v>29200</v>
      </c>
      <c r="K168">
        <v>4000</v>
      </c>
      <c r="L168">
        <v>6000</v>
      </c>
      <c r="M168">
        <v>2500</v>
      </c>
      <c r="N168">
        <v>4500</v>
      </c>
      <c r="O168">
        <v>31530</v>
      </c>
      <c r="P168">
        <v>4000</v>
      </c>
      <c r="Q168">
        <v>1000</v>
      </c>
      <c r="R168">
        <v>1500</v>
      </c>
      <c r="S168">
        <v>5000</v>
      </c>
      <c r="T168">
        <v>14000</v>
      </c>
      <c r="U168">
        <v>20000</v>
      </c>
      <c r="V168">
        <v>4500</v>
      </c>
      <c r="W168">
        <v>15950</v>
      </c>
      <c r="X168">
        <v>13600</v>
      </c>
      <c r="Y168">
        <v>9500</v>
      </c>
      <c r="Z168">
        <v>9000</v>
      </c>
      <c r="AA168">
        <v>0</v>
      </c>
      <c r="AB168">
        <v>0</v>
      </c>
      <c r="AC168">
        <v>16000</v>
      </c>
      <c r="AD168">
        <v>4500</v>
      </c>
      <c r="AE168">
        <v>19000</v>
      </c>
      <c r="AF168">
        <v>0</v>
      </c>
      <c r="AG168">
        <v>12250</v>
      </c>
      <c r="AH168">
        <v>36400</v>
      </c>
      <c r="AI168">
        <v>7500</v>
      </c>
      <c r="AJ168">
        <v>28600</v>
      </c>
      <c r="AK168">
        <v>36250</v>
      </c>
      <c r="AL168">
        <v>6300</v>
      </c>
      <c r="AM168">
        <v>34300</v>
      </c>
      <c r="AN168">
        <v>0</v>
      </c>
      <c r="AO168">
        <v>55700</v>
      </c>
      <c r="AP168">
        <v>57529</v>
      </c>
      <c r="AQ168">
        <v>8000</v>
      </c>
      <c r="AR168">
        <v>21639</v>
      </c>
      <c r="AS168">
        <v>20450</v>
      </c>
      <c r="AT168">
        <v>3890</v>
      </c>
      <c r="AU168">
        <v>0</v>
      </c>
      <c r="AV168">
        <v>5500</v>
      </c>
      <c r="AW168">
        <v>0</v>
      </c>
      <c r="AX168">
        <v>0</v>
      </c>
      <c r="AY168">
        <v>1000</v>
      </c>
      <c r="AZ168">
        <v>0</v>
      </c>
      <c r="BA168">
        <v>3500</v>
      </c>
      <c r="BB168">
        <v>13750</v>
      </c>
      <c r="BC168">
        <v>31500</v>
      </c>
      <c r="BD168">
        <v>8800</v>
      </c>
      <c r="BE168">
        <v>15746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1000</v>
      </c>
      <c r="BL168">
        <v>60550</v>
      </c>
      <c r="BM168">
        <v>27250</v>
      </c>
      <c r="BN168">
        <v>12500</v>
      </c>
      <c r="BO168">
        <v>12000</v>
      </c>
      <c r="BP168">
        <v>12950</v>
      </c>
      <c r="BQ168">
        <v>3200</v>
      </c>
      <c r="BR168">
        <v>13150</v>
      </c>
      <c r="BS168">
        <v>39250</v>
      </c>
      <c r="BT168">
        <v>14050</v>
      </c>
      <c r="BU168">
        <v>40800</v>
      </c>
      <c r="BV168">
        <v>4700</v>
      </c>
      <c r="BW168">
        <v>5000</v>
      </c>
      <c r="BX168">
        <v>40750</v>
      </c>
      <c r="BY168">
        <v>9200</v>
      </c>
      <c r="BZ168">
        <v>1000</v>
      </c>
      <c r="CA168">
        <v>1265</v>
      </c>
      <c r="CB168">
        <v>400</v>
      </c>
      <c r="CC168">
        <v>126125</v>
      </c>
      <c r="CD168">
        <v>7000</v>
      </c>
      <c r="CE168">
        <v>152745</v>
      </c>
      <c r="CF168">
        <v>16000</v>
      </c>
      <c r="CG168">
        <v>21900</v>
      </c>
      <c r="CH168">
        <v>5500</v>
      </c>
      <c r="CI168">
        <v>0</v>
      </c>
      <c r="CJ168">
        <v>3100</v>
      </c>
    </row>
    <row r="169" spans="1:88" x14ac:dyDescent="0.25">
      <c r="A169" t="s">
        <v>292</v>
      </c>
      <c r="B169" t="s">
        <v>2291</v>
      </c>
      <c r="C169" t="str">
        <f>VLOOKUP(LEFT(D169,2),'Lookup Information'!$E:$H,4,FALSE)</f>
        <v>Florida District 12</v>
      </c>
      <c r="D169" t="s">
        <v>852</v>
      </c>
      <c r="E169" t="s">
        <v>87</v>
      </c>
      <c r="F169" t="s">
        <v>90</v>
      </c>
      <c r="G169">
        <v>1602</v>
      </c>
      <c r="H169">
        <v>31900</v>
      </c>
      <c r="I169">
        <v>0</v>
      </c>
      <c r="J169">
        <v>5500</v>
      </c>
      <c r="K169">
        <v>0</v>
      </c>
      <c r="L169">
        <v>0</v>
      </c>
      <c r="M169">
        <v>0</v>
      </c>
      <c r="N169">
        <v>0</v>
      </c>
      <c r="O169">
        <v>3710</v>
      </c>
      <c r="P169">
        <v>405</v>
      </c>
      <c r="Q169">
        <v>2254</v>
      </c>
      <c r="R169">
        <v>2525</v>
      </c>
      <c r="S169">
        <v>9605</v>
      </c>
      <c r="T169">
        <v>6050</v>
      </c>
      <c r="U169">
        <v>3500</v>
      </c>
      <c r="V169">
        <v>7174</v>
      </c>
      <c r="W169">
        <v>10953</v>
      </c>
      <c r="X169">
        <v>0</v>
      </c>
      <c r="Y169">
        <v>1000</v>
      </c>
      <c r="Z169">
        <v>250</v>
      </c>
      <c r="AA169">
        <v>2000</v>
      </c>
      <c r="AB169">
        <v>5400</v>
      </c>
      <c r="AC169">
        <v>7500</v>
      </c>
      <c r="AD169">
        <v>0</v>
      </c>
      <c r="AE169">
        <v>0</v>
      </c>
      <c r="AF169">
        <v>0</v>
      </c>
      <c r="AG169">
        <v>12255</v>
      </c>
      <c r="AH169">
        <v>9500</v>
      </c>
      <c r="AI169">
        <v>1000</v>
      </c>
      <c r="AJ169">
        <v>8000</v>
      </c>
      <c r="AK169">
        <v>7165</v>
      </c>
      <c r="AL169">
        <v>28600</v>
      </c>
      <c r="AM169">
        <v>122250</v>
      </c>
      <c r="AN169">
        <v>0</v>
      </c>
      <c r="AO169">
        <v>78700</v>
      </c>
      <c r="AP169">
        <v>43272</v>
      </c>
      <c r="AQ169">
        <v>12005</v>
      </c>
      <c r="AR169">
        <v>32977</v>
      </c>
      <c r="AS169">
        <v>25313</v>
      </c>
      <c r="AT169">
        <v>0</v>
      </c>
      <c r="AU169">
        <v>4500</v>
      </c>
      <c r="AV169">
        <v>1000</v>
      </c>
      <c r="AW169">
        <v>18254</v>
      </c>
      <c r="AX169">
        <v>5371</v>
      </c>
      <c r="AY169">
        <v>10500</v>
      </c>
      <c r="AZ169">
        <v>0</v>
      </c>
      <c r="BA169">
        <v>0</v>
      </c>
      <c r="BB169">
        <v>24177</v>
      </c>
      <c r="BC169">
        <v>12999</v>
      </c>
      <c r="BD169">
        <v>60525</v>
      </c>
      <c r="BE169">
        <v>0</v>
      </c>
      <c r="BF169">
        <v>0</v>
      </c>
      <c r="BG169">
        <v>51500</v>
      </c>
      <c r="BH169">
        <v>32000</v>
      </c>
      <c r="BI169">
        <v>18510</v>
      </c>
      <c r="BJ169">
        <v>48500</v>
      </c>
      <c r="BK169">
        <v>47000</v>
      </c>
      <c r="BL169">
        <v>105104</v>
      </c>
      <c r="BM169">
        <v>15160</v>
      </c>
      <c r="BN169">
        <v>34797</v>
      </c>
      <c r="BO169">
        <v>0</v>
      </c>
      <c r="BP169">
        <v>36705</v>
      </c>
      <c r="BQ169">
        <v>2000</v>
      </c>
      <c r="BR169">
        <v>15</v>
      </c>
      <c r="BS169">
        <v>3955</v>
      </c>
      <c r="BT169">
        <v>32600</v>
      </c>
      <c r="BU169">
        <v>3000</v>
      </c>
      <c r="BV169">
        <v>2757</v>
      </c>
      <c r="BW169">
        <v>0</v>
      </c>
      <c r="BX169">
        <v>5360</v>
      </c>
      <c r="BY169">
        <v>0</v>
      </c>
      <c r="BZ169">
        <v>0</v>
      </c>
      <c r="CA169">
        <v>2795</v>
      </c>
      <c r="CB169">
        <v>0</v>
      </c>
      <c r="CC169">
        <v>20960</v>
      </c>
      <c r="CD169">
        <v>6716</v>
      </c>
      <c r="CE169">
        <v>102269</v>
      </c>
      <c r="CF169">
        <v>37075</v>
      </c>
      <c r="CG169">
        <v>9500</v>
      </c>
      <c r="CH169">
        <v>26500</v>
      </c>
      <c r="CI169">
        <v>9500</v>
      </c>
      <c r="CJ169">
        <v>0</v>
      </c>
    </row>
    <row r="170" spans="1:88" x14ac:dyDescent="0.25">
      <c r="A170" t="s">
        <v>293</v>
      </c>
      <c r="B170" t="s">
        <v>2292</v>
      </c>
      <c r="C170" t="str">
        <f>VLOOKUP(LEFT(D170,2),'Lookup Information'!$E:$H,4,FALSE)</f>
        <v>Minnesota District 27</v>
      </c>
      <c r="D170" t="s">
        <v>294</v>
      </c>
      <c r="E170" t="s">
        <v>95</v>
      </c>
      <c r="F170" t="s">
        <v>90</v>
      </c>
      <c r="G170">
        <v>3490</v>
      </c>
      <c r="H170">
        <v>2150</v>
      </c>
      <c r="I170">
        <v>1000</v>
      </c>
      <c r="J170">
        <v>6040</v>
      </c>
      <c r="K170">
        <v>50</v>
      </c>
      <c r="L170">
        <v>800</v>
      </c>
      <c r="M170">
        <v>0</v>
      </c>
      <c r="N170">
        <v>750</v>
      </c>
      <c r="O170">
        <v>9283</v>
      </c>
      <c r="P170">
        <v>8015</v>
      </c>
      <c r="Q170">
        <v>24781</v>
      </c>
      <c r="R170">
        <v>108439</v>
      </c>
      <c r="S170">
        <v>5811</v>
      </c>
      <c r="T170">
        <v>15155</v>
      </c>
      <c r="U170">
        <v>17</v>
      </c>
      <c r="V170">
        <v>14250</v>
      </c>
      <c r="W170">
        <v>1839</v>
      </c>
      <c r="X170">
        <v>650</v>
      </c>
      <c r="Y170">
        <v>350</v>
      </c>
      <c r="Z170">
        <v>75</v>
      </c>
      <c r="AA170">
        <v>150</v>
      </c>
      <c r="AB170">
        <v>7260</v>
      </c>
      <c r="AC170">
        <v>10610</v>
      </c>
      <c r="AD170">
        <v>0</v>
      </c>
      <c r="AE170">
        <v>213</v>
      </c>
      <c r="AF170">
        <v>0</v>
      </c>
      <c r="AG170">
        <v>1258</v>
      </c>
      <c r="AH170">
        <v>2043</v>
      </c>
      <c r="AI170">
        <v>4500</v>
      </c>
      <c r="AJ170">
        <v>1040</v>
      </c>
      <c r="AK170">
        <v>10985</v>
      </c>
      <c r="AL170">
        <v>16663</v>
      </c>
      <c r="AM170">
        <v>24296</v>
      </c>
      <c r="AN170">
        <v>0</v>
      </c>
      <c r="AO170">
        <v>17625</v>
      </c>
      <c r="AP170">
        <v>31775</v>
      </c>
      <c r="AQ170">
        <v>2067</v>
      </c>
      <c r="AR170">
        <v>7183</v>
      </c>
      <c r="AS170">
        <v>24413</v>
      </c>
      <c r="AT170">
        <v>0</v>
      </c>
      <c r="AU170">
        <v>0</v>
      </c>
      <c r="AV170">
        <v>0</v>
      </c>
      <c r="AW170">
        <v>100</v>
      </c>
      <c r="AX170">
        <v>4780</v>
      </c>
      <c r="AY170">
        <v>0</v>
      </c>
      <c r="AZ170">
        <v>0</v>
      </c>
      <c r="BA170">
        <v>0</v>
      </c>
      <c r="BB170">
        <v>50</v>
      </c>
      <c r="BC170">
        <v>-2500</v>
      </c>
      <c r="BD170">
        <v>0</v>
      </c>
      <c r="BE170">
        <v>0</v>
      </c>
      <c r="BF170">
        <v>0</v>
      </c>
      <c r="BG170">
        <v>5000</v>
      </c>
      <c r="BH170">
        <v>12005</v>
      </c>
      <c r="BI170">
        <v>7530</v>
      </c>
      <c r="BJ170">
        <v>4510</v>
      </c>
      <c r="BK170">
        <v>5010</v>
      </c>
      <c r="BL170">
        <v>63425</v>
      </c>
      <c r="BM170">
        <v>14115</v>
      </c>
      <c r="BN170">
        <v>1443</v>
      </c>
      <c r="BO170">
        <v>1025</v>
      </c>
      <c r="BP170">
        <v>17570</v>
      </c>
      <c r="BQ170">
        <v>16305</v>
      </c>
      <c r="BR170">
        <v>3110</v>
      </c>
      <c r="BS170">
        <v>3829</v>
      </c>
      <c r="BT170">
        <v>7130</v>
      </c>
      <c r="BU170">
        <v>8383</v>
      </c>
      <c r="BV170">
        <v>3605</v>
      </c>
      <c r="BW170">
        <v>14310</v>
      </c>
      <c r="BX170">
        <v>4362</v>
      </c>
      <c r="BY170">
        <v>1000</v>
      </c>
      <c r="BZ170">
        <v>8</v>
      </c>
      <c r="CA170">
        <v>10804</v>
      </c>
      <c r="CB170">
        <v>493</v>
      </c>
      <c r="CC170">
        <v>35290</v>
      </c>
      <c r="CD170">
        <v>7966</v>
      </c>
      <c r="CE170">
        <v>307849</v>
      </c>
      <c r="CF170">
        <v>1346</v>
      </c>
      <c r="CG170">
        <v>1585</v>
      </c>
      <c r="CH170">
        <v>66</v>
      </c>
      <c r="CI170">
        <v>1010</v>
      </c>
      <c r="CJ170">
        <v>910</v>
      </c>
    </row>
    <row r="171" spans="1:88" x14ac:dyDescent="0.25">
      <c r="A171" t="s">
        <v>295</v>
      </c>
      <c r="B171" t="s">
        <v>2293</v>
      </c>
      <c r="C171" t="str">
        <f>VLOOKUP(LEFT(D171,2),'Lookup Information'!$E:$H,4,FALSE)</f>
        <v>Arizona District 4</v>
      </c>
      <c r="D171" t="s">
        <v>853</v>
      </c>
      <c r="E171" t="s">
        <v>87</v>
      </c>
      <c r="F171" t="s">
        <v>88</v>
      </c>
      <c r="G171">
        <v>0</v>
      </c>
      <c r="H171">
        <v>1250</v>
      </c>
      <c r="I171">
        <v>0</v>
      </c>
      <c r="J171">
        <v>2500</v>
      </c>
      <c r="K171">
        <v>0</v>
      </c>
      <c r="L171">
        <v>10800</v>
      </c>
      <c r="M171">
        <v>0</v>
      </c>
      <c r="N171">
        <v>0</v>
      </c>
      <c r="O171">
        <v>5000</v>
      </c>
      <c r="P171">
        <v>2500</v>
      </c>
      <c r="Q171">
        <v>0</v>
      </c>
      <c r="R171">
        <v>2000</v>
      </c>
      <c r="S171">
        <v>21500</v>
      </c>
      <c r="T171">
        <v>5000</v>
      </c>
      <c r="U171">
        <v>0</v>
      </c>
      <c r="V171">
        <v>13000</v>
      </c>
      <c r="W171">
        <v>2500</v>
      </c>
      <c r="X171">
        <v>4000</v>
      </c>
      <c r="Y171">
        <v>2500</v>
      </c>
      <c r="Z171">
        <v>21500</v>
      </c>
      <c r="AA171">
        <v>24000</v>
      </c>
      <c r="AB171">
        <v>4500</v>
      </c>
      <c r="AC171">
        <v>13250</v>
      </c>
      <c r="AD171">
        <v>5000</v>
      </c>
      <c r="AE171">
        <v>5500</v>
      </c>
      <c r="AF171">
        <v>500</v>
      </c>
      <c r="AG171">
        <v>0</v>
      </c>
      <c r="AH171">
        <v>0</v>
      </c>
      <c r="AI171">
        <v>0</v>
      </c>
      <c r="AJ171">
        <v>0</v>
      </c>
      <c r="AK171">
        <v>6000</v>
      </c>
      <c r="AL171">
        <v>750</v>
      </c>
      <c r="AM171">
        <v>11650</v>
      </c>
      <c r="AN171">
        <v>0</v>
      </c>
      <c r="AO171">
        <v>3000</v>
      </c>
      <c r="AP171">
        <v>11000</v>
      </c>
      <c r="AQ171">
        <v>0</v>
      </c>
      <c r="AR171">
        <v>0</v>
      </c>
      <c r="AS171">
        <v>0</v>
      </c>
      <c r="AT171">
        <v>3000</v>
      </c>
      <c r="AU171">
        <v>0</v>
      </c>
      <c r="AV171">
        <v>4000</v>
      </c>
      <c r="AW171">
        <v>0</v>
      </c>
      <c r="AX171">
        <v>0</v>
      </c>
      <c r="AY171">
        <v>0</v>
      </c>
      <c r="AZ171">
        <v>0</v>
      </c>
      <c r="BA171">
        <v>2000</v>
      </c>
      <c r="BB171">
        <v>0</v>
      </c>
      <c r="BC171">
        <v>20000</v>
      </c>
      <c r="BD171">
        <v>8500</v>
      </c>
      <c r="BE171">
        <v>14358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10000</v>
      </c>
      <c r="BL171">
        <v>17250</v>
      </c>
      <c r="BM171">
        <v>6000</v>
      </c>
      <c r="BN171">
        <v>0</v>
      </c>
      <c r="BO171">
        <v>0</v>
      </c>
      <c r="BP171">
        <v>13200</v>
      </c>
      <c r="BQ171">
        <v>0</v>
      </c>
      <c r="BR171">
        <v>1300</v>
      </c>
      <c r="BS171">
        <v>4000</v>
      </c>
      <c r="BT171">
        <v>0</v>
      </c>
      <c r="BU171">
        <v>2500</v>
      </c>
      <c r="BV171">
        <v>0</v>
      </c>
      <c r="BW171">
        <v>5200</v>
      </c>
      <c r="BX171">
        <v>750</v>
      </c>
      <c r="BY171">
        <v>0</v>
      </c>
      <c r="BZ171">
        <v>0</v>
      </c>
      <c r="CA171">
        <v>0</v>
      </c>
      <c r="CB171">
        <v>250</v>
      </c>
      <c r="CC171">
        <v>1500</v>
      </c>
      <c r="CD171">
        <v>0</v>
      </c>
      <c r="CE171">
        <v>13650</v>
      </c>
      <c r="CF171">
        <v>3000</v>
      </c>
      <c r="CG171">
        <v>5400</v>
      </c>
      <c r="CH171">
        <v>1000</v>
      </c>
      <c r="CI171">
        <v>250</v>
      </c>
      <c r="CJ171">
        <v>0</v>
      </c>
    </row>
    <row r="172" spans="1:88" x14ac:dyDescent="0.25">
      <c r="A172" t="s">
        <v>296</v>
      </c>
      <c r="B172" t="s">
        <v>2294</v>
      </c>
      <c r="C172" t="str">
        <f>VLOOKUP(LEFT(D172,2),'Lookup Information'!$E:$H,4,FALSE)</f>
        <v>New Jersey District 34</v>
      </c>
      <c r="D172" t="s">
        <v>854</v>
      </c>
      <c r="E172" t="s">
        <v>87</v>
      </c>
      <c r="F172" t="s">
        <v>88</v>
      </c>
      <c r="G172">
        <v>2500</v>
      </c>
      <c r="H172">
        <v>7100</v>
      </c>
      <c r="I172">
        <v>10000</v>
      </c>
      <c r="J172">
        <v>14850</v>
      </c>
      <c r="K172">
        <v>0</v>
      </c>
      <c r="L172">
        <v>1000</v>
      </c>
      <c r="M172">
        <v>7000</v>
      </c>
      <c r="N172">
        <v>2500</v>
      </c>
      <c r="O172">
        <v>21950</v>
      </c>
      <c r="P172">
        <v>2000</v>
      </c>
      <c r="Q172">
        <v>4300</v>
      </c>
      <c r="R172">
        <v>9300</v>
      </c>
      <c r="S172">
        <v>42200</v>
      </c>
      <c r="T172">
        <v>22800</v>
      </c>
      <c r="U172">
        <v>2150</v>
      </c>
      <c r="V172">
        <v>44500</v>
      </c>
      <c r="W172">
        <v>32000</v>
      </c>
      <c r="X172">
        <v>15400</v>
      </c>
      <c r="Y172">
        <v>4500</v>
      </c>
      <c r="Z172">
        <v>173650</v>
      </c>
      <c r="AA172">
        <v>64500</v>
      </c>
      <c r="AB172">
        <v>70200</v>
      </c>
      <c r="AC172">
        <v>80478</v>
      </c>
      <c r="AD172">
        <v>6000</v>
      </c>
      <c r="AE172">
        <v>25000</v>
      </c>
      <c r="AF172">
        <v>0</v>
      </c>
      <c r="AG172">
        <v>26975</v>
      </c>
      <c r="AH172">
        <v>14500</v>
      </c>
      <c r="AI172">
        <v>2000</v>
      </c>
      <c r="AJ172">
        <v>1000</v>
      </c>
      <c r="AK172">
        <v>48500</v>
      </c>
      <c r="AL172">
        <v>11350</v>
      </c>
      <c r="AM172">
        <v>88750</v>
      </c>
      <c r="AN172">
        <v>0</v>
      </c>
      <c r="AO172">
        <v>87100</v>
      </c>
      <c r="AP172">
        <v>54200</v>
      </c>
      <c r="AQ172">
        <v>8000</v>
      </c>
      <c r="AR172">
        <v>14950</v>
      </c>
      <c r="AS172">
        <v>108100</v>
      </c>
      <c r="AT172">
        <v>0</v>
      </c>
      <c r="AU172">
        <v>1700</v>
      </c>
      <c r="AV172">
        <v>8000</v>
      </c>
      <c r="AW172">
        <v>0</v>
      </c>
      <c r="AX172">
        <v>0</v>
      </c>
      <c r="AY172">
        <v>0</v>
      </c>
      <c r="AZ172">
        <v>0</v>
      </c>
      <c r="BA172">
        <v>10400</v>
      </c>
      <c r="BB172">
        <v>1000</v>
      </c>
      <c r="BC172">
        <v>10500</v>
      </c>
      <c r="BD172">
        <v>0</v>
      </c>
      <c r="BE172">
        <v>20300</v>
      </c>
      <c r="BF172">
        <v>0</v>
      </c>
      <c r="BG172">
        <v>0</v>
      </c>
      <c r="BH172">
        <v>0</v>
      </c>
      <c r="BI172">
        <v>0</v>
      </c>
      <c r="BJ172">
        <v>2500</v>
      </c>
      <c r="BK172">
        <v>14000</v>
      </c>
      <c r="BL172">
        <v>57932</v>
      </c>
      <c r="BM172">
        <v>120766</v>
      </c>
      <c r="BN172">
        <v>17900</v>
      </c>
      <c r="BO172">
        <v>14975</v>
      </c>
      <c r="BP172">
        <v>24515</v>
      </c>
      <c r="BQ172">
        <v>0</v>
      </c>
      <c r="BR172">
        <v>20100</v>
      </c>
      <c r="BS172">
        <v>4100</v>
      </c>
      <c r="BT172">
        <v>8500</v>
      </c>
      <c r="BU172">
        <v>53500</v>
      </c>
      <c r="BV172">
        <v>3000</v>
      </c>
      <c r="BW172">
        <v>0</v>
      </c>
      <c r="BX172">
        <v>9250</v>
      </c>
      <c r="BY172">
        <v>0</v>
      </c>
      <c r="BZ172">
        <v>2500</v>
      </c>
      <c r="CA172">
        <v>650</v>
      </c>
      <c r="CB172">
        <v>0</v>
      </c>
      <c r="CC172">
        <v>6350</v>
      </c>
      <c r="CD172">
        <v>0</v>
      </c>
      <c r="CE172">
        <v>109414</v>
      </c>
      <c r="CF172">
        <v>50600</v>
      </c>
      <c r="CG172">
        <v>14800</v>
      </c>
      <c r="CH172">
        <v>10000</v>
      </c>
      <c r="CI172">
        <v>0</v>
      </c>
      <c r="CJ172">
        <v>19600</v>
      </c>
    </row>
    <row r="173" spans="1:88" x14ac:dyDescent="0.25">
      <c r="A173" t="s">
        <v>297</v>
      </c>
      <c r="B173" t="s">
        <v>2295</v>
      </c>
      <c r="C173" t="str">
        <f>VLOOKUP(LEFT(D173,2),'Lookup Information'!$E:$H,4,FALSE)</f>
        <v>Ohio District 39</v>
      </c>
      <c r="D173" t="s">
        <v>855</v>
      </c>
      <c r="E173" t="s">
        <v>87</v>
      </c>
      <c r="F173" t="s">
        <v>90</v>
      </c>
      <c r="G173">
        <v>48000</v>
      </c>
      <c r="H173">
        <v>9500</v>
      </c>
      <c r="I173">
        <v>13500</v>
      </c>
      <c r="J173">
        <v>23500</v>
      </c>
      <c r="K173">
        <v>0</v>
      </c>
      <c r="L173">
        <v>7000</v>
      </c>
      <c r="M173">
        <v>3500</v>
      </c>
      <c r="N173">
        <v>4000</v>
      </c>
      <c r="O173">
        <v>2000</v>
      </c>
      <c r="P173">
        <v>4000</v>
      </c>
      <c r="Q173">
        <v>0</v>
      </c>
      <c r="R173">
        <v>1000</v>
      </c>
      <c r="S173">
        <v>5500</v>
      </c>
      <c r="T173">
        <v>15500</v>
      </c>
      <c r="U173">
        <v>0</v>
      </c>
      <c r="V173">
        <v>0</v>
      </c>
      <c r="W173">
        <v>4200</v>
      </c>
      <c r="X173">
        <v>0</v>
      </c>
      <c r="Y173">
        <v>2500</v>
      </c>
      <c r="Z173">
        <v>7000</v>
      </c>
      <c r="AA173">
        <v>1000</v>
      </c>
      <c r="AB173">
        <v>0</v>
      </c>
      <c r="AC173">
        <v>46000</v>
      </c>
      <c r="AD173">
        <v>0</v>
      </c>
      <c r="AE173">
        <v>400</v>
      </c>
      <c r="AF173">
        <v>0</v>
      </c>
      <c r="AG173">
        <v>8000</v>
      </c>
      <c r="AH173">
        <v>11500</v>
      </c>
      <c r="AI173">
        <v>0</v>
      </c>
      <c r="AJ173">
        <v>2500</v>
      </c>
      <c r="AK173">
        <v>27000</v>
      </c>
      <c r="AL173">
        <v>1500</v>
      </c>
      <c r="AM173">
        <v>17250</v>
      </c>
      <c r="AN173">
        <v>500</v>
      </c>
      <c r="AO173">
        <v>17500</v>
      </c>
      <c r="AP173">
        <v>6000</v>
      </c>
      <c r="AQ173">
        <v>2300</v>
      </c>
      <c r="AR173">
        <v>10000</v>
      </c>
      <c r="AS173">
        <v>17000</v>
      </c>
      <c r="AT173">
        <v>0</v>
      </c>
      <c r="AU173">
        <v>1000</v>
      </c>
      <c r="AV173">
        <v>8000</v>
      </c>
      <c r="AW173">
        <v>881</v>
      </c>
      <c r="AX173">
        <v>1096</v>
      </c>
      <c r="AY173">
        <v>0</v>
      </c>
      <c r="AZ173">
        <v>0</v>
      </c>
      <c r="BA173">
        <v>0</v>
      </c>
      <c r="BB173">
        <v>1</v>
      </c>
      <c r="BC173">
        <v>20500</v>
      </c>
      <c r="BD173">
        <v>0</v>
      </c>
      <c r="BE173">
        <v>0</v>
      </c>
      <c r="BF173">
        <v>0</v>
      </c>
      <c r="BG173">
        <v>35000</v>
      </c>
      <c r="BH173">
        <v>42500</v>
      </c>
      <c r="BI173">
        <v>23250</v>
      </c>
      <c r="BJ173">
        <v>56000</v>
      </c>
      <c r="BK173">
        <v>29000</v>
      </c>
      <c r="BL173">
        <v>29531</v>
      </c>
      <c r="BM173">
        <v>6750</v>
      </c>
      <c r="BN173">
        <v>7884</v>
      </c>
      <c r="BO173">
        <v>0</v>
      </c>
      <c r="BP173">
        <v>3750</v>
      </c>
      <c r="BQ173">
        <v>9000</v>
      </c>
      <c r="BR173">
        <v>2000</v>
      </c>
      <c r="BS173">
        <v>23500</v>
      </c>
      <c r="BT173">
        <v>0</v>
      </c>
      <c r="BU173">
        <v>13500</v>
      </c>
      <c r="BV173">
        <v>0</v>
      </c>
      <c r="BW173">
        <v>2500</v>
      </c>
      <c r="BX173">
        <v>8100</v>
      </c>
      <c r="BY173">
        <v>0</v>
      </c>
      <c r="BZ173">
        <v>0</v>
      </c>
      <c r="CA173">
        <v>1752</v>
      </c>
      <c r="CB173">
        <v>250</v>
      </c>
      <c r="CC173">
        <v>0</v>
      </c>
      <c r="CD173">
        <v>8000</v>
      </c>
      <c r="CE173">
        <v>6900</v>
      </c>
      <c r="CF173">
        <v>4500</v>
      </c>
      <c r="CG173">
        <v>13500</v>
      </c>
      <c r="CH173">
        <v>7000</v>
      </c>
      <c r="CI173">
        <v>0</v>
      </c>
      <c r="CJ173">
        <v>0</v>
      </c>
    </row>
    <row r="174" spans="1:88" x14ac:dyDescent="0.25">
      <c r="A174" t="s">
        <v>298</v>
      </c>
      <c r="B174" t="s">
        <v>2296</v>
      </c>
      <c r="C174" t="str">
        <f>VLOOKUP(LEFT(D174,2),'Lookup Information'!$E:$H,4,FALSE)</f>
        <v>Hawaii District 15</v>
      </c>
      <c r="D174" t="s">
        <v>856</v>
      </c>
      <c r="E174" t="s">
        <v>87</v>
      </c>
      <c r="F174" t="s">
        <v>90</v>
      </c>
      <c r="G174">
        <v>903</v>
      </c>
      <c r="H174">
        <v>22950</v>
      </c>
      <c r="I174">
        <v>15</v>
      </c>
      <c r="J174">
        <v>124</v>
      </c>
      <c r="K174">
        <v>40</v>
      </c>
      <c r="L174">
        <v>0</v>
      </c>
      <c r="M174">
        <v>0</v>
      </c>
      <c r="N174">
        <v>0</v>
      </c>
      <c r="O174">
        <v>40874</v>
      </c>
      <c r="P174">
        <v>9730</v>
      </c>
      <c r="Q174">
        <v>5468</v>
      </c>
      <c r="R174">
        <v>19635</v>
      </c>
      <c r="S174">
        <v>3758</v>
      </c>
      <c r="T174">
        <v>3173</v>
      </c>
      <c r="U174">
        <v>0</v>
      </c>
      <c r="V174">
        <v>16514</v>
      </c>
      <c r="W174">
        <v>2739</v>
      </c>
      <c r="X174">
        <v>177</v>
      </c>
      <c r="Y174">
        <v>37</v>
      </c>
      <c r="Z174">
        <v>33532</v>
      </c>
      <c r="AA174">
        <v>22530</v>
      </c>
      <c r="AB174">
        <v>21900</v>
      </c>
      <c r="AC174">
        <v>11827</v>
      </c>
      <c r="AD174">
        <v>0</v>
      </c>
      <c r="AE174">
        <v>6335</v>
      </c>
      <c r="AF174">
        <v>4355</v>
      </c>
      <c r="AG174">
        <v>27700</v>
      </c>
      <c r="AH174">
        <v>8819</v>
      </c>
      <c r="AI174">
        <v>0</v>
      </c>
      <c r="AJ174">
        <v>2035</v>
      </c>
      <c r="AK174">
        <v>10852</v>
      </c>
      <c r="AL174">
        <v>11534</v>
      </c>
      <c r="AM174">
        <v>60185</v>
      </c>
      <c r="AN174">
        <v>5</v>
      </c>
      <c r="AO174">
        <v>34662</v>
      </c>
      <c r="AP174">
        <v>94111</v>
      </c>
      <c r="AQ174">
        <v>3576</v>
      </c>
      <c r="AR174">
        <v>14879</v>
      </c>
      <c r="AS174">
        <v>4045</v>
      </c>
      <c r="AT174">
        <v>0</v>
      </c>
      <c r="AU174">
        <v>8670</v>
      </c>
      <c r="AV174">
        <v>1505</v>
      </c>
      <c r="AW174">
        <v>61808</v>
      </c>
      <c r="AX174">
        <v>7500</v>
      </c>
      <c r="AY174">
        <v>0</v>
      </c>
      <c r="AZ174">
        <v>0</v>
      </c>
      <c r="BA174">
        <v>0</v>
      </c>
      <c r="BB174">
        <v>40683</v>
      </c>
      <c r="BC174">
        <v>18500</v>
      </c>
      <c r="BD174">
        <v>22397</v>
      </c>
      <c r="BE174">
        <v>0</v>
      </c>
      <c r="BF174">
        <v>0</v>
      </c>
      <c r="BG174">
        <v>46000</v>
      </c>
      <c r="BH174">
        <v>27505</v>
      </c>
      <c r="BI174">
        <v>8510</v>
      </c>
      <c r="BJ174">
        <v>25015</v>
      </c>
      <c r="BK174">
        <v>39615</v>
      </c>
      <c r="BL174">
        <v>44301</v>
      </c>
      <c r="BM174">
        <v>7402</v>
      </c>
      <c r="BN174">
        <v>1040</v>
      </c>
      <c r="BO174">
        <v>0</v>
      </c>
      <c r="BP174">
        <v>31235</v>
      </c>
      <c r="BQ174">
        <v>2010</v>
      </c>
      <c r="BR174">
        <v>4226</v>
      </c>
      <c r="BS174">
        <v>7942</v>
      </c>
      <c r="BT174">
        <v>9552</v>
      </c>
      <c r="BU174">
        <v>18225</v>
      </c>
      <c r="BV174">
        <v>14974</v>
      </c>
      <c r="BW174">
        <v>15</v>
      </c>
      <c r="BX174">
        <v>6017</v>
      </c>
      <c r="BY174">
        <v>0</v>
      </c>
      <c r="BZ174">
        <v>0</v>
      </c>
      <c r="CA174">
        <v>9392</v>
      </c>
      <c r="CB174">
        <v>1732</v>
      </c>
      <c r="CC174">
        <v>9183</v>
      </c>
      <c r="CD174">
        <v>2501</v>
      </c>
      <c r="CE174">
        <v>53343</v>
      </c>
      <c r="CF174">
        <v>10992</v>
      </c>
      <c r="CG174">
        <v>12584</v>
      </c>
      <c r="CH174">
        <v>2010</v>
      </c>
      <c r="CI174">
        <v>41935</v>
      </c>
      <c r="CJ174">
        <v>10</v>
      </c>
    </row>
    <row r="175" spans="1:88" x14ac:dyDescent="0.25">
      <c r="A175" t="s">
        <v>299</v>
      </c>
      <c r="B175" t="s">
        <v>2297</v>
      </c>
      <c r="C175" t="str">
        <f>VLOOKUP(LEFT(D175,2),'Lookup Information'!$E:$H,4,FALSE)</f>
        <v>Arizona District 4</v>
      </c>
      <c r="D175" t="s">
        <v>857</v>
      </c>
      <c r="E175" t="s">
        <v>87</v>
      </c>
      <c r="F175" t="s">
        <v>90</v>
      </c>
      <c r="G175">
        <v>0</v>
      </c>
      <c r="H175">
        <v>13250</v>
      </c>
      <c r="I175">
        <v>0</v>
      </c>
      <c r="J175">
        <v>2600</v>
      </c>
      <c r="K175">
        <v>0</v>
      </c>
      <c r="L175">
        <v>5400</v>
      </c>
      <c r="M175">
        <v>0</v>
      </c>
      <c r="N175">
        <v>0</v>
      </c>
      <c r="O175">
        <v>5265</v>
      </c>
      <c r="P175">
        <v>4450</v>
      </c>
      <c r="Q175">
        <v>812</v>
      </c>
      <c r="R175">
        <v>4521</v>
      </c>
      <c r="S175">
        <v>9000</v>
      </c>
      <c r="T175">
        <v>13035</v>
      </c>
      <c r="U175">
        <v>2000</v>
      </c>
      <c r="V175">
        <v>6978</v>
      </c>
      <c r="W175">
        <v>5003</v>
      </c>
      <c r="X175">
        <v>2500</v>
      </c>
      <c r="Y175">
        <v>1003</v>
      </c>
      <c r="Z175">
        <v>21010</v>
      </c>
      <c r="AA175">
        <v>22200</v>
      </c>
      <c r="AB175">
        <v>7400</v>
      </c>
      <c r="AC175">
        <v>11750</v>
      </c>
      <c r="AD175">
        <v>0</v>
      </c>
      <c r="AE175">
        <v>3000</v>
      </c>
      <c r="AF175">
        <v>0</v>
      </c>
      <c r="AG175">
        <v>5500</v>
      </c>
      <c r="AH175">
        <v>14105</v>
      </c>
      <c r="AI175">
        <v>1000</v>
      </c>
      <c r="AJ175">
        <v>-100</v>
      </c>
      <c r="AK175">
        <v>16575</v>
      </c>
      <c r="AL175">
        <v>12550</v>
      </c>
      <c r="AM175">
        <v>52000</v>
      </c>
      <c r="AN175">
        <v>0</v>
      </c>
      <c r="AO175">
        <v>8800</v>
      </c>
      <c r="AP175">
        <v>27377</v>
      </c>
      <c r="AQ175">
        <v>20223</v>
      </c>
      <c r="AR175">
        <v>21027</v>
      </c>
      <c r="AS175">
        <v>14000</v>
      </c>
      <c r="AT175">
        <v>0</v>
      </c>
      <c r="AU175">
        <v>4700</v>
      </c>
      <c r="AV175">
        <v>5500</v>
      </c>
      <c r="AW175">
        <v>400</v>
      </c>
      <c r="AX175">
        <v>9910</v>
      </c>
      <c r="AY175">
        <v>0</v>
      </c>
      <c r="AZ175">
        <v>0</v>
      </c>
      <c r="BA175">
        <v>0</v>
      </c>
      <c r="BB175">
        <v>2492</v>
      </c>
      <c r="BC175">
        <v>10500</v>
      </c>
      <c r="BD175">
        <v>0</v>
      </c>
      <c r="BE175">
        <v>0</v>
      </c>
      <c r="BF175">
        <v>0</v>
      </c>
      <c r="BG175">
        <v>28000</v>
      </c>
      <c r="BH175">
        <v>29500</v>
      </c>
      <c r="BI175">
        <v>30000</v>
      </c>
      <c r="BJ175">
        <v>24000</v>
      </c>
      <c r="BK175">
        <v>48500</v>
      </c>
      <c r="BL175">
        <v>58519</v>
      </c>
      <c r="BM175">
        <v>26896</v>
      </c>
      <c r="BN175">
        <v>20242</v>
      </c>
      <c r="BO175">
        <v>250</v>
      </c>
      <c r="BP175">
        <v>25630</v>
      </c>
      <c r="BQ175">
        <v>26191</v>
      </c>
      <c r="BR175">
        <v>3000</v>
      </c>
      <c r="BS175">
        <v>3000</v>
      </c>
      <c r="BT175">
        <v>0</v>
      </c>
      <c r="BU175">
        <v>2500</v>
      </c>
      <c r="BV175">
        <v>5</v>
      </c>
      <c r="BW175">
        <v>1600</v>
      </c>
      <c r="BX175">
        <v>2610</v>
      </c>
      <c r="BY175">
        <v>0</v>
      </c>
      <c r="BZ175">
        <v>0</v>
      </c>
      <c r="CA175">
        <v>4975</v>
      </c>
      <c r="CB175">
        <v>3</v>
      </c>
      <c r="CC175">
        <v>11455</v>
      </c>
      <c r="CD175">
        <v>1000</v>
      </c>
      <c r="CE175">
        <v>27005</v>
      </c>
      <c r="CF175">
        <v>2500</v>
      </c>
      <c r="CG175">
        <v>3500</v>
      </c>
      <c r="CH175">
        <v>6000</v>
      </c>
      <c r="CI175">
        <v>0</v>
      </c>
      <c r="CJ175">
        <v>1300</v>
      </c>
    </row>
    <row r="176" spans="1:88" x14ac:dyDescent="0.25">
      <c r="A176" t="s">
        <v>300</v>
      </c>
      <c r="B176" t="s">
        <v>2298</v>
      </c>
      <c r="C176" t="str">
        <f>VLOOKUP(LEFT(D176,2),'Lookup Information'!$E:$H,4,FALSE)</f>
        <v>California District 6</v>
      </c>
      <c r="D176" t="s">
        <v>858</v>
      </c>
      <c r="E176" t="s">
        <v>87</v>
      </c>
      <c r="F176" t="s">
        <v>90</v>
      </c>
      <c r="G176">
        <v>16000</v>
      </c>
      <c r="H176">
        <v>52918</v>
      </c>
      <c r="I176">
        <v>4000</v>
      </c>
      <c r="J176">
        <v>1000</v>
      </c>
      <c r="K176">
        <v>4000</v>
      </c>
      <c r="L176">
        <v>11500</v>
      </c>
      <c r="M176">
        <v>1000</v>
      </c>
      <c r="N176">
        <v>0</v>
      </c>
      <c r="O176">
        <v>5850</v>
      </c>
      <c r="P176">
        <v>2000</v>
      </c>
      <c r="Q176">
        <v>0</v>
      </c>
      <c r="R176">
        <v>13820</v>
      </c>
      <c r="S176">
        <v>2000</v>
      </c>
      <c r="T176">
        <v>14000</v>
      </c>
      <c r="U176">
        <v>6750</v>
      </c>
      <c r="V176">
        <v>7900</v>
      </c>
      <c r="W176">
        <v>7400</v>
      </c>
      <c r="X176">
        <v>0</v>
      </c>
      <c r="Y176">
        <v>5500</v>
      </c>
      <c r="Z176">
        <v>34500</v>
      </c>
      <c r="AA176">
        <v>14000</v>
      </c>
      <c r="AB176">
        <v>6500</v>
      </c>
      <c r="AC176">
        <v>10500</v>
      </c>
      <c r="AD176">
        <v>0</v>
      </c>
      <c r="AE176">
        <v>1000</v>
      </c>
      <c r="AF176">
        <v>0</v>
      </c>
      <c r="AG176">
        <v>0</v>
      </c>
      <c r="AH176">
        <v>5000</v>
      </c>
      <c r="AI176">
        <v>5000</v>
      </c>
      <c r="AJ176">
        <v>0</v>
      </c>
      <c r="AK176">
        <v>38300</v>
      </c>
      <c r="AL176">
        <v>2000</v>
      </c>
      <c r="AM176">
        <v>60917</v>
      </c>
      <c r="AN176">
        <v>0</v>
      </c>
      <c r="AO176">
        <v>3950</v>
      </c>
      <c r="AP176">
        <v>15075</v>
      </c>
      <c r="AQ176">
        <v>2300</v>
      </c>
      <c r="AR176">
        <v>10085</v>
      </c>
      <c r="AS176">
        <v>3750</v>
      </c>
      <c r="AT176">
        <v>0</v>
      </c>
      <c r="AU176">
        <v>0</v>
      </c>
      <c r="AV176">
        <v>0</v>
      </c>
      <c r="AW176">
        <v>9754</v>
      </c>
      <c r="AX176">
        <v>5327</v>
      </c>
      <c r="AY176">
        <v>0</v>
      </c>
      <c r="AZ176">
        <v>0</v>
      </c>
      <c r="BA176">
        <v>0</v>
      </c>
      <c r="BB176">
        <v>19700</v>
      </c>
      <c r="BC176">
        <v>9000</v>
      </c>
      <c r="BD176">
        <v>13200</v>
      </c>
      <c r="BE176">
        <v>0</v>
      </c>
      <c r="BF176">
        <v>0</v>
      </c>
      <c r="BG176">
        <v>60800</v>
      </c>
      <c r="BH176">
        <v>29500</v>
      </c>
      <c r="BI176">
        <v>8250</v>
      </c>
      <c r="BJ176">
        <v>43580</v>
      </c>
      <c r="BK176">
        <v>99625</v>
      </c>
      <c r="BL176">
        <v>61012</v>
      </c>
      <c r="BM176">
        <v>8950</v>
      </c>
      <c r="BN176">
        <v>19700</v>
      </c>
      <c r="BO176">
        <v>1750</v>
      </c>
      <c r="BP176">
        <v>1610</v>
      </c>
      <c r="BQ176">
        <v>5400</v>
      </c>
      <c r="BR176">
        <v>5600</v>
      </c>
      <c r="BS176">
        <v>6400</v>
      </c>
      <c r="BT176">
        <v>4750</v>
      </c>
      <c r="BU176">
        <v>4700</v>
      </c>
      <c r="BV176">
        <v>80</v>
      </c>
      <c r="BW176">
        <v>8780</v>
      </c>
      <c r="BX176">
        <v>3500</v>
      </c>
      <c r="BY176">
        <v>2000</v>
      </c>
      <c r="BZ176">
        <v>5000</v>
      </c>
      <c r="CA176">
        <v>2416</v>
      </c>
      <c r="CB176">
        <v>0</v>
      </c>
      <c r="CC176">
        <v>18385</v>
      </c>
      <c r="CD176">
        <v>1000</v>
      </c>
      <c r="CE176">
        <v>18453</v>
      </c>
      <c r="CF176">
        <v>9870</v>
      </c>
      <c r="CG176">
        <v>0</v>
      </c>
      <c r="CH176">
        <v>24000</v>
      </c>
      <c r="CI176">
        <v>54700</v>
      </c>
      <c r="CJ176">
        <v>2000</v>
      </c>
    </row>
    <row r="177" spans="1:88" x14ac:dyDescent="0.25">
      <c r="A177" t="s">
        <v>301</v>
      </c>
      <c r="B177" t="s">
        <v>2299</v>
      </c>
      <c r="C177" t="str">
        <f>VLOOKUP(LEFT(D177,2),'Lookup Information'!$E:$H,4,FALSE)</f>
        <v>Colorado District 8</v>
      </c>
      <c r="D177" t="s">
        <v>302</v>
      </c>
      <c r="E177" t="s">
        <v>95</v>
      </c>
      <c r="F177" t="s">
        <v>88</v>
      </c>
      <c r="G177">
        <v>10000</v>
      </c>
      <c r="H177">
        <v>17900</v>
      </c>
      <c r="I177">
        <v>0</v>
      </c>
      <c r="J177">
        <v>3000</v>
      </c>
      <c r="K177">
        <v>0</v>
      </c>
      <c r="L177">
        <v>750</v>
      </c>
      <c r="M177">
        <v>2000</v>
      </c>
      <c r="N177">
        <v>1000</v>
      </c>
      <c r="O177">
        <v>17700</v>
      </c>
      <c r="P177">
        <v>8500</v>
      </c>
      <c r="Q177">
        <v>3000</v>
      </c>
      <c r="R177">
        <v>1500</v>
      </c>
      <c r="S177">
        <v>37600</v>
      </c>
      <c r="T177">
        <v>19200</v>
      </c>
      <c r="U177">
        <v>3750</v>
      </c>
      <c r="V177">
        <v>0</v>
      </c>
      <c r="W177">
        <v>3700</v>
      </c>
      <c r="X177">
        <v>662</v>
      </c>
      <c r="Y177">
        <v>0</v>
      </c>
      <c r="Z177">
        <v>0</v>
      </c>
      <c r="AA177">
        <v>5500</v>
      </c>
      <c r="AB177">
        <v>10500</v>
      </c>
      <c r="AC177">
        <v>9750</v>
      </c>
      <c r="AD177">
        <v>1000</v>
      </c>
      <c r="AE177">
        <v>17950</v>
      </c>
      <c r="AF177">
        <v>0</v>
      </c>
      <c r="AG177">
        <v>6600</v>
      </c>
      <c r="AH177">
        <v>12050</v>
      </c>
      <c r="AI177">
        <v>0</v>
      </c>
      <c r="AJ177">
        <v>2000</v>
      </c>
      <c r="AK177">
        <v>29350</v>
      </c>
      <c r="AL177">
        <v>11775</v>
      </c>
      <c r="AM177">
        <v>21550</v>
      </c>
      <c r="AN177">
        <v>0</v>
      </c>
      <c r="AO177">
        <v>14950</v>
      </c>
      <c r="AP177">
        <v>1950</v>
      </c>
      <c r="AQ177">
        <v>1000</v>
      </c>
      <c r="AR177">
        <v>250</v>
      </c>
      <c r="AS177">
        <v>14500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3000</v>
      </c>
      <c r="BB177">
        <v>0</v>
      </c>
      <c r="BC177">
        <v>0</v>
      </c>
      <c r="BD177">
        <v>0</v>
      </c>
      <c r="BE177">
        <v>7297</v>
      </c>
      <c r="BF177">
        <v>0</v>
      </c>
      <c r="BG177">
        <v>0</v>
      </c>
      <c r="BH177">
        <v>0</v>
      </c>
      <c r="BI177">
        <v>0</v>
      </c>
      <c r="BJ177">
        <v>2500</v>
      </c>
      <c r="BK177">
        <v>1000</v>
      </c>
      <c r="BL177">
        <v>22788</v>
      </c>
      <c r="BM177">
        <v>25450</v>
      </c>
      <c r="BN177">
        <v>0</v>
      </c>
      <c r="BO177">
        <v>2000</v>
      </c>
      <c r="BP177">
        <v>7500</v>
      </c>
      <c r="BQ177">
        <v>1000</v>
      </c>
      <c r="BR177">
        <v>3000</v>
      </c>
      <c r="BS177">
        <v>6000</v>
      </c>
      <c r="BT177">
        <v>13500</v>
      </c>
      <c r="BU177">
        <v>6500</v>
      </c>
      <c r="BV177">
        <v>2000</v>
      </c>
      <c r="BW177">
        <v>5400</v>
      </c>
      <c r="BX177">
        <v>5500</v>
      </c>
      <c r="BY177">
        <v>0</v>
      </c>
      <c r="BZ177">
        <v>0</v>
      </c>
      <c r="CA177">
        <v>0</v>
      </c>
      <c r="CB177">
        <v>0</v>
      </c>
      <c r="CC177">
        <v>9500</v>
      </c>
      <c r="CD177">
        <v>0</v>
      </c>
      <c r="CE177">
        <v>40650</v>
      </c>
      <c r="CF177">
        <v>7000</v>
      </c>
      <c r="CG177">
        <v>6500</v>
      </c>
      <c r="CH177">
        <v>14000</v>
      </c>
      <c r="CI177">
        <v>0</v>
      </c>
      <c r="CJ177">
        <v>0</v>
      </c>
    </row>
    <row r="178" spans="1:88" x14ac:dyDescent="0.25">
      <c r="A178" t="s">
        <v>303</v>
      </c>
      <c r="B178" t="s">
        <v>2300</v>
      </c>
      <c r="C178" t="str">
        <f>VLOOKUP(LEFT(D178,2),'Lookup Information'!$E:$H,4,FALSE)</f>
        <v>New Jersey District 34</v>
      </c>
      <c r="D178" t="s">
        <v>859</v>
      </c>
      <c r="E178" t="s">
        <v>87</v>
      </c>
      <c r="F178" t="s">
        <v>88</v>
      </c>
      <c r="G178">
        <v>0</v>
      </c>
      <c r="H178">
        <v>800</v>
      </c>
      <c r="I178">
        <v>0</v>
      </c>
      <c r="J178">
        <v>7200</v>
      </c>
      <c r="K178">
        <v>250</v>
      </c>
      <c r="L178">
        <v>1000</v>
      </c>
      <c r="M178">
        <v>5400</v>
      </c>
      <c r="N178">
        <v>0</v>
      </c>
      <c r="O178">
        <v>15940</v>
      </c>
      <c r="P178">
        <v>0</v>
      </c>
      <c r="Q178">
        <v>5000</v>
      </c>
      <c r="R178">
        <v>9185</v>
      </c>
      <c r="S178">
        <v>2700</v>
      </c>
      <c r="T178">
        <v>4675</v>
      </c>
      <c r="U178">
        <v>10100</v>
      </c>
      <c r="V178">
        <v>7350</v>
      </c>
      <c r="W178">
        <v>3200</v>
      </c>
      <c r="X178">
        <v>10000</v>
      </c>
      <c r="Y178">
        <v>1400</v>
      </c>
      <c r="Z178">
        <v>0</v>
      </c>
      <c r="AA178">
        <v>10000</v>
      </c>
      <c r="AB178">
        <v>6000</v>
      </c>
      <c r="AC178">
        <v>8000</v>
      </c>
      <c r="AD178">
        <v>0</v>
      </c>
      <c r="AE178">
        <v>42400</v>
      </c>
      <c r="AF178">
        <v>0</v>
      </c>
      <c r="AG178">
        <v>16983</v>
      </c>
      <c r="AH178">
        <v>66750</v>
      </c>
      <c r="AI178">
        <v>8400</v>
      </c>
      <c r="AJ178">
        <v>16700</v>
      </c>
      <c r="AK178">
        <v>103750</v>
      </c>
      <c r="AL178">
        <v>55175</v>
      </c>
      <c r="AM178">
        <v>65585</v>
      </c>
      <c r="AN178">
        <v>5550</v>
      </c>
      <c r="AO178">
        <v>359155</v>
      </c>
      <c r="AP178">
        <v>22750</v>
      </c>
      <c r="AQ178">
        <v>227</v>
      </c>
      <c r="AR178">
        <v>5975</v>
      </c>
      <c r="AS178">
        <v>20350</v>
      </c>
      <c r="AT178">
        <v>9250</v>
      </c>
      <c r="AU178">
        <v>0</v>
      </c>
      <c r="AV178">
        <v>60686</v>
      </c>
      <c r="AW178">
        <v>0</v>
      </c>
      <c r="AX178">
        <v>0</v>
      </c>
      <c r="AY178">
        <v>0</v>
      </c>
      <c r="AZ178">
        <v>0</v>
      </c>
      <c r="BA178">
        <v>12850</v>
      </c>
      <c r="BB178">
        <v>0</v>
      </c>
      <c r="BC178">
        <v>195560</v>
      </c>
      <c r="BD178">
        <v>27100</v>
      </c>
      <c r="BE178">
        <v>134941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5000</v>
      </c>
      <c r="BL178">
        <v>64385</v>
      </c>
      <c r="BM178">
        <v>29100</v>
      </c>
      <c r="BN178">
        <v>3250</v>
      </c>
      <c r="BO178">
        <v>2095</v>
      </c>
      <c r="BP178">
        <v>20385</v>
      </c>
      <c r="BQ178">
        <v>0</v>
      </c>
      <c r="BR178">
        <v>1705</v>
      </c>
      <c r="BS178">
        <v>9950</v>
      </c>
      <c r="BT178">
        <v>0</v>
      </c>
      <c r="BU178">
        <v>8200</v>
      </c>
      <c r="BV178">
        <v>3750</v>
      </c>
      <c r="BW178">
        <v>3700</v>
      </c>
      <c r="BX178">
        <v>1884</v>
      </c>
      <c r="BY178">
        <v>0</v>
      </c>
      <c r="BZ178">
        <v>0</v>
      </c>
      <c r="CA178">
        <v>3050</v>
      </c>
      <c r="CB178">
        <v>50</v>
      </c>
      <c r="CC178">
        <v>10210</v>
      </c>
      <c r="CD178">
        <v>100</v>
      </c>
      <c r="CE178">
        <v>239583</v>
      </c>
      <c r="CF178">
        <v>-900</v>
      </c>
      <c r="CG178">
        <v>25350</v>
      </c>
      <c r="CH178">
        <v>1000</v>
      </c>
      <c r="CI178">
        <v>0</v>
      </c>
      <c r="CJ178">
        <v>775</v>
      </c>
    </row>
    <row r="179" spans="1:88" x14ac:dyDescent="0.25">
      <c r="A179" t="s">
        <v>304</v>
      </c>
      <c r="B179" t="s">
        <v>2301</v>
      </c>
      <c r="C179" t="str">
        <f>VLOOKUP(LEFT(D179,2),'Lookup Information'!$E:$H,4,FALSE)</f>
        <v>Ohio District 39</v>
      </c>
      <c r="D179" t="s">
        <v>860</v>
      </c>
      <c r="E179" t="s">
        <v>87</v>
      </c>
      <c r="F179" t="s">
        <v>88</v>
      </c>
      <c r="G179">
        <v>52000</v>
      </c>
      <c r="H179">
        <v>30500</v>
      </c>
      <c r="I179">
        <v>4000</v>
      </c>
      <c r="J179">
        <v>11900</v>
      </c>
      <c r="K179">
        <v>12500</v>
      </c>
      <c r="L179">
        <v>17000</v>
      </c>
      <c r="M179">
        <v>6000</v>
      </c>
      <c r="N179">
        <v>0</v>
      </c>
      <c r="O179">
        <v>1500</v>
      </c>
      <c r="P179">
        <v>1000</v>
      </c>
      <c r="Q179">
        <v>0</v>
      </c>
      <c r="R179">
        <v>500</v>
      </c>
      <c r="S179">
        <v>24600</v>
      </c>
      <c r="T179">
        <v>5000</v>
      </c>
      <c r="U179">
        <v>22500</v>
      </c>
      <c r="V179">
        <v>37500</v>
      </c>
      <c r="W179">
        <v>23150</v>
      </c>
      <c r="X179">
        <v>5000</v>
      </c>
      <c r="Y179">
        <v>17200</v>
      </c>
      <c r="Z179">
        <v>0</v>
      </c>
      <c r="AA179">
        <v>0</v>
      </c>
      <c r="AB179">
        <v>0</v>
      </c>
      <c r="AC179">
        <v>36250</v>
      </c>
      <c r="AD179">
        <v>8000</v>
      </c>
      <c r="AE179">
        <v>46300</v>
      </c>
      <c r="AF179">
        <v>0</v>
      </c>
      <c r="AG179">
        <v>2000</v>
      </c>
      <c r="AH179">
        <v>11000</v>
      </c>
      <c r="AI179">
        <v>0</v>
      </c>
      <c r="AJ179">
        <v>0</v>
      </c>
      <c r="AK179">
        <v>14700</v>
      </c>
      <c r="AL179">
        <v>250</v>
      </c>
      <c r="AM179">
        <v>23700</v>
      </c>
      <c r="AN179">
        <v>0</v>
      </c>
      <c r="AO179">
        <v>4500</v>
      </c>
      <c r="AP179">
        <v>5700</v>
      </c>
      <c r="AQ179">
        <v>0</v>
      </c>
      <c r="AR179">
        <v>5700</v>
      </c>
      <c r="AS179">
        <v>9500</v>
      </c>
      <c r="AT179">
        <v>750</v>
      </c>
      <c r="AU179">
        <v>0</v>
      </c>
      <c r="AV179">
        <v>4500</v>
      </c>
      <c r="AW179">
        <v>0</v>
      </c>
      <c r="AX179">
        <v>0</v>
      </c>
      <c r="AY179">
        <v>0</v>
      </c>
      <c r="AZ179">
        <v>0</v>
      </c>
      <c r="BA179">
        <v>6250</v>
      </c>
      <c r="BB179">
        <v>0</v>
      </c>
      <c r="BC179">
        <v>30591</v>
      </c>
      <c r="BD179">
        <v>4000</v>
      </c>
      <c r="BE179">
        <v>0</v>
      </c>
      <c r="BF179">
        <v>0</v>
      </c>
      <c r="BG179">
        <v>0</v>
      </c>
      <c r="BH179">
        <v>1000</v>
      </c>
      <c r="BI179">
        <v>0</v>
      </c>
      <c r="BJ179">
        <v>3000</v>
      </c>
      <c r="BK179">
        <v>39000</v>
      </c>
      <c r="BL179">
        <v>23200</v>
      </c>
      <c r="BM179">
        <v>7787</v>
      </c>
      <c r="BN179">
        <v>12000</v>
      </c>
      <c r="BO179">
        <v>1000</v>
      </c>
      <c r="BP179">
        <v>9000</v>
      </c>
      <c r="BQ179">
        <v>0</v>
      </c>
      <c r="BR179">
        <v>1000</v>
      </c>
      <c r="BS179">
        <v>14000</v>
      </c>
      <c r="BT179">
        <v>0</v>
      </c>
      <c r="BU179">
        <v>21300</v>
      </c>
      <c r="BV179">
        <v>7000</v>
      </c>
      <c r="BW179">
        <v>0</v>
      </c>
      <c r="BX179">
        <v>5000</v>
      </c>
      <c r="BY179">
        <v>20500</v>
      </c>
      <c r="BZ179">
        <v>0</v>
      </c>
      <c r="CA179">
        <v>1500</v>
      </c>
      <c r="CB179">
        <v>0</v>
      </c>
      <c r="CC179">
        <v>1000</v>
      </c>
      <c r="CD179">
        <v>2000</v>
      </c>
      <c r="CE179">
        <v>14200</v>
      </c>
      <c r="CF179">
        <v>30500</v>
      </c>
      <c r="CG179">
        <v>17400</v>
      </c>
      <c r="CH179">
        <v>30499</v>
      </c>
      <c r="CI179">
        <v>22200</v>
      </c>
      <c r="CJ179">
        <v>17750</v>
      </c>
    </row>
    <row r="180" spans="1:88" x14ac:dyDescent="0.25">
      <c r="A180" t="s">
        <v>305</v>
      </c>
      <c r="B180" t="s">
        <v>2302</v>
      </c>
      <c r="C180" t="str">
        <f>VLOOKUP(LEFT(D180,2),'Lookup Information'!$E:$H,4,FALSE)</f>
        <v>New York District 36</v>
      </c>
      <c r="D180" t="s">
        <v>861</v>
      </c>
      <c r="E180" t="s">
        <v>87</v>
      </c>
      <c r="F180" t="s">
        <v>88</v>
      </c>
      <c r="G180">
        <v>-1000</v>
      </c>
      <c r="H180">
        <v>0</v>
      </c>
      <c r="I180">
        <v>0</v>
      </c>
      <c r="J180">
        <v>0</v>
      </c>
      <c r="K180">
        <v>-1000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-3000</v>
      </c>
      <c r="AL180">
        <v>0</v>
      </c>
      <c r="AM180">
        <v>0</v>
      </c>
      <c r="AN180">
        <v>0</v>
      </c>
      <c r="AO180">
        <v>0</v>
      </c>
      <c r="AP180">
        <v>2500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2000</v>
      </c>
      <c r="BD180">
        <v>0</v>
      </c>
      <c r="BE180">
        <v>0</v>
      </c>
      <c r="BF180">
        <v>0</v>
      </c>
      <c r="BG180">
        <v>5000</v>
      </c>
      <c r="BH180">
        <v>0</v>
      </c>
      <c r="BI180">
        <v>0</v>
      </c>
      <c r="BJ180">
        <v>0</v>
      </c>
      <c r="BK180">
        <v>-1000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</row>
    <row r="181" spans="1:88" x14ac:dyDescent="0.25">
      <c r="A181" t="s">
        <v>306</v>
      </c>
      <c r="B181" t="s">
        <v>2303</v>
      </c>
      <c r="C181" t="str">
        <f>VLOOKUP(LEFT(D181,2),'Lookup Information'!$E:$H,4,FALSE)</f>
        <v>New York District 36</v>
      </c>
      <c r="D181" t="s">
        <v>307</v>
      </c>
      <c r="E181" t="s">
        <v>95</v>
      </c>
      <c r="F181" t="s">
        <v>90</v>
      </c>
      <c r="G181">
        <v>5519</v>
      </c>
      <c r="H181">
        <v>2579</v>
      </c>
      <c r="I181">
        <v>510</v>
      </c>
      <c r="J181">
        <v>3128</v>
      </c>
      <c r="K181">
        <v>0</v>
      </c>
      <c r="L181">
        <v>2500</v>
      </c>
      <c r="M181">
        <v>0</v>
      </c>
      <c r="N181">
        <v>0</v>
      </c>
      <c r="O181">
        <v>30574</v>
      </c>
      <c r="P181">
        <v>7025</v>
      </c>
      <c r="Q181">
        <v>42640</v>
      </c>
      <c r="R181">
        <v>80708</v>
      </c>
      <c r="S181">
        <v>5015</v>
      </c>
      <c r="T181">
        <v>1510</v>
      </c>
      <c r="U181">
        <v>17</v>
      </c>
      <c r="V181">
        <v>2868</v>
      </c>
      <c r="W181">
        <v>2021</v>
      </c>
      <c r="X181">
        <v>525</v>
      </c>
      <c r="Y181">
        <v>5272</v>
      </c>
      <c r="Z181">
        <v>3005</v>
      </c>
      <c r="AA181">
        <v>11026</v>
      </c>
      <c r="AB181">
        <v>1052</v>
      </c>
      <c r="AC181">
        <v>20245</v>
      </c>
      <c r="AD181">
        <v>3500</v>
      </c>
      <c r="AE181">
        <v>263</v>
      </c>
      <c r="AF181">
        <v>2750</v>
      </c>
      <c r="AG181">
        <v>5578</v>
      </c>
      <c r="AH181">
        <v>8736</v>
      </c>
      <c r="AI181">
        <v>0</v>
      </c>
      <c r="AJ181">
        <v>5050</v>
      </c>
      <c r="AK181">
        <v>21158</v>
      </c>
      <c r="AL181">
        <v>8649</v>
      </c>
      <c r="AM181">
        <v>61669</v>
      </c>
      <c r="AN181">
        <v>0</v>
      </c>
      <c r="AO181">
        <v>109370</v>
      </c>
      <c r="AP181">
        <v>16837</v>
      </c>
      <c r="AQ181">
        <v>13124</v>
      </c>
      <c r="AR181">
        <v>11948</v>
      </c>
      <c r="AS181">
        <v>19968</v>
      </c>
      <c r="AT181">
        <v>0</v>
      </c>
      <c r="AU181">
        <v>0</v>
      </c>
      <c r="AV181">
        <v>0</v>
      </c>
      <c r="AW181">
        <v>0</v>
      </c>
      <c r="AX181">
        <v>3725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11449</v>
      </c>
      <c r="BE181">
        <v>365</v>
      </c>
      <c r="BF181">
        <v>13</v>
      </c>
      <c r="BG181">
        <v>3500</v>
      </c>
      <c r="BH181">
        <v>5003</v>
      </c>
      <c r="BI181">
        <v>23</v>
      </c>
      <c r="BJ181">
        <v>50</v>
      </c>
      <c r="BK181">
        <v>0</v>
      </c>
      <c r="BL181">
        <v>177023</v>
      </c>
      <c r="BM181">
        <v>17950</v>
      </c>
      <c r="BN181">
        <v>13</v>
      </c>
      <c r="BO181">
        <v>500</v>
      </c>
      <c r="BP181">
        <v>32455</v>
      </c>
      <c r="BQ181">
        <v>4000</v>
      </c>
      <c r="BR181">
        <v>0</v>
      </c>
      <c r="BS181">
        <v>11539</v>
      </c>
      <c r="BT181">
        <v>2831</v>
      </c>
      <c r="BU181">
        <v>26731</v>
      </c>
      <c r="BV181">
        <v>5086</v>
      </c>
      <c r="BW181">
        <v>1889</v>
      </c>
      <c r="BX181">
        <v>5065</v>
      </c>
      <c r="BY181">
        <v>0</v>
      </c>
      <c r="BZ181">
        <v>0</v>
      </c>
      <c r="CA181">
        <v>1948</v>
      </c>
      <c r="CB181">
        <v>2872</v>
      </c>
      <c r="CC181">
        <v>15084</v>
      </c>
      <c r="CD181">
        <v>21742</v>
      </c>
      <c r="CE181">
        <v>146761</v>
      </c>
      <c r="CF181">
        <v>7003</v>
      </c>
      <c r="CG181">
        <v>3071</v>
      </c>
      <c r="CH181">
        <v>25</v>
      </c>
      <c r="CI181">
        <v>1000</v>
      </c>
      <c r="CJ181">
        <v>0</v>
      </c>
    </row>
    <row r="182" spans="1:88" x14ac:dyDescent="0.25">
      <c r="A182" t="s">
        <v>308</v>
      </c>
      <c r="B182" t="s">
        <v>2304</v>
      </c>
      <c r="C182" t="str">
        <f>VLOOKUP(LEFT(D182,2),'Lookup Information'!$E:$H,4,FALSE)</f>
        <v>Texas District 48</v>
      </c>
      <c r="D182" t="s">
        <v>862</v>
      </c>
      <c r="E182" t="s">
        <v>87</v>
      </c>
      <c r="F182" t="s">
        <v>88</v>
      </c>
      <c r="G182">
        <v>7529</v>
      </c>
      <c r="H182">
        <v>250</v>
      </c>
      <c r="I182">
        <v>0</v>
      </c>
      <c r="J182">
        <v>8700</v>
      </c>
      <c r="K182">
        <v>12250</v>
      </c>
      <c r="L182">
        <v>2000</v>
      </c>
      <c r="M182">
        <v>2000</v>
      </c>
      <c r="N182">
        <v>0</v>
      </c>
      <c r="O182">
        <v>0</v>
      </c>
      <c r="P182">
        <v>0</v>
      </c>
      <c r="Q182">
        <v>250</v>
      </c>
      <c r="R182">
        <v>6950</v>
      </c>
      <c r="S182">
        <v>6000</v>
      </c>
      <c r="T182">
        <v>2000</v>
      </c>
      <c r="U182">
        <v>2250</v>
      </c>
      <c r="V182">
        <v>14000</v>
      </c>
      <c r="W182">
        <v>3750</v>
      </c>
      <c r="X182">
        <v>0</v>
      </c>
      <c r="Y182">
        <v>1250</v>
      </c>
      <c r="Z182">
        <v>3228</v>
      </c>
      <c r="AA182">
        <v>0</v>
      </c>
      <c r="AB182">
        <v>0</v>
      </c>
      <c r="AC182">
        <v>7250</v>
      </c>
      <c r="AD182">
        <v>1000</v>
      </c>
      <c r="AE182">
        <v>29200</v>
      </c>
      <c r="AF182">
        <v>750</v>
      </c>
      <c r="AG182">
        <v>2775</v>
      </c>
      <c r="AH182">
        <v>11200</v>
      </c>
      <c r="AI182">
        <v>0</v>
      </c>
      <c r="AJ182">
        <v>9100</v>
      </c>
      <c r="AK182">
        <v>11600</v>
      </c>
      <c r="AL182">
        <v>21750</v>
      </c>
      <c r="AM182">
        <v>19440</v>
      </c>
      <c r="AN182">
        <v>0</v>
      </c>
      <c r="AO182">
        <v>1500</v>
      </c>
      <c r="AP182">
        <v>26600</v>
      </c>
      <c r="AQ182">
        <v>1000</v>
      </c>
      <c r="AR182">
        <v>4475</v>
      </c>
      <c r="AS182">
        <v>0</v>
      </c>
      <c r="AT182">
        <v>4825</v>
      </c>
      <c r="AU182">
        <v>0</v>
      </c>
      <c r="AV182">
        <v>4000</v>
      </c>
      <c r="AW182">
        <v>0</v>
      </c>
      <c r="AX182">
        <v>0</v>
      </c>
      <c r="AY182">
        <v>0</v>
      </c>
      <c r="AZ182">
        <v>0</v>
      </c>
      <c r="BA182">
        <v>7444</v>
      </c>
      <c r="BB182">
        <v>0</v>
      </c>
      <c r="BC182">
        <v>1500</v>
      </c>
      <c r="BD182">
        <v>0</v>
      </c>
      <c r="BE182">
        <v>24440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8130</v>
      </c>
      <c r="BM182">
        <v>2225</v>
      </c>
      <c r="BN182">
        <v>1500</v>
      </c>
      <c r="BO182">
        <v>0</v>
      </c>
      <c r="BP182">
        <v>1500</v>
      </c>
      <c r="BQ182">
        <v>0</v>
      </c>
      <c r="BR182">
        <v>1000</v>
      </c>
      <c r="BS182">
        <v>5200</v>
      </c>
      <c r="BT182">
        <v>0</v>
      </c>
      <c r="BU182">
        <v>5000</v>
      </c>
      <c r="BV182">
        <v>0</v>
      </c>
      <c r="BW182">
        <v>0</v>
      </c>
      <c r="BX182">
        <v>250</v>
      </c>
      <c r="BY182">
        <v>0</v>
      </c>
      <c r="BZ182">
        <v>0</v>
      </c>
      <c r="CA182">
        <v>4250</v>
      </c>
      <c r="CB182">
        <v>2250</v>
      </c>
      <c r="CC182">
        <v>2500</v>
      </c>
      <c r="CD182">
        <v>0</v>
      </c>
      <c r="CE182">
        <v>110703</v>
      </c>
      <c r="CF182">
        <v>3750</v>
      </c>
      <c r="CG182">
        <v>3200</v>
      </c>
      <c r="CH182">
        <v>7500</v>
      </c>
      <c r="CI182">
        <v>0</v>
      </c>
      <c r="CJ182">
        <v>2700</v>
      </c>
    </row>
    <row r="183" spans="1:88" x14ac:dyDescent="0.25">
      <c r="A183" t="s">
        <v>309</v>
      </c>
      <c r="B183" t="s">
        <v>2305</v>
      </c>
      <c r="C183" t="str">
        <f>VLOOKUP(LEFT(D183,2),'Lookup Information'!$E:$H,4,FALSE)</f>
        <v>Virginia District 51</v>
      </c>
      <c r="D183" t="s">
        <v>863</v>
      </c>
      <c r="E183" t="s">
        <v>87</v>
      </c>
      <c r="F183" t="s">
        <v>88</v>
      </c>
      <c r="G183">
        <v>19000</v>
      </c>
      <c r="H183">
        <v>5100</v>
      </c>
      <c r="I183">
        <v>17900</v>
      </c>
      <c r="J183">
        <v>37253</v>
      </c>
      <c r="K183">
        <v>3000</v>
      </c>
      <c r="L183">
        <v>15000</v>
      </c>
      <c r="M183">
        <v>20450</v>
      </c>
      <c r="N183">
        <v>5500</v>
      </c>
      <c r="O183">
        <v>73300</v>
      </c>
      <c r="P183">
        <v>54750</v>
      </c>
      <c r="Q183">
        <v>19900</v>
      </c>
      <c r="R183">
        <v>84633</v>
      </c>
      <c r="S183">
        <v>73500</v>
      </c>
      <c r="T183">
        <v>25950</v>
      </c>
      <c r="U183">
        <v>13650</v>
      </c>
      <c r="V183">
        <v>500</v>
      </c>
      <c r="W183">
        <v>12450</v>
      </c>
      <c r="X183">
        <v>17400</v>
      </c>
      <c r="Y183">
        <v>2400</v>
      </c>
      <c r="Z183">
        <v>8000</v>
      </c>
      <c r="AA183">
        <v>2000</v>
      </c>
      <c r="AB183">
        <v>5500</v>
      </c>
      <c r="AC183">
        <v>28200</v>
      </c>
      <c r="AD183">
        <v>0</v>
      </c>
      <c r="AE183">
        <v>40450</v>
      </c>
      <c r="AF183">
        <v>0</v>
      </c>
      <c r="AG183">
        <v>29250</v>
      </c>
      <c r="AH183">
        <v>50000</v>
      </c>
      <c r="AI183">
        <v>2000</v>
      </c>
      <c r="AJ183">
        <v>3500</v>
      </c>
      <c r="AK183">
        <v>50500</v>
      </c>
      <c r="AL183">
        <v>16950</v>
      </c>
      <c r="AM183">
        <v>53550</v>
      </c>
      <c r="AN183">
        <v>250</v>
      </c>
      <c r="AO183">
        <v>63000</v>
      </c>
      <c r="AP183">
        <v>22100</v>
      </c>
      <c r="AQ183">
        <v>11000</v>
      </c>
      <c r="AR183">
        <v>31000</v>
      </c>
      <c r="AS183">
        <v>30500</v>
      </c>
      <c r="AT183">
        <v>0</v>
      </c>
      <c r="AU183">
        <v>0</v>
      </c>
      <c r="AV183">
        <v>3000</v>
      </c>
      <c r="AW183">
        <v>0</v>
      </c>
      <c r="AX183">
        <v>0</v>
      </c>
      <c r="AY183">
        <v>0</v>
      </c>
      <c r="AZ183">
        <v>0</v>
      </c>
      <c r="BA183">
        <v>20000</v>
      </c>
      <c r="BB183">
        <v>0</v>
      </c>
      <c r="BC183">
        <v>12500</v>
      </c>
      <c r="BD183">
        <v>10250</v>
      </c>
      <c r="BE183">
        <v>0</v>
      </c>
      <c r="BF183">
        <v>0</v>
      </c>
      <c r="BG183">
        <v>0</v>
      </c>
      <c r="BH183">
        <v>0</v>
      </c>
      <c r="BI183">
        <v>11000</v>
      </c>
      <c r="BJ183">
        <v>0</v>
      </c>
      <c r="BK183">
        <v>0</v>
      </c>
      <c r="BL183">
        <v>107758</v>
      </c>
      <c r="BM183">
        <v>55250</v>
      </c>
      <c r="BN183">
        <v>25500</v>
      </c>
      <c r="BO183">
        <v>17700</v>
      </c>
      <c r="BP183">
        <v>23839</v>
      </c>
      <c r="BQ183">
        <v>0</v>
      </c>
      <c r="BR183">
        <v>7000</v>
      </c>
      <c r="BS183">
        <v>18200</v>
      </c>
      <c r="BT183">
        <v>16900</v>
      </c>
      <c r="BU183">
        <v>27900</v>
      </c>
      <c r="BV183">
        <v>1500</v>
      </c>
      <c r="BW183">
        <v>13500</v>
      </c>
      <c r="BX183">
        <v>15100</v>
      </c>
      <c r="BY183">
        <v>500</v>
      </c>
      <c r="BZ183">
        <v>4500</v>
      </c>
      <c r="CA183">
        <v>500</v>
      </c>
      <c r="CB183">
        <v>0</v>
      </c>
      <c r="CC183">
        <v>6700</v>
      </c>
      <c r="CD183">
        <v>3000</v>
      </c>
      <c r="CE183">
        <v>95325</v>
      </c>
      <c r="CF183">
        <v>7500</v>
      </c>
      <c r="CG183">
        <v>28650</v>
      </c>
      <c r="CH183">
        <v>35500</v>
      </c>
      <c r="CI183">
        <v>2000</v>
      </c>
      <c r="CJ183">
        <v>2500</v>
      </c>
    </row>
    <row r="184" spans="1:88" x14ac:dyDescent="0.25">
      <c r="A184" t="s">
        <v>310</v>
      </c>
      <c r="B184" t="s">
        <v>2306</v>
      </c>
      <c r="C184" t="str">
        <f>VLOOKUP(LEFT(D184,2),'Lookup Information'!$E:$H,4,FALSE)</f>
        <v>Arizona District 4</v>
      </c>
      <c r="D184" t="s">
        <v>864</v>
      </c>
      <c r="E184" t="s">
        <v>87</v>
      </c>
      <c r="F184" t="s">
        <v>88</v>
      </c>
      <c r="G184">
        <v>0</v>
      </c>
      <c r="H184">
        <v>4750</v>
      </c>
      <c r="I184">
        <v>1250</v>
      </c>
      <c r="J184">
        <v>9700</v>
      </c>
      <c r="K184">
        <v>2500</v>
      </c>
      <c r="L184">
        <v>4499</v>
      </c>
      <c r="M184">
        <v>0</v>
      </c>
      <c r="N184">
        <v>264</v>
      </c>
      <c r="O184">
        <v>1000</v>
      </c>
      <c r="P184">
        <v>1000</v>
      </c>
      <c r="Q184">
        <v>0</v>
      </c>
      <c r="R184">
        <v>0</v>
      </c>
      <c r="S184">
        <v>2000</v>
      </c>
      <c r="T184">
        <v>2000</v>
      </c>
      <c r="U184">
        <v>0</v>
      </c>
      <c r="V184">
        <v>5000</v>
      </c>
      <c r="W184">
        <v>1700</v>
      </c>
      <c r="X184">
        <v>9000</v>
      </c>
      <c r="Y184">
        <v>4300</v>
      </c>
      <c r="Z184">
        <v>1000</v>
      </c>
      <c r="AA184">
        <v>0</v>
      </c>
      <c r="AB184">
        <v>0</v>
      </c>
      <c r="AC184">
        <v>30500</v>
      </c>
      <c r="AD184">
        <v>23750</v>
      </c>
      <c r="AE184">
        <v>5750</v>
      </c>
      <c r="AF184">
        <v>1000</v>
      </c>
      <c r="AG184">
        <v>0</v>
      </c>
      <c r="AH184">
        <v>10455</v>
      </c>
      <c r="AI184">
        <v>0</v>
      </c>
      <c r="AJ184">
        <v>8100</v>
      </c>
      <c r="AK184">
        <v>2700</v>
      </c>
      <c r="AL184">
        <v>500</v>
      </c>
      <c r="AM184">
        <v>9150</v>
      </c>
      <c r="AN184">
        <v>0</v>
      </c>
      <c r="AO184">
        <v>0</v>
      </c>
      <c r="AP184">
        <v>168953</v>
      </c>
      <c r="AQ184">
        <v>10100</v>
      </c>
      <c r="AR184">
        <v>4400</v>
      </c>
      <c r="AS184">
        <v>2850</v>
      </c>
      <c r="AT184">
        <v>500</v>
      </c>
      <c r="AU184">
        <v>0</v>
      </c>
      <c r="AV184">
        <v>13500</v>
      </c>
      <c r="AW184">
        <v>0</v>
      </c>
      <c r="AX184">
        <v>250</v>
      </c>
      <c r="AY184">
        <v>0</v>
      </c>
      <c r="AZ184">
        <v>0</v>
      </c>
      <c r="BA184">
        <v>2734</v>
      </c>
      <c r="BB184">
        <v>0</v>
      </c>
      <c r="BC184">
        <v>100490</v>
      </c>
      <c r="BD184">
        <v>6500</v>
      </c>
      <c r="BE184">
        <v>23532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1000</v>
      </c>
      <c r="BL184">
        <v>24150</v>
      </c>
      <c r="BM184">
        <v>5300</v>
      </c>
      <c r="BN184">
        <v>0</v>
      </c>
      <c r="BO184">
        <v>1000</v>
      </c>
      <c r="BP184">
        <v>2000</v>
      </c>
      <c r="BQ184">
        <v>13000</v>
      </c>
      <c r="BR184">
        <v>200</v>
      </c>
      <c r="BS184">
        <v>0</v>
      </c>
      <c r="BT184">
        <v>1250</v>
      </c>
      <c r="BU184">
        <v>2600</v>
      </c>
      <c r="BV184">
        <v>500</v>
      </c>
      <c r="BW184">
        <v>0</v>
      </c>
      <c r="BX184">
        <v>9250</v>
      </c>
      <c r="BY184">
        <v>1000</v>
      </c>
      <c r="BZ184">
        <v>0</v>
      </c>
      <c r="CA184">
        <v>1950</v>
      </c>
      <c r="CB184">
        <v>0</v>
      </c>
      <c r="CC184">
        <v>300</v>
      </c>
      <c r="CD184">
        <v>0</v>
      </c>
      <c r="CE184">
        <v>26200</v>
      </c>
      <c r="CF184">
        <v>10400</v>
      </c>
      <c r="CG184">
        <v>5500</v>
      </c>
      <c r="CH184">
        <v>5000</v>
      </c>
      <c r="CI184">
        <v>1000</v>
      </c>
      <c r="CJ184">
        <v>4500</v>
      </c>
    </row>
    <row r="185" spans="1:88" x14ac:dyDescent="0.25">
      <c r="A185" t="s">
        <v>311</v>
      </c>
      <c r="B185" t="s">
        <v>2307</v>
      </c>
      <c r="C185" t="str">
        <f>VLOOKUP(LEFT(D185,2),'Lookup Information'!$E:$H,4,FALSE)</f>
        <v>South Carolina District 45</v>
      </c>
      <c r="D185" t="s">
        <v>865</v>
      </c>
      <c r="E185" t="s">
        <v>87</v>
      </c>
      <c r="F185" t="s">
        <v>88</v>
      </c>
      <c r="G185">
        <v>500</v>
      </c>
      <c r="H185">
        <v>1000</v>
      </c>
      <c r="I185">
        <v>2500</v>
      </c>
      <c r="J185">
        <v>2500</v>
      </c>
      <c r="K185">
        <v>2700</v>
      </c>
      <c r="L185">
        <v>875</v>
      </c>
      <c r="M185">
        <v>0</v>
      </c>
      <c r="N185">
        <v>0</v>
      </c>
      <c r="O185">
        <v>10160</v>
      </c>
      <c r="P185">
        <v>4000</v>
      </c>
      <c r="Q185">
        <v>6600</v>
      </c>
      <c r="R185">
        <v>7350</v>
      </c>
      <c r="S185">
        <v>7500</v>
      </c>
      <c r="T185">
        <v>8000</v>
      </c>
      <c r="U185">
        <v>2750</v>
      </c>
      <c r="V185">
        <v>14775</v>
      </c>
      <c r="W185">
        <v>7960</v>
      </c>
      <c r="X185">
        <v>4650</v>
      </c>
      <c r="Y185">
        <v>750</v>
      </c>
      <c r="Z185">
        <v>5250</v>
      </c>
      <c r="AA185">
        <v>250</v>
      </c>
      <c r="AB185">
        <v>150</v>
      </c>
      <c r="AC185">
        <v>14250</v>
      </c>
      <c r="AD185">
        <v>0</v>
      </c>
      <c r="AE185">
        <v>26400</v>
      </c>
      <c r="AF185">
        <v>0</v>
      </c>
      <c r="AG185">
        <v>36600</v>
      </c>
      <c r="AH185">
        <v>9750</v>
      </c>
      <c r="AI185">
        <v>0</v>
      </c>
      <c r="AJ185">
        <v>17500</v>
      </c>
      <c r="AK185">
        <v>27950</v>
      </c>
      <c r="AL185">
        <v>22250</v>
      </c>
      <c r="AM185">
        <v>34785</v>
      </c>
      <c r="AN185">
        <v>0</v>
      </c>
      <c r="AO185">
        <v>23050</v>
      </c>
      <c r="AP185">
        <v>33016</v>
      </c>
      <c r="AQ185">
        <v>3100</v>
      </c>
      <c r="AR185">
        <v>9450</v>
      </c>
      <c r="AS185">
        <v>3250</v>
      </c>
      <c r="AT185">
        <v>1500</v>
      </c>
      <c r="AU185">
        <v>0</v>
      </c>
      <c r="AV185">
        <v>9406</v>
      </c>
      <c r="AW185">
        <v>0</v>
      </c>
      <c r="AX185">
        <v>0</v>
      </c>
      <c r="AY185">
        <v>1000</v>
      </c>
      <c r="AZ185">
        <v>0</v>
      </c>
      <c r="BA185">
        <v>9250</v>
      </c>
      <c r="BB185">
        <v>0</v>
      </c>
      <c r="BC185">
        <v>18700</v>
      </c>
      <c r="BD185">
        <v>0</v>
      </c>
      <c r="BE185">
        <v>85578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1000</v>
      </c>
      <c r="BL185">
        <v>43095</v>
      </c>
      <c r="BM185">
        <v>5500</v>
      </c>
      <c r="BN185">
        <v>2700</v>
      </c>
      <c r="BO185">
        <v>2000</v>
      </c>
      <c r="BP185">
        <v>3175</v>
      </c>
      <c r="BQ185">
        <v>0</v>
      </c>
      <c r="BR185">
        <v>14750</v>
      </c>
      <c r="BS185">
        <v>3700</v>
      </c>
      <c r="BT185">
        <v>6400</v>
      </c>
      <c r="BU185">
        <v>17800</v>
      </c>
      <c r="BV185">
        <v>2250</v>
      </c>
      <c r="BW185">
        <v>2500</v>
      </c>
      <c r="BX185">
        <v>7375</v>
      </c>
      <c r="BY185">
        <v>0</v>
      </c>
      <c r="BZ185">
        <v>9450</v>
      </c>
      <c r="CA185">
        <v>1841</v>
      </c>
      <c r="CB185">
        <v>300</v>
      </c>
      <c r="CC185">
        <v>1435</v>
      </c>
      <c r="CD185">
        <v>2700</v>
      </c>
      <c r="CE185">
        <v>169875</v>
      </c>
      <c r="CF185">
        <v>10950</v>
      </c>
      <c r="CG185">
        <v>12500</v>
      </c>
      <c r="CH185">
        <v>3500</v>
      </c>
      <c r="CI185">
        <v>4700</v>
      </c>
      <c r="CJ185">
        <v>1300</v>
      </c>
    </row>
    <row r="186" spans="1:88" x14ac:dyDescent="0.25">
      <c r="A186" t="s">
        <v>312</v>
      </c>
      <c r="B186" t="s">
        <v>2308</v>
      </c>
      <c r="C186" t="str">
        <f>VLOOKUP(LEFT(D186,2),'Lookup Information'!$E:$H,4,FALSE)</f>
        <v>Florida District 12</v>
      </c>
      <c r="D186" t="s">
        <v>866</v>
      </c>
      <c r="E186" t="s">
        <v>87</v>
      </c>
      <c r="F186" t="s">
        <v>90</v>
      </c>
      <c r="G186">
        <v>12000</v>
      </c>
      <c r="H186">
        <v>35650</v>
      </c>
      <c r="I186">
        <v>5500</v>
      </c>
      <c r="J186">
        <v>18100</v>
      </c>
      <c r="K186">
        <v>9500</v>
      </c>
      <c r="L186">
        <v>4700</v>
      </c>
      <c r="M186">
        <v>0</v>
      </c>
      <c r="N186">
        <v>2500</v>
      </c>
      <c r="O186">
        <v>5025</v>
      </c>
      <c r="P186">
        <v>5950</v>
      </c>
      <c r="Q186">
        <v>6727</v>
      </c>
      <c r="R186">
        <v>7215</v>
      </c>
      <c r="S186">
        <v>21400</v>
      </c>
      <c r="T186">
        <v>4500</v>
      </c>
      <c r="U186">
        <v>1000</v>
      </c>
      <c r="V186">
        <v>5000</v>
      </c>
      <c r="W186">
        <v>6950</v>
      </c>
      <c r="X186">
        <v>3500</v>
      </c>
      <c r="Y186">
        <v>1000</v>
      </c>
      <c r="Z186">
        <v>33250</v>
      </c>
      <c r="AA186">
        <v>8700</v>
      </c>
      <c r="AB186">
        <v>9850</v>
      </c>
      <c r="AC186">
        <v>23250</v>
      </c>
      <c r="AD186">
        <v>0</v>
      </c>
      <c r="AE186">
        <v>9000</v>
      </c>
      <c r="AF186">
        <v>0</v>
      </c>
      <c r="AG186">
        <v>19750</v>
      </c>
      <c r="AH186">
        <v>17700</v>
      </c>
      <c r="AI186">
        <v>5000</v>
      </c>
      <c r="AJ186">
        <v>11400</v>
      </c>
      <c r="AK186">
        <v>46850</v>
      </c>
      <c r="AL186">
        <v>12705</v>
      </c>
      <c r="AM186">
        <v>79625</v>
      </c>
      <c r="AN186">
        <v>0</v>
      </c>
      <c r="AO186">
        <v>51250</v>
      </c>
      <c r="AP186">
        <v>52314</v>
      </c>
      <c r="AQ186">
        <v>32900</v>
      </c>
      <c r="AR186">
        <v>31200</v>
      </c>
      <c r="AS186">
        <v>16250</v>
      </c>
      <c r="AT186">
        <v>0</v>
      </c>
      <c r="AU186">
        <v>0</v>
      </c>
      <c r="AV186">
        <v>31800</v>
      </c>
      <c r="AW186">
        <v>53770</v>
      </c>
      <c r="AX186">
        <v>8120</v>
      </c>
      <c r="AY186">
        <v>7100</v>
      </c>
      <c r="AZ186">
        <v>0</v>
      </c>
      <c r="BA186">
        <v>0</v>
      </c>
      <c r="BB186">
        <v>5500</v>
      </c>
      <c r="BC186">
        <v>110347</v>
      </c>
      <c r="BD186">
        <v>28300</v>
      </c>
      <c r="BE186">
        <v>0</v>
      </c>
      <c r="BF186">
        <v>45541</v>
      </c>
      <c r="BG186">
        <v>31500</v>
      </c>
      <c r="BH186">
        <v>22000</v>
      </c>
      <c r="BI186">
        <v>10000</v>
      </c>
      <c r="BJ186">
        <v>23745</v>
      </c>
      <c r="BK186">
        <v>15500</v>
      </c>
      <c r="BL186">
        <v>159629</v>
      </c>
      <c r="BM186">
        <v>48146</v>
      </c>
      <c r="BN186">
        <v>17500</v>
      </c>
      <c r="BO186">
        <v>1000</v>
      </c>
      <c r="BP186">
        <v>13185</v>
      </c>
      <c r="BQ186">
        <v>2600</v>
      </c>
      <c r="BR186">
        <v>0</v>
      </c>
      <c r="BS186">
        <v>18900</v>
      </c>
      <c r="BT186">
        <v>5250</v>
      </c>
      <c r="BU186">
        <v>6000</v>
      </c>
      <c r="BV186">
        <v>1425</v>
      </c>
      <c r="BW186">
        <v>4700</v>
      </c>
      <c r="BX186">
        <v>23125</v>
      </c>
      <c r="BY186">
        <v>0</v>
      </c>
      <c r="BZ186">
        <v>250</v>
      </c>
      <c r="CA186">
        <v>13785</v>
      </c>
      <c r="CB186">
        <v>3570</v>
      </c>
      <c r="CC186">
        <v>24088</v>
      </c>
      <c r="CD186">
        <v>7397</v>
      </c>
      <c r="CE186">
        <v>113575</v>
      </c>
      <c r="CF186">
        <v>6250</v>
      </c>
      <c r="CG186">
        <v>3600</v>
      </c>
      <c r="CH186">
        <v>5500</v>
      </c>
      <c r="CI186">
        <v>9650</v>
      </c>
      <c r="CJ186">
        <v>500</v>
      </c>
    </row>
    <row r="187" spans="1:88" x14ac:dyDescent="0.25">
      <c r="A187" t="s">
        <v>313</v>
      </c>
      <c r="B187" t="s">
        <v>2309</v>
      </c>
      <c r="C187" t="str">
        <f>VLOOKUP(LEFT(D187,2),'Lookup Information'!$E:$H,4,FALSE)</f>
        <v>South Carolina District 45</v>
      </c>
      <c r="D187" t="s">
        <v>314</v>
      </c>
      <c r="E187" t="s">
        <v>95</v>
      </c>
      <c r="F187" t="s">
        <v>88</v>
      </c>
      <c r="G187">
        <v>3200</v>
      </c>
      <c r="H187">
        <v>17325</v>
      </c>
      <c r="I187">
        <v>1000</v>
      </c>
      <c r="J187">
        <v>35950</v>
      </c>
      <c r="K187">
        <v>5600</v>
      </c>
      <c r="L187">
        <v>500</v>
      </c>
      <c r="M187">
        <v>1000</v>
      </c>
      <c r="N187">
        <v>5400</v>
      </c>
      <c r="O187">
        <v>49150</v>
      </c>
      <c r="P187">
        <v>1500</v>
      </c>
      <c r="Q187">
        <v>25580</v>
      </c>
      <c r="R187">
        <v>7010</v>
      </c>
      <c r="S187">
        <v>22150</v>
      </c>
      <c r="T187">
        <v>8600</v>
      </c>
      <c r="U187">
        <v>23400</v>
      </c>
      <c r="V187">
        <v>46400</v>
      </c>
      <c r="W187">
        <v>105435</v>
      </c>
      <c r="X187">
        <v>7900</v>
      </c>
      <c r="Y187">
        <v>15900</v>
      </c>
      <c r="Z187">
        <v>13225</v>
      </c>
      <c r="AA187">
        <v>12650</v>
      </c>
      <c r="AB187">
        <v>25350</v>
      </c>
      <c r="AC187">
        <v>24150</v>
      </c>
      <c r="AD187">
        <v>5930</v>
      </c>
      <c r="AE187">
        <v>31025</v>
      </c>
      <c r="AF187">
        <v>0</v>
      </c>
      <c r="AG187">
        <v>7460</v>
      </c>
      <c r="AH187">
        <v>22050</v>
      </c>
      <c r="AI187">
        <v>0</v>
      </c>
      <c r="AJ187">
        <v>17600</v>
      </c>
      <c r="AK187">
        <v>34005</v>
      </c>
      <c r="AL187">
        <v>67120</v>
      </c>
      <c r="AM187">
        <v>300643</v>
      </c>
      <c r="AN187">
        <v>0</v>
      </c>
      <c r="AO187">
        <v>409200</v>
      </c>
      <c r="AP187">
        <v>83477</v>
      </c>
      <c r="AQ187">
        <v>3200</v>
      </c>
      <c r="AR187">
        <v>42650</v>
      </c>
      <c r="AS187">
        <v>27200</v>
      </c>
      <c r="AT187">
        <v>0</v>
      </c>
      <c r="AU187">
        <v>0</v>
      </c>
      <c r="AV187">
        <v>4250</v>
      </c>
      <c r="AW187">
        <v>2000</v>
      </c>
      <c r="AX187">
        <v>8100</v>
      </c>
      <c r="AY187">
        <v>6500</v>
      </c>
      <c r="AZ187">
        <v>0</v>
      </c>
      <c r="BA187">
        <v>4500</v>
      </c>
      <c r="BB187">
        <v>23200</v>
      </c>
      <c r="BC187">
        <v>23500</v>
      </c>
      <c r="BD187">
        <v>101850</v>
      </c>
      <c r="BE187">
        <v>30461</v>
      </c>
      <c r="BF187">
        <v>4750</v>
      </c>
      <c r="BG187">
        <v>0</v>
      </c>
      <c r="BH187">
        <v>0</v>
      </c>
      <c r="BI187">
        <v>0</v>
      </c>
      <c r="BJ187">
        <v>1000</v>
      </c>
      <c r="BK187">
        <v>0</v>
      </c>
      <c r="BL187">
        <v>497451</v>
      </c>
      <c r="BM187">
        <v>44350</v>
      </c>
      <c r="BN187">
        <v>28450</v>
      </c>
      <c r="BO187">
        <v>6000</v>
      </c>
      <c r="BP187">
        <v>86320</v>
      </c>
      <c r="BQ187">
        <v>8100</v>
      </c>
      <c r="BR187">
        <v>10400</v>
      </c>
      <c r="BS187">
        <v>20000</v>
      </c>
      <c r="BT187">
        <v>9211</v>
      </c>
      <c r="BU187">
        <v>55500</v>
      </c>
      <c r="BV187">
        <v>21500</v>
      </c>
      <c r="BW187">
        <v>15250</v>
      </c>
      <c r="BX187">
        <v>7900</v>
      </c>
      <c r="BY187">
        <v>1000</v>
      </c>
      <c r="BZ187">
        <v>48500</v>
      </c>
      <c r="CA187">
        <v>14055</v>
      </c>
      <c r="CB187">
        <v>0</v>
      </c>
      <c r="CC187">
        <v>53675</v>
      </c>
      <c r="CD187">
        <v>12825</v>
      </c>
      <c r="CE187">
        <v>546272</v>
      </c>
      <c r="CF187">
        <v>4200</v>
      </c>
      <c r="CG187">
        <v>22040</v>
      </c>
      <c r="CH187">
        <v>6500</v>
      </c>
      <c r="CI187">
        <v>8400</v>
      </c>
      <c r="CJ187">
        <v>53400</v>
      </c>
    </row>
    <row r="188" spans="1:88" x14ac:dyDescent="0.25">
      <c r="A188" t="s">
        <v>315</v>
      </c>
      <c r="B188" t="s">
        <v>2310</v>
      </c>
      <c r="C188" t="str">
        <f>VLOOKUP(LEFT(D188,2),'Lookup Information'!$E:$H,4,FALSE)</f>
        <v>Texas District 48</v>
      </c>
      <c r="D188" t="s">
        <v>867</v>
      </c>
      <c r="E188" t="s">
        <v>87</v>
      </c>
      <c r="F188" t="s">
        <v>88</v>
      </c>
      <c r="G188">
        <v>12810</v>
      </c>
      <c r="H188">
        <v>23500</v>
      </c>
      <c r="I188">
        <v>0</v>
      </c>
      <c r="J188">
        <v>1250</v>
      </c>
      <c r="K188">
        <v>0</v>
      </c>
      <c r="L188">
        <v>8885</v>
      </c>
      <c r="M188">
        <v>0</v>
      </c>
      <c r="N188">
        <v>1000</v>
      </c>
      <c r="O188">
        <v>13150</v>
      </c>
      <c r="P188">
        <v>3000</v>
      </c>
      <c r="Q188">
        <v>500</v>
      </c>
      <c r="R188">
        <v>2500</v>
      </c>
      <c r="S188">
        <v>9500</v>
      </c>
      <c r="T188">
        <v>9000</v>
      </c>
      <c r="U188">
        <v>11500</v>
      </c>
      <c r="V188">
        <v>19750</v>
      </c>
      <c r="W188">
        <v>19620</v>
      </c>
      <c r="X188">
        <v>10000</v>
      </c>
      <c r="Y188">
        <v>500</v>
      </c>
      <c r="Z188">
        <v>172800</v>
      </c>
      <c r="AA188">
        <v>60500</v>
      </c>
      <c r="AB188">
        <v>38000</v>
      </c>
      <c r="AC188">
        <v>25000</v>
      </c>
      <c r="AD188">
        <v>0</v>
      </c>
      <c r="AE188">
        <v>76400</v>
      </c>
      <c r="AF188">
        <v>0</v>
      </c>
      <c r="AG188">
        <v>21200</v>
      </c>
      <c r="AH188">
        <v>14250</v>
      </c>
      <c r="AI188">
        <v>0</v>
      </c>
      <c r="AJ188">
        <v>4200</v>
      </c>
      <c r="AK188">
        <v>24080</v>
      </c>
      <c r="AL188">
        <v>21540</v>
      </c>
      <c r="AM188">
        <v>84030</v>
      </c>
      <c r="AN188">
        <v>8400</v>
      </c>
      <c r="AO188">
        <v>37050</v>
      </c>
      <c r="AP188">
        <v>31350</v>
      </c>
      <c r="AQ188">
        <v>5500</v>
      </c>
      <c r="AR188">
        <v>3700</v>
      </c>
      <c r="AS188">
        <v>4500</v>
      </c>
      <c r="AT188">
        <v>0</v>
      </c>
      <c r="AU188">
        <v>0</v>
      </c>
      <c r="AV188">
        <v>5000</v>
      </c>
      <c r="AW188">
        <v>0</v>
      </c>
      <c r="AX188">
        <v>0</v>
      </c>
      <c r="AY188">
        <v>16700</v>
      </c>
      <c r="AZ188">
        <v>0</v>
      </c>
      <c r="BA188">
        <v>13000</v>
      </c>
      <c r="BB188">
        <v>0</v>
      </c>
      <c r="BC188">
        <v>17750</v>
      </c>
      <c r="BD188">
        <v>22900</v>
      </c>
      <c r="BE188">
        <v>4900</v>
      </c>
      <c r="BF188">
        <v>0</v>
      </c>
      <c r="BG188">
        <v>0</v>
      </c>
      <c r="BH188">
        <v>0</v>
      </c>
      <c r="BI188">
        <v>0</v>
      </c>
      <c r="BJ188">
        <v>4500</v>
      </c>
      <c r="BK188">
        <v>7000</v>
      </c>
      <c r="BL188">
        <v>41394</v>
      </c>
      <c r="BM188">
        <v>49511</v>
      </c>
      <c r="BN188">
        <v>13500</v>
      </c>
      <c r="BO188">
        <v>2800</v>
      </c>
      <c r="BP188">
        <v>33950</v>
      </c>
      <c r="BQ188">
        <v>0</v>
      </c>
      <c r="BR188">
        <v>1000</v>
      </c>
      <c r="BS188">
        <v>6500</v>
      </c>
      <c r="BT188">
        <v>2700</v>
      </c>
      <c r="BU188">
        <v>44500</v>
      </c>
      <c r="BV188">
        <v>1700</v>
      </c>
      <c r="BW188">
        <v>5400</v>
      </c>
      <c r="BX188">
        <v>1000</v>
      </c>
      <c r="BY188">
        <v>0</v>
      </c>
      <c r="BZ188">
        <v>1000</v>
      </c>
      <c r="CA188">
        <v>1560</v>
      </c>
      <c r="CB188">
        <v>5750</v>
      </c>
      <c r="CC188">
        <v>3075</v>
      </c>
      <c r="CD188">
        <v>8250</v>
      </c>
      <c r="CE188">
        <v>60035</v>
      </c>
      <c r="CF188">
        <v>48250</v>
      </c>
      <c r="CG188">
        <v>27850</v>
      </c>
      <c r="CH188">
        <v>36199</v>
      </c>
      <c r="CI188">
        <v>1000</v>
      </c>
      <c r="CJ188">
        <v>5000</v>
      </c>
    </row>
    <row r="189" spans="1:88" x14ac:dyDescent="0.25">
      <c r="A189" t="s">
        <v>316</v>
      </c>
      <c r="B189" t="s">
        <v>2311</v>
      </c>
      <c r="C189" t="str">
        <f>VLOOKUP(LEFT(D189,2),'Lookup Information'!$E:$H,4,FALSE)</f>
        <v>Iowa District 19</v>
      </c>
      <c r="D189" t="s">
        <v>317</v>
      </c>
      <c r="E189" t="s">
        <v>95</v>
      </c>
      <c r="F189" t="s">
        <v>88</v>
      </c>
      <c r="G189">
        <v>201919</v>
      </c>
      <c r="H189">
        <v>200352</v>
      </c>
      <c r="I189">
        <v>33400</v>
      </c>
      <c r="J189">
        <v>70075</v>
      </c>
      <c r="K189">
        <v>7800</v>
      </c>
      <c r="L189">
        <v>21650</v>
      </c>
      <c r="M189">
        <v>6400</v>
      </c>
      <c r="N189">
        <v>10000</v>
      </c>
      <c r="O189">
        <v>55600</v>
      </c>
      <c r="P189">
        <v>26450</v>
      </c>
      <c r="Q189">
        <v>37500</v>
      </c>
      <c r="R189">
        <v>75425</v>
      </c>
      <c r="S189">
        <v>88550</v>
      </c>
      <c r="T189">
        <v>42275</v>
      </c>
      <c r="U189">
        <v>55550</v>
      </c>
      <c r="V189">
        <v>49575</v>
      </c>
      <c r="W189">
        <v>65100</v>
      </c>
      <c r="X189">
        <v>23800</v>
      </c>
      <c r="Y189">
        <v>16001</v>
      </c>
      <c r="Z189">
        <v>32820</v>
      </c>
      <c r="AA189">
        <v>0</v>
      </c>
      <c r="AB189">
        <v>1500</v>
      </c>
      <c r="AC189">
        <v>77350</v>
      </c>
      <c r="AD189">
        <v>11820</v>
      </c>
      <c r="AE189">
        <v>107057</v>
      </c>
      <c r="AF189">
        <v>5250</v>
      </c>
      <c r="AG189">
        <v>53733</v>
      </c>
      <c r="AH189">
        <v>126831</v>
      </c>
      <c r="AI189">
        <v>14000</v>
      </c>
      <c r="AJ189">
        <v>3000</v>
      </c>
      <c r="AK189">
        <v>256000</v>
      </c>
      <c r="AL189">
        <v>149550</v>
      </c>
      <c r="AM189">
        <v>264791</v>
      </c>
      <c r="AN189">
        <v>6000</v>
      </c>
      <c r="AO189">
        <v>514416</v>
      </c>
      <c r="AP189">
        <v>281285</v>
      </c>
      <c r="AQ189">
        <v>73850</v>
      </c>
      <c r="AR189">
        <v>108400</v>
      </c>
      <c r="AS189">
        <v>132964</v>
      </c>
      <c r="AT189">
        <v>16775</v>
      </c>
      <c r="AU189">
        <v>0</v>
      </c>
      <c r="AV189">
        <v>0</v>
      </c>
      <c r="AW189">
        <v>6700</v>
      </c>
      <c r="AX189">
        <v>0</v>
      </c>
      <c r="AY189">
        <v>6000</v>
      </c>
      <c r="AZ189">
        <v>0</v>
      </c>
      <c r="BA189">
        <v>53310</v>
      </c>
      <c r="BB189">
        <v>300</v>
      </c>
      <c r="BC189">
        <v>434799</v>
      </c>
      <c r="BD189">
        <v>108900</v>
      </c>
      <c r="BE189">
        <v>167208</v>
      </c>
      <c r="BF189">
        <v>0</v>
      </c>
      <c r="BG189">
        <v>0</v>
      </c>
      <c r="BH189">
        <v>0</v>
      </c>
      <c r="BI189">
        <v>0</v>
      </c>
      <c r="BJ189">
        <v>7500</v>
      </c>
      <c r="BK189">
        <v>3500</v>
      </c>
      <c r="BL189">
        <v>413741</v>
      </c>
      <c r="BM189">
        <v>199325</v>
      </c>
      <c r="BN189">
        <v>51799</v>
      </c>
      <c r="BO189">
        <v>21250</v>
      </c>
      <c r="BP189">
        <v>81451</v>
      </c>
      <c r="BQ189">
        <v>58950</v>
      </c>
      <c r="BR189">
        <v>30720</v>
      </c>
      <c r="BS189">
        <v>37200</v>
      </c>
      <c r="BT189">
        <v>49600</v>
      </c>
      <c r="BU189">
        <v>102400</v>
      </c>
      <c r="BV189">
        <v>25170</v>
      </c>
      <c r="BW189">
        <v>70300</v>
      </c>
      <c r="BX189">
        <v>111650</v>
      </c>
      <c r="BY189">
        <v>6400</v>
      </c>
      <c r="BZ189">
        <v>1000</v>
      </c>
      <c r="CA189">
        <v>24366</v>
      </c>
      <c r="CB189">
        <v>1100</v>
      </c>
      <c r="CC189">
        <v>50027</v>
      </c>
      <c r="CD189">
        <v>31200</v>
      </c>
      <c r="CE189">
        <v>846127</v>
      </c>
      <c r="CF189">
        <v>35450</v>
      </c>
      <c r="CG189">
        <v>56290</v>
      </c>
      <c r="CH189">
        <v>40199</v>
      </c>
      <c r="CI189">
        <v>2250</v>
      </c>
      <c r="CJ189">
        <v>52975</v>
      </c>
    </row>
    <row r="190" spans="1:88" x14ac:dyDescent="0.25">
      <c r="A190" t="s">
        <v>318</v>
      </c>
      <c r="B190" t="s">
        <v>2312</v>
      </c>
      <c r="C190" t="str">
        <f>VLOOKUP(LEFT(D190,2),'Lookup Information'!$E:$H,4,FALSE)</f>
        <v>Louisiana District 22</v>
      </c>
      <c r="D190" t="s">
        <v>868</v>
      </c>
      <c r="E190" t="s">
        <v>87</v>
      </c>
      <c r="F190" t="s">
        <v>88</v>
      </c>
      <c r="G190">
        <v>11990</v>
      </c>
      <c r="H190">
        <v>34350</v>
      </c>
      <c r="I190">
        <v>2000</v>
      </c>
      <c r="J190">
        <v>5750</v>
      </c>
      <c r="K190">
        <v>15500</v>
      </c>
      <c r="L190">
        <v>0</v>
      </c>
      <c r="M190">
        <v>0</v>
      </c>
      <c r="N190">
        <v>0</v>
      </c>
      <c r="O190">
        <v>7700</v>
      </c>
      <c r="P190">
        <v>3500</v>
      </c>
      <c r="Q190">
        <v>250</v>
      </c>
      <c r="R190">
        <v>11600</v>
      </c>
      <c r="S190">
        <v>17750</v>
      </c>
      <c r="T190">
        <v>28850</v>
      </c>
      <c r="U190">
        <v>37600</v>
      </c>
      <c r="V190">
        <v>56687</v>
      </c>
      <c r="W190">
        <v>55440</v>
      </c>
      <c r="X190">
        <v>2700</v>
      </c>
      <c r="Y190">
        <v>3700</v>
      </c>
      <c r="Z190">
        <v>1000</v>
      </c>
      <c r="AA190">
        <v>0</v>
      </c>
      <c r="AB190">
        <v>2250</v>
      </c>
      <c r="AC190">
        <v>31500</v>
      </c>
      <c r="AD190">
        <v>7250</v>
      </c>
      <c r="AE190">
        <v>187749</v>
      </c>
      <c r="AF190">
        <v>0</v>
      </c>
      <c r="AG190">
        <v>5000</v>
      </c>
      <c r="AH190">
        <v>16011</v>
      </c>
      <c r="AI190">
        <v>1000</v>
      </c>
      <c r="AJ190">
        <v>8900</v>
      </c>
      <c r="AK190">
        <v>59850</v>
      </c>
      <c r="AL190">
        <v>7200</v>
      </c>
      <c r="AM190">
        <v>44533</v>
      </c>
      <c r="AN190">
        <v>0</v>
      </c>
      <c r="AO190">
        <v>4862</v>
      </c>
      <c r="AP190">
        <v>34950</v>
      </c>
      <c r="AQ190">
        <v>24500</v>
      </c>
      <c r="AR190">
        <v>9000</v>
      </c>
      <c r="AS190">
        <v>5500</v>
      </c>
      <c r="AT190">
        <v>500</v>
      </c>
      <c r="AU190">
        <v>0</v>
      </c>
      <c r="AV190">
        <v>5134</v>
      </c>
      <c r="AW190">
        <v>0</v>
      </c>
      <c r="AX190">
        <v>19550</v>
      </c>
      <c r="AY190">
        <v>1000</v>
      </c>
      <c r="AZ190">
        <v>0</v>
      </c>
      <c r="BA190">
        <v>6900</v>
      </c>
      <c r="BB190">
        <v>0</v>
      </c>
      <c r="BC190">
        <v>24000</v>
      </c>
      <c r="BD190">
        <v>13100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3322</v>
      </c>
      <c r="BK190">
        <v>39750</v>
      </c>
      <c r="BL190">
        <v>109550</v>
      </c>
      <c r="BM190">
        <v>76837</v>
      </c>
      <c r="BN190">
        <v>17334</v>
      </c>
      <c r="BO190">
        <v>250</v>
      </c>
      <c r="BP190">
        <v>27557</v>
      </c>
      <c r="BQ190">
        <v>6400</v>
      </c>
      <c r="BR190">
        <v>36050</v>
      </c>
      <c r="BS190">
        <v>49550</v>
      </c>
      <c r="BT190">
        <v>2500</v>
      </c>
      <c r="BU190">
        <v>11448</v>
      </c>
      <c r="BV190">
        <v>4250</v>
      </c>
      <c r="BW190">
        <v>0</v>
      </c>
      <c r="BX190">
        <v>21250</v>
      </c>
      <c r="BY190">
        <v>0</v>
      </c>
      <c r="BZ190">
        <v>2000</v>
      </c>
      <c r="CA190">
        <v>2500</v>
      </c>
      <c r="CB190">
        <v>0</v>
      </c>
      <c r="CC190">
        <v>1500</v>
      </c>
      <c r="CD190">
        <v>1000</v>
      </c>
      <c r="CE190">
        <v>31650</v>
      </c>
      <c r="CF190">
        <v>43900</v>
      </c>
      <c r="CG190">
        <v>29850</v>
      </c>
      <c r="CH190">
        <v>41499</v>
      </c>
      <c r="CI190">
        <v>78850</v>
      </c>
      <c r="CJ190">
        <v>18850</v>
      </c>
    </row>
    <row r="191" spans="1:88" x14ac:dyDescent="0.25">
      <c r="A191" t="s">
        <v>319</v>
      </c>
      <c r="B191" t="s">
        <v>2313</v>
      </c>
      <c r="C191" t="str">
        <f>VLOOKUP(LEFT(D191,2),'Lookup Information'!$E:$H,4,FALSE)</f>
        <v>Missouri District 29</v>
      </c>
      <c r="D191" t="s">
        <v>869</v>
      </c>
      <c r="E191" t="s">
        <v>87</v>
      </c>
      <c r="F191" t="s">
        <v>88</v>
      </c>
      <c r="G191">
        <v>36100</v>
      </c>
      <c r="H191">
        <v>48450</v>
      </c>
      <c r="I191">
        <v>3500</v>
      </c>
      <c r="J191">
        <v>7500</v>
      </c>
      <c r="K191">
        <v>2000</v>
      </c>
      <c r="L191">
        <v>6000</v>
      </c>
      <c r="M191">
        <v>4500</v>
      </c>
      <c r="N191">
        <v>6221</v>
      </c>
      <c r="O191">
        <v>17000</v>
      </c>
      <c r="P191">
        <v>9500</v>
      </c>
      <c r="Q191">
        <v>11200</v>
      </c>
      <c r="R191">
        <v>3500</v>
      </c>
      <c r="S191">
        <v>7000</v>
      </c>
      <c r="T191">
        <v>23500</v>
      </c>
      <c r="U191">
        <v>82650</v>
      </c>
      <c r="V191">
        <v>51250</v>
      </c>
      <c r="W191">
        <v>25250</v>
      </c>
      <c r="X191">
        <v>0</v>
      </c>
      <c r="Y191">
        <v>14500</v>
      </c>
      <c r="Z191">
        <v>51500</v>
      </c>
      <c r="AA191">
        <v>34000</v>
      </c>
      <c r="AB191">
        <v>27000</v>
      </c>
      <c r="AC191">
        <v>28500</v>
      </c>
      <c r="AD191">
        <v>1000</v>
      </c>
      <c r="AE191">
        <v>17000</v>
      </c>
      <c r="AF191">
        <v>0</v>
      </c>
      <c r="AG191">
        <v>2500</v>
      </c>
      <c r="AH191">
        <v>18250</v>
      </c>
      <c r="AI191">
        <v>0</v>
      </c>
      <c r="AJ191">
        <v>2000</v>
      </c>
      <c r="AK191">
        <v>37200</v>
      </c>
      <c r="AL191">
        <v>5000</v>
      </c>
      <c r="AM191">
        <v>26700</v>
      </c>
      <c r="AN191">
        <v>0</v>
      </c>
      <c r="AO191">
        <v>1500</v>
      </c>
      <c r="AP191">
        <v>35650</v>
      </c>
      <c r="AQ191">
        <v>10000</v>
      </c>
      <c r="AR191">
        <v>10250</v>
      </c>
      <c r="AS191">
        <v>20500</v>
      </c>
      <c r="AT191">
        <v>1250</v>
      </c>
      <c r="AU191">
        <v>0</v>
      </c>
      <c r="AV191">
        <v>2000</v>
      </c>
      <c r="AW191">
        <v>0</v>
      </c>
      <c r="AX191">
        <v>0</v>
      </c>
      <c r="AY191">
        <v>3000</v>
      </c>
      <c r="AZ191">
        <v>0</v>
      </c>
      <c r="BA191">
        <v>11000</v>
      </c>
      <c r="BB191">
        <v>1000</v>
      </c>
      <c r="BC191">
        <v>41000</v>
      </c>
      <c r="BD191">
        <v>0</v>
      </c>
      <c r="BE191">
        <v>1650</v>
      </c>
      <c r="BF191">
        <v>0</v>
      </c>
      <c r="BG191">
        <v>19000</v>
      </c>
      <c r="BH191">
        <v>0</v>
      </c>
      <c r="BI191">
        <v>0</v>
      </c>
      <c r="BJ191">
        <v>51000</v>
      </c>
      <c r="BK191">
        <v>48500</v>
      </c>
      <c r="BL191">
        <v>26850</v>
      </c>
      <c r="BM191">
        <v>28500</v>
      </c>
      <c r="BN191">
        <v>25700</v>
      </c>
      <c r="BO191">
        <v>1000</v>
      </c>
      <c r="BP191">
        <v>23430</v>
      </c>
      <c r="BQ191">
        <v>0</v>
      </c>
      <c r="BR191">
        <v>30250</v>
      </c>
      <c r="BS191">
        <v>5700</v>
      </c>
      <c r="BT191">
        <v>7500</v>
      </c>
      <c r="BU191">
        <v>21000</v>
      </c>
      <c r="BV191">
        <v>5000</v>
      </c>
      <c r="BW191">
        <v>3500</v>
      </c>
      <c r="BX191">
        <v>20150</v>
      </c>
      <c r="BY191">
        <v>3000</v>
      </c>
      <c r="BZ191">
        <v>1000</v>
      </c>
      <c r="CA191">
        <v>2300</v>
      </c>
      <c r="CB191">
        <v>0</v>
      </c>
      <c r="CC191">
        <v>6000</v>
      </c>
      <c r="CD191">
        <v>0</v>
      </c>
      <c r="CE191">
        <v>18800</v>
      </c>
      <c r="CF191">
        <v>119000</v>
      </c>
      <c r="CG191">
        <v>43000</v>
      </c>
      <c r="CH191">
        <v>44000</v>
      </c>
      <c r="CI191">
        <v>11000</v>
      </c>
      <c r="CJ191">
        <v>70452</v>
      </c>
    </row>
    <row r="192" spans="1:88" x14ac:dyDescent="0.25">
      <c r="A192" t="s">
        <v>320</v>
      </c>
      <c r="B192" t="s">
        <v>2314</v>
      </c>
      <c r="C192" t="str">
        <f>VLOOKUP(LEFT(D192,2),'Lookup Information'!$E:$H,4,FALSE)</f>
        <v>Georgia District 13</v>
      </c>
      <c r="D192" t="s">
        <v>870</v>
      </c>
      <c r="E192" t="s">
        <v>87</v>
      </c>
      <c r="F192" t="s">
        <v>88</v>
      </c>
      <c r="G192">
        <v>5000</v>
      </c>
      <c r="H192">
        <v>19400</v>
      </c>
      <c r="I192">
        <v>0</v>
      </c>
      <c r="J192">
        <v>5500</v>
      </c>
      <c r="K192">
        <v>8000</v>
      </c>
      <c r="L192">
        <v>2000</v>
      </c>
      <c r="M192">
        <v>9500</v>
      </c>
      <c r="N192">
        <v>15000</v>
      </c>
      <c r="O192">
        <v>6430</v>
      </c>
      <c r="P192">
        <v>3500</v>
      </c>
      <c r="Q192">
        <v>0</v>
      </c>
      <c r="R192">
        <v>9000</v>
      </c>
      <c r="S192">
        <v>31500</v>
      </c>
      <c r="T192">
        <v>15000</v>
      </c>
      <c r="U192">
        <v>18600</v>
      </c>
      <c r="V192">
        <v>9500</v>
      </c>
      <c r="W192">
        <v>13700</v>
      </c>
      <c r="X192">
        <v>7000</v>
      </c>
      <c r="Y192">
        <v>0</v>
      </c>
      <c r="Z192">
        <v>29500</v>
      </c>
      <c r="AA192">
        <v>49400</v>
      </c>
      <c r="AB192">
        <v>10000</v>
      </c>
      <c r="AC192">
        <v>13000</v>
      </c>
      <c r="AD192">
        <v>2000</v>
      </c>
      <c r="AE192">
        <v>33800</v>
      </c>
      <c r="AF192">
        <v>0</v>
      </c>
      <c r="AG192">
        <v>42000</v>
      </c>
      <c r="AH192">
        <v>77849</v>
      </c>
      <c r="AI192">
        <v>6000</v>
      </c>
      <c r="AJ192">
        <v>41900</v>
      </c>
      <c r="AK192">
        <v>66150</v>
      </c>
      <c r="AL192">
        <v>18900</v>
      </c>
      <c r="AM192">
        <v>63450</v>
      </c>
      <c r="AN192">
        <v>0</v>
      </c>
      <c r="AO192">
        <v>37500</v>
      </c>
      <c r="AP192">
        <v>36350</v>
      </c>
      <c r="AQ192">
        <v>5000</v>
      </c>
      <c r="AR192">
        <v>1000</v>
      </c>
      <c r="AS192">
        <v>1500</v>
      </c>
      <c r="AT192">
        <v>0</v>
      </c>
      <c r="AU192">
        <v>0</v>
      </c>
      <c r="AV192">
        <v>7750</v>
      </c>
      <c r="AW192">
        <v>0</v>
      </c>
      <c r="AX192">
        <v>0</v>
      </c>
      <c r="AY192">
        <v>2000</v>
      </c>
      <c r="AZ192">
        <v>0</v>
      </c>
      <c r="BA192">
        <v>15400</v>
      </c>
      <c r="BB192">
        <v>0</v>
      </c>
      <c r="BC192">
        <v>22000</v>
      </c>
      <c r="BD192">
        <v>0</v>
      </c>
      <c r="BE192">
        <v>14000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5000</v>
      </c>
      <c r="BL192">
        <v>36174</v>
      </c>
      <c r="BM192">
        <v>50700</v>
      </c>
      <c r="BN192">
        <v>31200</v>
      </c>
      <c r="BO192">
        <v>3250</v>
      </c>
      <c r="BP192">
        <v>11300</v>
      </c>
      <c r="BQ192">
        <v>2000</v>
      </c>
      <c r="BR192">
        <v>15000</v>
      </c>
      <c r="BS192">
        <v>20450</v>
      </c>
      <c r="BT192">
        <v>7500</v>
      </c>
      <c r="BU192">
        <v>42800</v>
      </c>
      <c r="BV192">
        <v>6250</v>
      </c>
      <c r="BW192">
        <v>0</v>
      </c>
      <c r="BX192">
        <v>22250</v>
      </c>
      <c r="BY192">
        <v>2600</v>
      </c>
      <c r="BZ192">
        <v>43300</v>
      </c>
      <c r="CA192">
        <v>4000</v>
      </c>
      <c r="CB192">
        <v>0</v>
      </c>
      <c r="CC192">
        <v>7400</v>
      </c>
      <c r="CD192">
        <v>5400</v>
      </c>
      <c r="CE192">
        <v>14548</v>
      </c>
      <c r="CF192">
        <v>33700</v>
      </c>
      <c r="CG192">
        <v>11200</v>
      </c>
      <c r="CH192">
        <v>3500</v>
      </c>
      <c r="CI192">
        <v>5400</v>
      </c>
      <c r="CJ192">
        <v>2500</v>
      </c>
    </row>
    <row r="193" spans="1:88" x14ac:dyDescent="0.25">
      <c r="A193" t="s">
        <v>321</v>
      </c>
      <c r="B193" t="s">
        <v>2315</v>
      </c>
      <c r="C193" t="str">
        <f>VLOOKUP(LEFT(D193,2),'Lookup Information'!$E:$H,4,FALSE)</f>
        <v>Florida District 12</v>
      </c>
      <c r="D193" t="s">
        <v>871</v>
      </c>
      <c r="E193" t="s">
        <v>87</v>
      </c>
      <c r="F193" t="s">
        <v>90</v>
      </c>
      <c r="G193">
        <v>947</v>
      </c>
      <c r="H193">
        <v>2729</v>
      </c>
      <c r="I193">
        <v>50</v>
      </c>
      <c r="J193">
        <v>8433</v>
      </c>
      <c r="K193">
        <v>246</v>
      </c>
      <c r="L193">
        <v>433</v>
      </c>
      <c r="M193">
        <v>5</v>
      </c>
      <c r="N193">
        <v>3700</v>
      </c>
      <c r="O193">
        <v>35520</v>
      </c>
      <c r="P193">
        <v>22477</v>
      </c>
      <c r="Q193">
        <v>15992</v>
      </c>
      <c r="R193">
        <v>21547</v>
      </c>
      <c r="S193">
        <v>641</v>
      </c>
      <c r="T193">
        <v>1897</v>
      </c>
      <c r="U193">
        <v>143</v>
      </c>
      <c r="V193">
        <v>10391</v>
      </c>
      <c r="W193">
        <v>4064</v>
      </c>
      <c r="X193">
        <v>2638</v>
      </c>
      <c r="Y193">
        <v>3341</v>
      </c>
      <c r="Z193">
        <v>5441</v>
      </c>
      <c r="AA193">
        <v>711</v>
      </c>
      <c r="AB193">
        <v>435</v>
      </c>
      <c r="AC193">
        <v>1180</v>
      </c>
      <c r="AD193">
        <v>20</v>
      </c>
      <c r="AE193">
        <v>2489</v>
      </c>
      <c r="AF193">
        <v>1223</v>
      </c>
      <c r="AG193">
        <v>4182</v>
      </c>
      <c r="AH193">
        <v>3075</v>
      </c>
      <c r="AI193">
        <v>1002</v>
      </c>
      <c r="AJ193">
        <v>2241</v>
      </c>
      <c r="AK193">
        <v>3137</v>
      </c>
      <c r="AL193">
        <v>15422</v>
      </c>
      <c r="AM193">
        <v>60769</v>
      </c>
      <c r="AN193">
        <v>10</v>
      </c>
      <c r="AO193">
        <v>44646</v>
      </c>
      <c r="AP193">
        <v>68347</v>
      </c>
      <c r="AQ193">
        <v>8101</v>
      </c>
      <c r="AR193">
        <v>11633</v>
      </c>
      <c r="AS193">
        <v>2797</v>
      </c>
      <c r="AT193">
        <v>0</v>
      </c>
      <c r="AU193">
        <v>50</v>
      </c>
      <c r="AV193">
        <v>0</v>
      </c>
      <c r="AW193">
        <v>736904</v>
      </c>
      <c r="AX193">
        <v>25289</v>
      </c>
      <c r="AY193">
        <v>0</v>
      </c>
      <c r="AZ193">
        <v>0</v>
      </c>
      <c r="BA193">
        <v>0</v>
      </c>
      <c r="BB193">
        <v>2772</v>
      </c>
      <c r="BC193">
        <v>6401</v>
      </c>
      <c r="BD193">
        <v>45531</v>
      </c>
      <c r="BE193">
        <v>0</v>
      </c>
      <c r="BF193">
        <v>0</v>
      </c>
      <c r="BG193">
        <v>2565</v>
      </c>
      <c r="BH193">
        <v>27670</v>
      </c>
      <c r="BI193">
        <v>10050</v>
      </c>
      <c r="BJ193">
        <v>9052</v>
      </c>
      <c r="BK193">
        <v>15340</v>
      </c>
      <c r="BL193">
        <v>139812</v>
      </c>
      <c r="BM193">
        <v>650</v>
      </c>
      <c r="BN193">
        <v>569</v>
      </c>
      <c r="BO193">
        <v>1480</v>
      </c>
      <c r="BP193">
        <v>38911</v>
      </c>
      <c r="BQ193">
        <v>23</v>
      </c>
      <c r="BR193">
        <v>959</v>
      </c>
      <c r="BS193">
        <v>2471</v>
      </c>
      <c r="BT193">
        <v>25249</v>
      </c>
      <c r="BU193">
        <v>4292</v>
      </c>
      <c r="BV193">
        <v>16558</v>
      </c>
      <c r="BW193">
        <v>1639</v>
      </c>
      <c r="BX193">
        <v>4654</v>
      </c>
      <c r="BY193">
        <v>10</v>
      </c>
      <c r="BZ193">
        <v>55</v>
      </c>
      <c r="CA193">
        <v>25973</v>
      </c>
      <c r="CB193">
        <v>2982</v>
      </c>
      <c r="CC193">
        <v>96050</v>
      </c>
      <c r="CD193">
        <v>64594</v>
      </c>
      <c r="CE193">
        <v>143607</v>
      </c>
      <c r="CF193">
        <v>4716</v>
      </c>
      <c r="CG193">
        <v>1313</v>
      </c>
      <c r="CH193">
        <v>1621</v>
      </c>
      <c r="CI193">
        <v>575</v>
      </c>
      <c r="CJ193">
        <v>117</v>
      </c>
    </row>
    <row r="194" spans="1:88" x14ac:dyDescent="0.25">
      <c r="A194" t="s">
        <v>322</v>
      </c>
      <c r="B194" t="s">
        <v>2316</v>
      </c>
      <c r="C194" t="str">
        <f>VLOOKUP(LEFT(D194,2),'Lookup Information'!$E:$H,4,FALSE)</f>
        <v>Texas District 48</v>
      </c>
      <c r="D194" t="s">
        <v>872</v>
      </c>
      <c r="E194" t="s">
        <v>87</v>
      </c>
      <c r="F194" t="s">
        <v>90</v>
      </c>
      <c r="G194">
        <v>0</v>
      </c>
      <c r="H194">
        <v>2000</v>
      </c>
      <c r="I194">
        <v>0</v>
      </c>
      <c r="J194">
        <v>2700</v>
      </c>
      <c r="K194">
        <v>0</v>
      </c>
      <c r="L194">
        <v>0</v>
      </c>
      <c r="M194">
        <v>0</v>
      </c>
      <c r="N194">
        <v>0</v>
      </c>
      <c r="O194">
        <v>3000</v>
      </c>
      <c r="P194">
        <v>0</v>
      </c>
      <c r="Q194">
        <v>1382</v>
      </c>
      <c r="R194">
        <v>1000</v>
      </c>
      <c r="S194">
        <v>1500</v>
      </c>
      <c r="T194">
        <v>6000</v>
      </c>
      <c r="U194">
        <v>3000</v>
      </c>
      <c r="V194">
        <v>33600</v>
      </c>
      <c r="W194">
        <v>0</v>
      </c>
      <c r="X194">
        <v>4700</v>
      </c>
      <c r="Y194">
        <v>0</v>
      </c>
      <c r="Z194">
        <v>1000</v>
      </c>
      <c r="AA194">
        <v>0</v>
      </c>
      <c r="AB194">
        <v>0</v>
      </c>
      <c r="AC194">
        <v>4000</v>
      </c>
      <c r="AD194">
        <v>0</v>
      </c>
      <c r="AE194">
        <v>21100</v>
      </c>
      <c r="AF194">
        <v>0</v>
      </c>
      <c r="AG194">
        <v>4250</v>
      </c>
      <c r="AH194">
        <v>6500</v>
      </c>
      <c r="AI194">
        <v>0</v>
      </c>
      <c r="AJ194">
        <v>6500</v>
      </c>
      <c r="AK194">
        <v>8250</v>
      </c>
      <c r="AL194">
        <v>13400</v>
      </c>
      <c r="AM194">
        <v>71636</v>
      </c>
      <c r="AN194">
        <v>0</v>
      </c>
      <c r="AO194">
        <v>9900</v>
      </c>
      <c r="AP194">
        <v>23500</v>
      </c>
      <c r="AQ194">
        <v>0</v>
      </c>
      <c r="AR194">
        <v>14350</v>
      </c>
      <c r="AS194">
        <v>1000</v>
      </c>
      <c r="AT194">
        <v>0</v>
      </c>
      <c r="AU194">
        <v>1000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1000</v>
      </c>
      <c r="BC194">
        <v>0</v>
      </c>
      <c r="BD194">
        <v>9500</v>
      </c>
      <c r="BE194">
        <v>0</v>
      </c>
      <c r="BF194">
        <v>0</v>
      </c>
      <c r="BG194">
        <v>33500</v>
      </c>
      <c r="BH194">
        <v>40000</v>
      </c>
      <c r="BI194">
        <v>5000</v>
      </c>
      <c r="BJ194">
        <v>24000</v>
      </c>
      <c r="BK194">
        <v>25500</v>
      </c>
      <c r="BL194">
        <v>92886</v>
      </c>
      <c r="BM194">
        <v>6150</v>
      </c>
      <c r="BN194">
        <v>3500</v>
      </c>
      <c r="BO194">
        <v>0</v>
      </c>
      <c r="BP194">
        <v>3500</v>
      </c>
      <c r="BQ194">
        <v>0</v>
      </c>
      <c r="BR194">
        <v>1500</v>
      </c>
      <c r="BS194">
        <v>2750</v>
      </c>
      <c r="BT194">
        <v>1000</v>
      </c>
      <c r="BU194">
        <v>14500</v>
      </c>
      <c r="BV194">
        <v>0</v>
      </c>
      <c r="BW194">
        <v>1500</v>
      </c>
      <c r="BX194">
        <v>0</v>
      </c>
      <c r="BY194">
        <v>0</v>
      </c>
      <c r="BZ194">
        <v>0</v>
      </c>
      <c r="CA194">
        <v>6692</v>
      </c>
      <c r="CB194">
        <v>0</v>
      </c>
      <c r="CC194">
        <v>26950</v>
      </c>
      <c r="CD194">
        <v>0</v>
      </c>
      <c r="CE194">
        <v>3500</v>
      </c>
      <c r="CF194">
        <v>4700</v>
      </c>
      <c r="CG194">
        <v>4000</v>
      </c>
      <c r="CH194">
        <v>4000</v>
      </c>
      <c r="CI194">
        <v>1000</v>
      </c>
      <c r="CJ194">
        <v>0</v>
      </c>
    </row>
    <row r="195" spans="1:88" x14ac:dyDescent="0.25">
      <c r="A195" t="s">
        <v>323</v>
      </c>
      <c r="B195" t="s">
        <v>2317</v>
      </c>
      <c r="C195" t="str">
        <f>VLOOKUP(LEFT(D195,2),'Lookup Information'!$E:$H,4,FALSE)</f>
        <v>Texas District 48</v>
      </c>
      <c r="D195" t="s">
        <v>873</v>
      </c>
      <c r="E195" t="s">
        <v>87</v>
      </c>
      <c r="F195" t="s">
        <v>90</v>
      </c>
      <c r="G195">
        <v>2000</v>
      </c>
      <c r="H195">
        <v>2500</v>
      </c>
      <c r="I195">
        <v>0</v>
      </c>
      <c r="J195">
        <v>2000</v>
      </c>
      <c r="K195">
        <v>0</v>
      </c>
      <c r="L195">
        <v>0</v>
      </c>
      <c r="M195">
        <v>0</v>
      </c>
      <c r="N195">
        <v>0</v>
      </c>
      <c r="O195">
        <v>19750</v>
      </c>
      <c r="P195">
        <v>3000</v>
      </c>
      <c r="Q195">
        <v>0</v>
      </c>
      <c r="R195">
        <v>44900</v>
      </c>
      <c r="S195">
        <v>39000</v>
      </c>
      <c r="T195">
        <v>28000</v>
      </c>
      <c r="U195">
        <v>8000</v>
      </c>
      <c r="V195">
        <v>8900</v>
      </c>
      <c r="W195">
        <v>13600</v>
      </c>
      <c r="X195">
        <v>6000</v>
      </c>
      <c r="Y195">
        <v>0</v>
      </c>
      <c r="Z195">
        <v>13500</v>
      </c>
      <c r="AA195">
        <v>1000</v>
      </c>
      <c r="AB195">
        <v>1000</v>
      </c>
      <c r="AC195">
        <v>65750</v>
      </c>
      <c r="AD195">
        <v>0</v>
      </c>
      <c r="AE195">
        <v>106200</v>
      </c>
      <c r="AF195">
        <v>5000</v>
      </c>
      <c r="AG195">
        <v>9200</v>
      </c>
      <c r="AH195">
        <v>7000</v>
      </c>
      <c r="AI195">
        <v>10000</v>
      </c>
      <c r="AJ195">
        <v>3500</v>
      </c>
      <c r="AK195">
        <v>27800</v>
      </c>
      <c r="AL195">
        <v>9450</v>
      </c>
      <c r="AM195">
        <v>44050</v>
      </c>
      <c r="AN195">
        <v>0</v>
      </c>
      <c r="AO195">
        <v>11950</v>
      </c>
      <c r="AP195">
        <v>188600</v>
      </c>
      <c r="AQ195">
        <v>57200</v>
      </c>
      <c r="AR195">
        <v>48952</v>
      </c>
      <c r="AS195">
        <v>143575</v>
      </c>
      <c r="AT195">
        <v>0</v>
      </c>
      <c r="AU195">
        <v>1000</v>
      </c>
      <c r="AV195">
        <v>11500</v>
      </c>
      <c r="AW195">
        <v>0</v>
      </c>
      <c r="AX195">
        <v>0</v>
      </c>
      <c r="AY195">
        <v>0</v>
      </c>
      <c r="AZ195">
        <v>0</v>
      </c>
      <c r="BA195">
        <v>5500</v>
      </c>
      <c r="BB195">
        <v>14000</v>
      </c>
      <c r="BC195">
        <v>32200</v>
      </c>
      <c r="BD195">
        <v>41450</v>
      </c>
      <c r="BE195">
        <v>0</v>
      </c>
      <c r="BF195">
        <v>0</v>
      </c>
      <c r="BG195">
        <v>42500</v>
      </c>
      <c r="BH195">
        <v>53500</v>
      </c>
      <c r="BI195">
        <v>12500</v>
      </c>
      <c r="BJ195">
        <v>25500</v>
      </c>
      <c r="BK195">
        <v>54500</v>
      </c>
      <c r="BL195">
        <v>109502</v>
      </c>
      <c r="BM195">
        <v>40595</v>
      </c>
      <c r="BN195">
        <v>21500</v>
      </c>
      <c r="BO195">
        <v>0</v>
      </c>
      <c r="BP195">
        <v>6950</v>
      </c>
      <c r="BQ195">
        <v>2000</v>
      </c>
      <c r="BR195">
        <v>70000</v>
      </c>
      <c r="BS195">
        <v>1000</v>
      </c>
      <c r="BT195">
        <v>4950</v>
      </c>
      <c r="BU195">
        <v>14900</v>
      </c>
      <c r="BV195">
        <v>15098</v>
      </c>
      <c r="BW195">
        <v>5000</v>
      </c>
      <c r="BX195">
        <v>19500</v>
      </c>
      <c r="BY195">
        <v>500</v>
      </c>
      <c r="BZ195">
        <v>0</v>
      </c>
      <c r="CA195">
        <v>3500</v>
      </c>
      <c r="CB195">
        <v>0</v>
      </c>
      <c r="CC195">
        <v>2250</v>
      </c>
      <c r="CD195">
        <v>1000</v>
      </c>
      <c r="CE195">
        <v>25500</v>
      </c>
      <c r="CF195">
        <v>8000</v>
      </c>
      <c r="CG195">
        <v>40500</v>
      </c>
      <c r="CH195">
        <v>11500</v>
      </c>
      <c r="CI195">
        <v>23900</v>
      </c>
      <c r="CJ195">
        <v>1500</v>
      </c>
    </row>
    <row r="196" spans="1:88" x14ac:dyDescent="0.25">
      <c r="A196" t="s">
        <v>324</v>
      </c>
      <c r="B196" t="s">
        <v>2318</v>
      </c>
      <c r="C196" t="str">
        <f>VLOOKUP(LEFT(D196,2),'Lookup Information'!$E:$H,4,FALSE)</f>
        <v>Virginia District 51</v>
      </c>
      <c r="D196" t="s">
        <v>874</v>
      </c>
      <c r="E196" t="s">
        <v>87</v>
      </c>
      <c r="F196" t="s">
        <v>88</v>
      </c>
      <c r="G196">
        <v>15000</v>
      </c>
      <c r="H196">
        <v>0</v>
      </c>
      <c r="I196">
        <v>0</v>
      </c>
      <c r="J196">
        <v>6350</v>
      </c>
      <c r="K196">
        <v>15500</v>
      </c>
      <c r="L196">
        <v>10000</v>
      </c>
      <c r="M196">
        <v>3000</v>
      </c>
      <c r="N196">
        <v>5000</v>
      </c>
      <c r="O196">
        <v>4815</v>
      </c>
      <c r="P196">
        <v>4000</v>
      </c>
      <c r="Q196">
        <v>0</v>
      </c>
      <c r="R196">
        <v>2000</v>
      </c>
      <c r="S196">
        <v>33400</v>
      </c>
      <c r="T196">
        <v>15000</v>
      </c>
      <c r="U196">
        <v>17100</v>
      </c>
      <c r="V196">
        <v>5350</v>
      </c>
      <c r="W196">
        <v>2500</v>
      </c>
      <c r="X196">
        <v>7500</v>
      </c>
      <c r="Y196">
        <v>850</v>
      </c>
      <c r="Z196">
        <v>11000</v>
      </c>
      <c r="AA196">
        <v>3000</v>
      </c>
      <c r="AB196">
        <v>4000</v>
      </c>
      <c r="AC196">
        <v>53500</v>
      </c>
      <c r="AD196">
        <v>26100</v>
      </c>
      <c r="AE196">
        <v>39318</v>
      </c>
      <c r="AF196">
        <v>0</v>
      </c>
      <c r="AG196">
        <v>10000</v>
      </c>
      <c r="AH196">
        <v>2800</v>
      </c>
      <c r="AI196">
        <v>100</v>
      </c>
      <c r="AJ196">
        <v>1000</v>
      </c>
      <c r="AK196">
        <v>11700</v>
      </c>
      <c r="AL196">
        <v>4700</v>
      </c>
      <c r="AM196">
        <v>16300</v>
      </c>
      <c r="AN196">
        <v>0</v>
      </c>
      <c r="AO196">
        <v>4200</v>
      </c>
      <c r="AP196">
        <v>98200</v>
      </c>
      <c r="AQ196">
        <v>15750</v>
      </c>
      <c r="AR196">
        <v>4500</v>
      </c>
      <c r="AS196">
        <v>22000</v>
      </c>
      <c r="AT196">
        <v>0</v>
      </c>
      <c r="AU196">
        <v>0</v>
      </c>
      <c r="AV196">
        <v>4000</v>
      </c>
      <c r="AW196">
        <v>0</v>
      </c>
      <c r="AX196">
        <v>0</v>
      </c>
      <c r="AY196">
        <v>0</v>
      </c>
      <c r="AZ196">
        <v>0</v>
      </c>
      <c r="BA196">
        <v>3540</v>
      </c>
      <c r="BB196">
        <v>0</v>
      </c>
      <c r="BC196">
        <v>14400</v>
      </c>
      <c r="BD196">
        <v>0</v>
      </c>
      <c r="BE196">
        <v>10473</v>
      </c>
      <c r="BF196">
        <v>0</v>
      </c>
      <c r="BG196">
        <v>0</v>
      </c>
      <c r="BH196">
        <v>1000</v>
      </c>
      <c r="BI196">
        <v>0</v>
      </c>
      <c r="BJ196">
        <v>0</v>
      </c>
      <c r="BK196">
        <v>0</v>
      </c>
      <c r="BL196">
        <v>33574</v>
      </c>
      <c r="BM196">
        <v>9700</v>
      </c>
      <c r="BN196">
        <v>9000</v>
      </c>
      <c r="BO196">
        <v>0</v>
      </c>
      <c r="BP196">
        <v>3550</v>
      </c>
      <c r="BQ196">
        <v>0</v>
      </c>
      <c r="BR196">
        <v>18500</v>
      </c>
      <c r="BS196">
        <v>3500</v>
      </c>
      <c r="BT196">
        <v>100</v>
      </c>
      <c r="BU196">
        <v>9800</v>
      </c>
      <c r="BV196">
        <v>2500</v>
      </c>
      <c r="BW196">
        <v>2500</v>
      </c>
      <c r="BX196">
        <v>31600</v>
      </c>
      <c r="BY196">
        <v>0</v>
      </c>
      <c r="BZ196">
        <v>4500</v>
      </c>
      <c r="CA196">
        <v>150</v>
      </c>
      <c r="CB196">
        <v>0</v>
      </c>
      <c r="CC196">
        <v>1750</v>
      </c>
      <c r="CD196">
        <v>1000</v>
      </c>
      <c r="CE196">
        <v>45580</v>
      </c>
      <c r="CF196">
        <v>3000</v>
      </c>
      <c r="CG196">
        <v>13900</v>
      </c>
      <c r="CH196">
        <v>12500</v>
      </c>
      <c r="CI196">
        <v>0</v>
      </c>
      <c r="CJ196">
        <v>0</v>
      </c>
    </row>
    <row r="197" spans="1:88" x14ac:dyDescent="0.25">
      <c r="A197" t="s">
        <v>325</v>
      </c>
      <c r="B197" t="s">
        <v>2319</v>
      </c>
      <c r="C197" t="str">
        <f>VLOOKUP(LEFT(D197,2),'Lookup Information'!$E:$H,4,FALSE)</f>
        <v>Arizona District 4</v>
      </c>
      <c r="D197" t="s">
        <v>875</v>
      </c>
      <c r="E197" t="s">
        <v>87</v>
      </c>
      <c r="F197" t="s">
        <v>90</v>
      </c>
      <c r="G197">
        <v>0</v>
      </c>
      <c r="H197">
        <v>12500</v>
      </c>
      <c r="I197">
        <v>0</v>
      </c>
      <c r="J197">
        <v>0</v>
      </c>
      <c r="K197">
        <v>0</v>
      </c>
      <c r="L197">
        <v>1001</v>
      </c>
      <c r="M197">
        <v>0</v>
      </c>
      <c r="N197">
        <v>0</v>
      </c>
      <c r="O197">
        <v>1054</v>
      </c>
      <c r="P197">
        <v>0</v>
      </c>
      <c r="Q197">
        <v>1078</v>
      </c>
      <c r="R197">
        <v>1756</v>
      </c>
      <c r="S197">
        <v>0</v>
      </c>
      <c r="T197">
        <v>4250</v>
      </c>
      <c r="U197">
        <v>0</v>
      </c>
      <c r="V197">
        <v>4250</v>
      </c>
      <c r="W197">
        <v>1</v>
      </c>
      <c r="X197">
        <v>2500</v>
      </c>
      <c r="Y197">
        <v>7</v>
      </c>
      <c r="Z197">
        <v>0</v>
      </c>
      <c r="AA197">
        <v>0</v>
      </c>
      <c r="AB197">
        <v>0</v>
      </c>
      <c r="AC197">
        <v>4500</v>
      </c>
      <c r="AD197">
        <v>0</v>
      </c>
      <c r="AE197">
        <v>3</v>
      </c>
      <c r="AF197">
        <v>0</v>
      </c>
      <c r="AG197">
        <v>68</v>
      </c>
      <c r="AH197">
        <v>1000</v>
      </c>
      <c r="AI197">
        <v>-2500</v>
      </c>
      <c r="AJ197">
        <v>0</v>
      </c>
      <c r="AK197">
        <v>5000</v>
      </c>
      <c r="AL197">
        <v>3</v>
      </c>
      <c r="AM197">
        <v>4005</v>
      </c>
      <c r="AN197">
        <v>0</v>
      </c>
      <c r="AO197">
        <v>0</v>
      </c>
      <c r="AP197">
        <v>11466</v>
      </c>
      <c r="AQ197">
        <v>1</v>
      </c>
      <c r="AR197">
        <v>11131</v>
      </c>
      <c r="AS197">
        <v>10</v>
      </c>
      <c r="AT197">
        <v>0</v>
      </c>
      <c r="AU197">
        <v>5000</v>
      </c>
      <c r="AV197">
        <v>3100</v>
      </c>
      <c r="AW197">
        <v>18450</v>
      </c>
      <c r="AX197">
        <v>15278</v>
      </c>
      <c r="AY197">
        <v>0</v>
      </c>
      <c r="AZ197">
        <v>0</v>
      </c>
      <c r="BA197">
        <v>0</v>
      </c>
      <c r="BB197">
        <v>2001</v>
      </c>
      <c r="BC197">
        <v>7000</v>
      </c>
      <c r="BD197">
        <v>5201</v>
      </c>
      <c r="BE197">
        <v>0</v>
      </c>
      <c r="BF197">
        <v>0</v>
      </c>
      <c r="BG197">
        <v>5000</v>
      </c>
      <c r="BH197">
        <v>26000</v>
      </c>
      <c r="BI197">
        <v>35250</v>
      </c>
      <c r="BJ197">
        <v>63000</v>
      </c>
      <c r="BK197">
        <v>40500</v>
      </c>
      <c r="BL197">
        <v>23239</v>
      </c>
      <c r="BM197">
        <v>2300</v>
      </c>
      <c r="BN197">
        <v>0</v>
      </c>
      <c r="BO197">
        <v>0</v>
      </c>
      <c r="BP197">
        <v>275</v>
      </c>
      <c r="BQ197">
        <v>16400</v>
      </c>
      <c r="BR197">
        <v>0</v>
      </c>
      <c r="BS197">
        <v>2751</v>
      </c>
      <c r="BT197">
        <v>0</v>
      </c>
      <c r="BU197">
        <v>1000</v>
      </c>
      <c r="BV197">
        <v>2</v>
      </c>
      <c r="BW197">
        <v>0</v>
      </c>
      <c r="BX197">
        <v>0</v>
      </c>
      <c r="BY197">
        <v>0</v>
      </c>
      <c r="BZ197">
        <v>0</v>
      </c>
      <c r="CA197">
        <v>837</v>
      </c>
      <c r="CB197">
        <v>0</v>
      </c>
      <c r="CC197">
        <v>2680</v>
      </c>
      <c r="CD197">
        <v>13</v>
      </c>
      <c r="CE197">
        <v>11935</v>
      </c>
      <c r="CF197">
        <v>1002</v>
      </c>
      <c r="CG197">
        <v>5</v>
      </c>
      <c r="CH197">
        <v>4000</v>
      </c>
      <c r="CI197">
        <v>0</v>
      </c>
      <c r="CJ197">
        <v>1000</v>
      </c>
    </row>
    <row r="198" spans="1:88" x14ac:dyDescent="0.25">
      <c r="A198" t="s">
        <v>326</v>
      </c>
      <c r="B198" t="s">
        <v>2320</v>
      </c>
      <c r="C198" t="str">
        <f>VLOOKUP(LEFT(D198,2),'Lookup Information'!$E:$H,4,FALSE)</f>
        <v>New Mexico District 35</v>
      </c>
      <c r="D198" t="s">
        <v>876</v>
      </c>
      <c r="E198" t="s">
        <v>87</v>
      </c>
      <c r="F198" t="s">
        <v>90</v>
      </c>
      <c r="G198">
        <v>12500</v>
      </c>
      <c r="H198">
        <v>16500</v>
      </c>
      <c r="I198">
        <v>8500</v>
      </c>
      <c r="J198">
        <v>11000</v>
      </c>
      <c r="K198">
        <v>0</v>
      </c>
      <c r="L198">
        <v>3700</v>
      </c>
      <c r="M198">
        <v>1000</v>
      </c>
      <c r="N198">
        <v>0</v>
      </c>
      <c r="O198">
        <v>10635</v>
      </c>
      <c r="P198">
        <v>0</v>
      </c>
      <c r="Q198">
        <v>5925</v>
      </c>
      <c r="R198">
        <v>15150</v>
      </c>
      <c r="S198">
        <v>6000</v>
      </c>
      <c r="T198">
        <v>9500</v>
      </c>
      <c r="U198">
        <v>1500</v>
      </c>
      <c r="V198">
        <v>-1085</v>
      </c>
      <c r="W198">
        <v>3000</v>
      </c>
      <c r="X198">
        <v>0</v>
      </c>
      <c r="Y198">
        <v>15</v>
      </c>
      <c r="Z198">
        <v>21000</v>
      </c>
      <c r="AA198">
        <v>4500</v>
      </c>
      <c r="AB198">
        <v>2175</v>
      </c>
      <c r="AC198">
        <v>30550</v>
      </c>
      <c r="AD198">
        <v>5000</v>
      </c>
      <c r="AE198">
        <v>11650</v>
      </c>
      <c r="AF198">
        <v>0</v>
      </c>
      <c r="AG198">
        <v>18875</v>
      </c>
      <c r="AH198">
        <v>16000</v>
      </c>
      <c r="AI198">
        <v>6150</v>
      </c>
      <c r="AJ198">
        <v>0</v>
      </c>
      <c r="AK198">
        <v>71860</v>
      </c>
      <c r="AL198">
        <v>21500</v>
      </c>
      <c r="AM198">
        <v>20203</v>
      </c>
      <c r="AN198">
        <v>0</v>
      </c>
      <c r="AO198">
        <v>34450</v>
      </c>
      <c r="AP198">
        <v>153885</v>
      </c>
      <c r="AQ198">
        <v>14300</v>
      </c>
      <c r="AR198">
        <v>22650</v>
      </c>
      <c r="AS198">
        <v>33450</v>
      </c>
      <c r="AT198">
        <v>0</v>
      </c>
      <c r="AU198">
        <v>25900</v>
      </c>
      <c r="AV198">
        <v>3000</v>
      </c>
      <c r="AW198">
        <v>750</v>
      </c>
      <c r="AX198">
        <v>6500</v>
      </c>
      <c r="AY198">
        <v>0</v>
      </c>
      <c r="AZ198">
        <v>0</v>
      </c>
      <c r="BA198">
        <v>0</v>
      </c>
      <c r="BB198">
        <v>7450</v>
      </c>
      <c r="BC198">
        <v>32000</v>
      </c>
      <c r="BD198">
        <v>12610</v>
      </c>
      <c r="BE198">
        <v>0</v>
      </c>
      <c r="BF198">
        <v>0</v>
      </c>
      <c r="BG198">
        <v>35000</v>
      </c>
      <c r="BH198">
        <v>37500</v>
      </c>
      <c r="BI198">
        <v>13000</v>
      </c>
      <c r="BJ198">
        <v>74500</v>
      </c>
      <c r="BK198">
        <v>22500</v>
      </c>
      <c r="BL198">
        <v>185927</v>
      </c>
      <c r="BM198">
        <v>39850</v>
      </c>
      <c r="BN198">
        <v>14100</v>
      </c>
      <c r="BO198">
        <v>0</v>
      </c>
      <c r="BP198">
        <v>22290</v>
      </c>
      <c r="BQ198">
        <v>102400</v>
      </c>
      <c r="BR198">
        <v>2000</v>
      </c>
      <c r="BS198">
        <v>7500</v>
      </c>
      <c r="BT198">
        <v>0</v>
      </c>
      <c r="BU198">
        <v>10000</v>
      </c>
      <c r="BV198">
        <v>2255</v>
      </c>
      <c r="BW198">
        <v>0</v>
      </c>
      <c r="BX198">
        <v>16100</v>
      </c>
      <c r="BY198">
        <v>0</v>
      </c>
      <c r="BZ198">
        <v>0</v>
      </c>
      <c r="CA198">
        <v>8893</v>
      </c>
      <c r="CB198">
        <v>5500</v>
      </c>
      <c r="CC198">
        <v>27154</v>
      </c>
      <c r="CD198">
        <v>13400</v>
      </c>
      <c r="CE198">
        <v>86935</v>
      </c>
      <c r="CF198">
        <v>0</v>
      </c>
      <c r="CG198">
        <v>7500</v>
      </c>
      <c r="CH198">
        <v>10000</v>
      </c>
      <c r="CI198">
        <v>0</v>
      </c>
      <c r="CJ198">
        <v>10400</v>
      </c>
    </row>
    <row r="199" spans="1:88" x14ac:dyDescent="0.25">
      <c r="A199" t="s">
        <v>327</v>
      </c>
      <c r="B199" t="s">
        <v>2321</v>
      </c>
      <c r="C199" t="str">
        <f>VLOOKUP(LEFT(D199,2),'Lookup Information'!$E:$H,4,FALSE)</f>
        <v>Wisconsin District 55</v>
      </c>
      <c r="D199" t="s">
        <v>877</v>
      </c>
      <c r="E199" t="s">
        <v>87</v>
      </c>
      <c r="F199" t="s">
        <v>88</v>
      </c>
      <c r="G199">
        <v>8700</v>
      </c>
      <c r="H199">
        <v>5150</v>
      </c>
      <c r="I199">
        <v>7350</v>
      </c>
      <c r="J199">
        <v>17800</v>
      </c>
      <c r="K199">
        <v>7900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1600</v>
      </c>
      <c r="R199">
        <v>250</v>
      </c>
      <c r="S199">
        <v>2000</v>
      </c>
      <c r="T199">
        <v>8450</v>
      </c>
      <c r="U199">
        <v>4700</v>
      </c>
      <c r="V199">
        <v>6750</v>
      </c>
      <c r="W199">
        <v>23383</v>
      </c>
      <c r="X199">
        <v>7000</v>
      </c>
      <c r="Y199">
        <v>6825</v>
      </c>
      <c r="Z199">
        <v>4000</v>
      </c>
      <c r="AA199">
        <v>3000</v>
      </c>
      <c r="AB199">
        <v>1000</v>
      </c>
      <c r="AC199">
        <v>15500</v>
      </c>
      <c r="AD199">
        <v>0</v>
      </c>
      <c r="AE199">
        <v>22975</v>
      </c>
      <c r="AF199">
        <v>85</v>
      </c>
      <c r="AG199">
        <v>750</v>
      </c>
      <c r="AH199">
        <v>9730</v>
      </c>
      <c r="AI199">
        <v>4500</v>
      </c>
      <c r="AJ199">
        <v>0</v>
      </c>
      <c r="AK199">
        <v>35744</v>
      </c>
      <c r="AL199">
        <v>16600</v>
      </c>
      <c r="AM199">
        <v>29425</v>
      </c>
      <c r="AN199">
        <v>250</v>
      </c>
      <c r="AO199">
        <v>26970</v>
      </c>
      <c r="AP199">
        <v>12250</v>
      </c>
      <c r="AQ199">
        <v>3000</v>
      </c>
      <c r="AR199">
        <v>5450</v>
      </c>
      <c r="AS199">
        <v>7000</v>
      </c>
      <c r="AT199">
        <v>900</v>
      </c>
      <c r="AU199">
        <v>0</v>
      </c>
      <c r="AV199">
        <v>11000</v>
      </c>
      <c r="AW199">
        <v>0</v>
      </c>
      <c r="AX199">
        <v>0</v>
      </c>
      <c r="AY199">
        <v>1000</v>
      </c>
      <c r="AZ199">
        <v>0</v>
      </c>
      <c r="BA199">
        <v>9250</v>
      </c>
      <c r="BB199">
        <v>0</v>
      </c>
      <c r="BC199">
        <v>25500</v>
      </c>
      <c r="BD199">
        <v>0</v>
      </c>
      <c r="BE199">
        <v>1100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1000</v>
      </c>
      <c r="BL199">
        <v>23810</v>
      </c>
      <c r="BM199">
        <v>9170</v>
      </c>
      <c r="BN199">
        <v>13250</v>
      </c>
      <c r="BO199">
        <v>2000</v>
      </c>
      <c r="BP199">
        <v>2000</v>
      </c>
      <c r="BQ199">
        <v>0</v>
      </c>
      <c r="BR199">
        <v>7200</v>
      </c>
      <c r="BS199">
        <v>5750</v>
      </c>
      <c r="BT199">
        <v>12150</v>
      </c>
      <c r="BU199">
        <v>36823</v>
      </c>
      <c r="BV199">
        <v>2500</v>
      </c>
      <c r="BW199">
        <v>2000</v>
      </c>
      <c r="BX199">
        <v>5900</v>
      </c>
      <c r="BY199">
        <v>2700</v>
      </c>
      <c r="BZ199">
        <v>1000</v>
      </c>
      <c r="CA199">
        <v>700</v>
      </c>
      <c r="CB199">
        <v>0</v>
      </c>
      <c r="CC199">
        <v>6801</v>
      </c>
      <c r="CD199">
        <v>0</v>
      </c>
      <c r="CE199">
        <v>131946</v>
      </c>
      <c r="CF199">
        <v>8000</v>
      </c>
      <c r="CG199">
        <v>12000</v>
      </c>
      <c r="CH199">
        <v>8000</v>
      </c>
      <c r="CI199">
        <v>0</v>
      </c>
      <c r="CJ199">
        <v>16750</v>
      </c>
    </row>
    <row r="200" spans="1:88" x14ac:dyDescent="0.25">
      <c r="A200" t="s">
        <v>328</v>
      </c>
      <c r="B200" t="s">
        <v>2322</v>
      </c>
      <c r="C200" t="str">
        <f>VLOOKUP(LEFT(D200,2),'Lookup Information'!$E:$H,4,FALSE)</f>
        <v>New Hampshire District 33</v>
      </c>
      <c r="D200" t="s">
        <v>878</v>
      </c>
      <c r="E200" t="s">
        <v>87</v>
      </c>
      <c r="F200" t="s">
        <v>88</v>
      </c>
      <c r="G200">
        <v>0</v>
      </c>
      <c r="H200">
        <v>5200</v>
      </c>
      <c r="I200">
        <v>1000</v>
      </c>
      <c r="J200">
        <v>1000</v>
      </c>
      <c r="K200">
        <v>500</v>
      </c>
      <c r="L200">
        <v>0</v>
      </c>
      <c r="M200">
        <v>0</v>
      </c>
      <c r="N200">
        <v>0</v>
      </c>
      <c r="O200">
        <v>6700</v>
      </c>
      <c r="P200">
        <v>1500</v>
      </c>
      <c r="Q200">
        <v>0</v>
      </c>
      <c r="R200">
        <v>600</v>
      </c>
      <c r="S200">
        <v>14000</v>
      </c>
      <c r="T200">
        <v>3500</v>
      </c>
      <c r="U200">
        <v>9350</v>
      </c>
      <c r="V200">
        <v>3500</v>
      </c>
      <c r="W200">
        <v>7000</v>
      </c>
      <c r="X200">
        <v>24500</v>
      </c>
      <c r="Y200">
        <v>6900</v>
      </c>
      <c r="Z200">
        <v>9000</v>
      </c>
      <c r="AA200">
        <v>4000</v>
      </c>
      <c r="AB200">
        <v>0</v>
      </c>
      <c r="AC200">
        <v>15000</v>
      </c>
      <c r="AD200">
        <v>0</v>
      </c>
      <c r="AE200">
        <v>34200</v>
      </c>
      <c r="AF200">
        <v>0</v>
      </c>
      <c r="AG200">
        <v>26202</v>
      </c>
      <c r="AH200">
        <v>42000</v>
      </c>
      <c r="AI200">
        <v>3000</v>
      </c>
      <c r="AJ200">
        <v>29600</v>
      </c>
      <c r="AK200">
        <v>118100</v>
      </c>
      <c r="AL200">
        <v>21800</v>
      </c>
      <c r="AM200">
        <v>74850</v>
      </c>
      <c r="AN200">
        <v>3750</v>
      </c>
      <c r="AO200">
        <v>111975</v>
      </c>
      <c r="AP200">
        <v>11750</v>
      </c>
      <c r="AQ200">
        <v>2500</v>
      </c>
      <c r="AR200">
        <v>1000</v>
      </c>
      <c r="AS200">
        <v>4200</v>
      </c>
      <c r="AT200">
        <v>2000</v>
      </c>
      <c r="AU200">
        <v>0</v>
      </c>
      <c r="AV200">
        <v>69397</v>
      </c>
      <c r="AW200">
        <v>3743</v>
      </c>
      <c r="AX200">
        <v>0</v>
      </c>
      <c r="AY200">
        <v>1000</v>
      </c>
      <c r="AZ200">
        <v>0</v>
      </c>
      <c r="BA200">
        <v>20200</v>
      </c>
      <c r="BB200">
        <v>8076</v>
      </c>
      <c r="BC200">
        <v>223300</v>
      </c>
      <c r="BD200">
        <v>0</v>
      </c>
      <c r="BE200">
        <v>34750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3000</v>
      </c>
      <c r="BL200">
        <v>19400</v>
      </c>
      <c r="BM200">
        <v>17660</v>
      </c>
      <c r="BN200">
        <v>29100</v>
      </c>
      <c r="BO200">
        <v>1000</v>
      </c>
      <c r="BP200">
        <v>27350</v>
      </c>
      <c r="BQ200">
        <v>0</v>
      </c>
      <c r="BR200">
        <v>0</v>
      </c>
      <c r="BS200">
        <v>23400</v>
      </c>
      <c r="BT200">
        <v>0</v>
      </c>
      <c r="BU200">
        <v>30098</v>
      </c>
      <c r="BV200">
        <v>1500</v>
      </c>
      <c r="BW200">
        <v>2700</v>
      </c>
      <c r="BX200">
        <v>16000</v>
      </c>
      <c r="BY200">
        <v>22700</v>
      </c>
      <c r="BZ200">
        <v>0</v>
      </c>
      <c r="CA200">
        <v>1095</v>
      </c>
      <c r="CB200">
        <v>0</v>
      </c>
      <c r="CC200">
        <v>1850</v>
      </c>
      <c r="CD200">
        <v>0</v>
      </c>
      <c r="CE200">
        <v>65350</v>
      </c>
      <c r="CF200">
        <v>2500</v>
      </c>
      <c r="CG200">
        <v>32750</v>
      </c>
      <c r="CH200">
        <v>0</v>
      </c>
      <c r="CI200">
        <v>0</v>
      </c>
      <c r="CJ200">
        <v>3500</v>
      </c>
    </row>
    <row r="201" spans="1:88" x14ac:dyDescent="0.25">
      <c r="A201" t="s">
        <v>329</v>
      </c>
      <c r="B201" t="s">
        <v>2323</v>
      </c>
      <c r="C201" t="str">
        <f>VLOOKUP(LEFT(D201,2),'Lookup Information'!$E:$H,4,FALSE)</f>
        <v>Kentucky District 21</v>
      </c>
      <c r="D201" t="s">
        <v>879</v>
      </c>
      <c r="E201" t="s">
        <v>87</v>
      </c>
      <c r="F201" t="s">
        <v>88</v>
      </c>
      <c r="G201">
        <v>10000</v>
      </c>
      <c r="H201">
        <v>12250</v>
      </c>
      <c r="I201">
        <v>2000</v>
      </c>
      <c r="J201">
        <v>11100</v>
      </c>
      <c r="K201">
        <v>11750</v>
      </c>
      <c r="L201">
        <v>3000</v>
      </c>
      <c r="M201">
        <v>0</v>
      </c>
      <c r="N201">
        <v>12750</v>
      </c>
      <c r="O201">
        <v>7000</v>
      </c>
      <c r="P201">
        <v>6000</v>
      </c>
      <c r="Q201">
        <v>500</v>
      </c>
      <c r="R201">
        <v>28000</v>
      </c>
      <c r="S201">
        <v>69750</v>
      </c>
      <c r="T201">
        <v>34500</v>
      </c>
      <c r="U201">
        <v>44250</v>
      </c>
      <c r="V201">
        <v>6000</v>
      </c>
      <c r="W201">
        <v>21800</v>
      </c>
      <c r="X201">
        <v>10500</v>
      </c>
      <c r="Y201">
        <v>8000</v>
      </c>
      <c r="Z201">
        <v>13500</v>
      </c>
      <c r="AA201">
        <v>4500</v>
      </c>
      <c r="AB201">
        <v>3500</v>
      </c>
      <c r="AC201">
        <v>47500</v>
      </c>
      <c r="AD201">
        <v>12700</v>
      </c>
      <c r="AE201">
        <v>61000</v>
      </c>
      <c r="AF201">
        <v>0</v>
      </c>
      <c r="AG201">
        <v>20250</v>
      </c>
      <c r="AH201">
        <v>18000</v>
      </c>
      <c r="AI201">
        <v>10000</v>
      </c>
      <c r="AJ201">
        <v>14000</v>
      </c>
      <c r="AK201">
        <v>92100</v>
      </c>
      <c r="AL201">
        <v>12500</v>
      </c>
      <c r="AM201">
        <v>22500</v>
      </c>
      <c r="AN201">
        <v>0</v>
      </c>
      <c r="AO201">
        <v>34750</v>
      </c>
      <c r="AP201">
        <v>256350</v>
      </c>
      <c r="AQ201">
        <v>103950</v>
      </c>
      <c r="AR201">
        <v>19500</v>
      </c>
      <c r="AS201">
        <v>210981</v>
      </c>
      <c r="AT201">
        <v>500</v>
      </c>
      <c r="AU201">
        <v>0</v>
      </c>
      <c r="AV201">
        <v>2267</v>
      </c>
      <c r="AW201">
        <v>0</v>
      </c>
      <c r="AX201">
        <v>0</v>
      </c>
      <c r="AY201">
        <v>1000</v>
      </c>
      <c r="AZ201">
        <v>0</v>
      </c>
      <c r="BA201">
        <v>3000</v>
      </c>
      <c r="BB201">
        <v>1000</v>
      </c>
      <c r="BC201">
        <v>18500</v>
      </c>
      <c r="BD201">
        <v>0</v>
      </c>
      <c r="BE201">
        <v>0</v>
      </c>
      <c r="BF201">
        <v>0</v>
      </c>
      <c r="BG201">
        <v>0</v>
      </c>
      <c r="BH201">
        <v>3000</v>
      </c>
      <c r="BI201">
        <v>0</v>
      </c>
      <c r="BJ201">
        <v>0</v>
      </c>
      <c r="BK201">
        <v>6500</v>
      </c>
      <c r="BL201">
        <v>24600</v>
      </c>
      <c r="BM201">
        <v>59639</v>
      </c>
      <c r="BN201">
        <v>27205</v>
      </c>
      <c r="BO201">
        <v>8000</v>
      </c>
      <c r="BP201">
        <v>1550</v>
      </c>
      <c r="BQ201">
        <v>11000</v>
      </c>
      <c r="BR201">
        <v>18750</v>
      </c>
      <c r="BS201">
        <v>13500</v>
      </c>
      <c r="BT201">
        <v>9500</v>
      </c>
      <c r="BU201">
        <v>11700</v>
      </c>
      <c r="BV201">
        <v>11500</v>
      </c>
      <c r="BW201">
        <v>3500</v>
      </c>
      <c r="BX201">
        <v>44250</v>
      </c>
      <c r="BY201">
        <v>1500</v>
      </c>
      <c r="BZ201">
        <v>1000</v>
      </c>
      <c r="CA201">
        <v>750</v>
      </c>
      <c r="CB201">
        <v>0</v>
      </c>
      <c r="CC201">
        <v>8000</v>
      </c>
      <c r="CD201">
        <v>11500</v>
      </c>
      <c r="CE201">
        <v>12600</v>
      </c>
      <c r="CF201">
        <v>18500</v>
      </c>
      <c r="CG201">
        <v>32500</v>
      </c>
      <c r="CH201">
        <v>11000</v>
      </c>
      <c r="CI201">
        <v>1000</v>
      </c>
      <c r="CJ201">
        <v>3000</v>
      </c>
    </row>
    <row r="202" spans="1:88" x14ac:dyDescent="0.25">
      <c r="A202" t="s">
        <v>330</v>
      </c>
      <c r="B202" t="s">
        <v>2324</v>
      </c>
      <c r="C202" t="str">
        <f>VLOOKUP(LEFT(D202,2),'Lookup Information'!$E:$H,4,FALSE)</f>
        <v>Illinois District 17</v>
      </c>
      <c r="D202" t="s">
        <v>880</v>
      </c>
      <c r="E202" t="s">
        <v>87</v>
      </c>
      <c r="F202" t="s">
        <v>90</v>
      </c>
      <c r="G202">
        <v>5000</v>
      </c>
      <c r="H202">
        <v>0</v>
      </c>
      <c r="I202">
        <v>0</v>
      </c>
      <c r="J202">
        <v>1250</v>
      </c>
      <c r="K202">
        <v>0</v>
      </c>
      <c r="L202">
        <v>0</v>
      </c>
      <c r="M202">
        <v>0</v>
      </c>
      <c r="N202">
        <v>0</v>
      </c>
      <c r="O202">
        <v>6000</v>
      </c>
      <c r="P202">
        <v>5000</v>
      </c>
      <c r="Q202">
        <v>0</v>
      </c>
      <c r="R202">
        <v>5000</v>
      </c>
      <c r="S202">
        <v>8000</v>
      </c>
      <c r="T202">
        <v>15000</v>
      </c>
      <c r="U202">
        <v>250</v>
      </c>
      <c r="V202">
        <v>7500</v>
      </c>
      <c r="W202">
        <v>1000</v>
      </c>
      <c r="X202">
        <v>1000</v>
      </c>
      <c r="Y202">
        <v>2500</v>
      </c>
      <c r="Z202">
        <v>3000</v>
      </c>
      <c r="AA202">
        <v>0</v>
      </c>
      <c r="AB202">
        <v>0</v>
      </c>
      <c r="AC202">
        <v>1000</v>
      </c>
      <c r="AD202">
        <v>0</v>
      </c>
      <c r="AE202">
        <v>0</v>
      </c>
      <c r="AF202">
        <v>0</v>
      </c>
      <c r="AG202">
        <v>37700</v>
      </c>
      <c r="AH202">
        <v>250</v>
      </c>
      <c r="AI202">
        <v>0</v>
      </c>
      <c r="AJ202">
        <v>2000</v>
      </c>
      <c r="AK202">
        <v>5000</v>
      </c>
      <c r="AL202">
        <v>1000</v>
      </c>
      <c r="AM202">
        <v>19500</v>
      </c>
      <c r="AN202">
        <v>0</v>
      </c>
      <c r="AO202">
        <v>5000</v>
      </c>
      <c r="AP202">
        <v>3000</v>
      </c>
      <c r="AQ202">
        <v>0</v>
      </c>
      <c r="AR202">
        <v>14250</v>
      </c>
      <c r="AS202">
        <v>500</v>
      </c>
      <c r="AT202">
        <v>0</v>
      </c>
      <c r="AU202">
        <v>1000</v>
      </c>
      <c r="AV202">
        <v>7700</v>
      </c>
      <c r="AW202">
        <v>0</v>
      </c>
      <c r="AX202">
        <v>2117</v>
      </c>
      <c r="AY202">
        <v>0</v>
      </c>
      <c r="AZ202">
        <v>0</v>
      </c>
      <c r="BA202">
        <v>0</v>
      </c>
      <c r="BB202">
        <v>16140</v>
      </c>
      <c r="BC202">
        <v>38500</v>
      </c>
      <c r="BD202">
        <v>8500</v>
      </c>
      <c r="BE202">
        <v>0</v>
      </c>
      <c r="BF202">
        <v>0</v>
      </c>
      <c r="BG202">
        <v>25000</v>
      </c>
      <c r="BH202">
        <v>15000</v>
      </c>
      <c r="BI202">
        <v>30000</v>
      </c>
      <c r="BJ202">
        <v>13500</v>
      </c>
      <c r="BK202">
        <v>17000</v>
      </c>
      <c r="BL202">
        <v>20050</v>
      </c>
      <c r="BM202">
        <v>10750</v>
      </c>
      <c r="BN202">
        <v>2500</v>
      </c>
      <c r="BO202">
        <v>0</v>
      </c>
      <c r="BP202">
        <v>14400</v>
      </c>
      <c r="BQ202">
        <v>1000</v>
      </c>
      <c r="BR202">
        <v>0</v>
      </c>
      <c r="BS202">
        <v>9126</v>
      </c>
      <c r="BT202">
        <v>4500</v>
      </c>
      <c r="BU202">
        <v>2000</v>
      </c>
      <c r="BV202">
        <v>0</v>
      </c>
      <c r="BW202">
        <v>0</v>
      </c>
      <c r="BX202">
        <v>3000</v>
      </c>
      <c r="BY202">
        <v>0</v>
      </c>
      <c r="BZ202">
        <v>0</v>
      </c>
      <c r="CA202">
        <v>5750</v>
      </c>
      <c r="CB202">
        <v>0</v>
      </c>
      <c r="CC202">
        <v>1250</v>
      </c>
      <c r="CD202">
        <v>2700</v>
      </c>
      <c r="CE202">
        <v>11925</v>
      </c>
      <c r="CF202">
        <v>286</v>
      </c>
      <c r="CG202">
        <v>0</v>
      </c>
      <c r="CH202">
        <v>1000</v>
      </c>
      <c r="CI202">
        <v>0</v>
      </c>
      <c r="CJ202">
        <v>0</v>
      </c>
    </row>
    <row r="203" spans="1:88" x14ac:dyDescent="0.25">
      <c r="A203" t="s">
        <v>331</v>
      </c>
      <c r="B203" t="s">
        <v>2325</v>
      </c>
      <c r="C203" t="str">
        <f>VLOOKUP(LEFT(D203,2),'Lookup Information'!$E:$H,4,FALSE)</f>
        <v>California District 6</v>
      </c>
      <c r="D203" t="s">
        <v>881</v>
      </c>
      <c r="E203" t="s">
        <v>87</v>
      </c>
      <c r="F203" t="s">
        <v>90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1000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-4000</v>
      </c>
      <c r="BJ203">
        <v>0</v>
      </c>
      <c r="BK203">
        <v>-1000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-1000</v>
      </c>
      <c r="CG203">
        <v>0</v>
      </c>
      <c r="CH203">
        <v>0</v>
      </c>
      <c r="CI203">
        <v>0</v>
      </c>
      <c r="CJ203">
        <v>0</v>
      </c>
    </row>
    <row r="204" spans="1:88" x14ac:dyDescent="0.25">
      <c r="A204" t="s">
        <v>332</v>
      </c>
      <c r="B204" t="s">
        <v>2326</v>
      </c>
      <c r="C204" t="str">
        <f>VLOOKUP(LEFT(D204,2),'Lookup Information'!$E:$H,4,FALSE)</f>
        <v>New York District 36</v>
      </c>
      <c r="D204" t="s">
        <v>882</v>
      </c>
      <c r="E204" t="s">
        <v>87</v>
      </c>
      <c r="F204" t="s">
        <v>88</v>
      </c>
      <c r="G204">
        <v>1000</v>
      </c>
      <c r="H204">
        <v>0</v>
      </c>
      <c r="I204">
        <v>3250</v>
      </c>
      <c r="J204">
        <v>1000</v>
      </c>
      <c r="K204">
        <v>4500</v>
      </c>
      <c r="L204">
        <v>1000</v>
      </c>
      <c r="M204">
        <v>0</v>
      </c>
      <c r="N204">
        <v>0</v>
      </c>
      <c r="O204">
        <v>2000</v>
      </c>
      <c r="P204">
        <v>0</v>
      </c>
      <c r="Q204">
        <v>0</v>
      </c>
      <c r="R204">
        <v>0</v>
      </c>
      <c r="S204">
        <v>0</v>
      </c>
      <c r="T204">
        <v>3500</v>
      </c>
      <c r="U204">
        <v>10500</v>
      </c>
      <c r="V204">
        <v>14000</v>
      </c>
      <c r="W204">
        <v>13000</v>
      </c>
      <c r="X204">
        <v>0</v>
      </c>
      <c r="Y204">
        <v>16500</v>
      </c>
      <c r="Z204">
        <v>1000</v>
      </c>
      <c r="AA204">
        <v>1000</v>
      </c>
      <c r="AB204">
        <v>0</v>
      </c>
      <c r="AC204">
        <v>3000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5000</v>
      </c>
      <c r="AJ204">
        <v>0</v>
      </c>
      <c r="AK204">
        <v>9500</v>
      </c>
      <c r="AL204">
        <v>0</v>
      </c>
      <c r="AM204">
        <v>4000</v>
      </c>
      <c r="AN204">
        <v>0</v>
      </c>
      <c r="AO204">
        <v>20900</v>
      </c>
      <c r="AP204">
        <v>16000</v>
      </c>
      <c r="AQ204">
        <v>2500</v>
      </c>
      <c r="AR204">
        <v>3000</v>
      </c>
      <c r="AS204">
        <v>0</v>
      </c>
      <c r="AT204">
        <v>0</v>
      </c>
      <c r="AU204">
        <v>3700</v>
      </c>
      <c r="AV204">
        <v>4500</v>
      </c>
      <c r="AW204">
        <v>0</v>
      </c>
      <c r="AX204">
        <v>250</v>
      </c>
      <c r="AY204">
        <v>0</v>
      </c>
      <c r="AZ204">
        <v>0</v>
      </c>
      <c r="BA204">
        <v>2000</v>
      </c>
      <c r="BB204">
        <v>1000</v>
      </c>
      <c r="BC204">
        <v>3000</v>
      </c>
      <c r="BD204">
        <v>0</v>
      </c>
      <c r="BE204">
        <v>9000</v>
      </c>
      <c r="BF204">
        <v>0</v>
      </c>
      <c r="BG204">
        <v>15000</v>
      </c>
      <c r="BH204">
        <v>2000</v>
      </c>
      <c r="BI204">
        <v>0</v>
      </c>
      <c r="BJ204">
        <v>4000</v>
      </c>
      <c r="BK204">
        <v>12000</v>
      </c>
      <c r="BL204">
        <v>2750</v>
      </c>
      <c r="BM204">
        <v>9200</v>
      </c>
      <c r="BN204">
        <v>4500</v>
      </c>
      <c r="BO204">
        <v>2500</v>
      </c>
      <c r="BP204">
        <v>1500</v>
      </c>
      <c r="BQ204">
        <v>0</v>
      </c>
      <c r="BR204">
        <v>1000</v>
      </c>
      <c r="BS204">
        <v>3200</v>
      </c>
      <c r="BT204">
        <v>0</v>
      </c>
      <c r="BU204">
        <v>6000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1500</v>
      </c>
      <c r="CD204">
        <v>0</v>
      </c>
      <c r="CE204">
        <v>250</v>
      </c>
      <c r="CF204">
        <v>29500</v>
      </c>
      <c r="CG204">
        <v>2500</v>
      </c>
      <c r="CH204">
        <v>1000</v>
      </c>
      <c r="CI204">
        <v>0</v>
      </c>
      <c r="CJ204">
        <v>9500</v>
      </c>
    </row>
    <row r="205" spans="1:88" x14ac:dyDescent="0.25">
      <c r="A205" t="s">
        <v>333</v>
      </c>
      <c r="B205" t="s">
        <v>2327</v>
      </c>
      <c r="C205" t="str">
        <f>VLOOKUP(LEFT(D205,2),'Lookup Information'!$E:$H,4,FALSE)</f>
        <v>Nevada District 32</v>
      </c>
      <c r="D205" t="s">
        <v>883</v>
      </c>
      <c r="E205" t="s">
        <v>87</v>
      </c>
      <c r="F205" t="s">
        <v>88</v>
      </c>
      <c r="G205">
        <v>500</v>
      </c>
      <c r="H205">
        <v>0</v>
      </c>
      <c r="I205">
        <v>5000</v>
      </c>
      <c r="J205">
        <v>1000</v>
      </c>
      <c r="K205">
        <v>10000</v>
      </c>
      <c r="L205">
        <v>18400</v>
      </c>
      <c r="M205">
        <v>2700</v>
      </c>
      <c r="N205">
        <v>0</v>
      </c>
      <c r="O205">
        <v>8900</v>
      </c>
      <c r="P205">
        <v>8400</v>
      </c>
      <c r="Q205">
        <v>3050</v>
      </c>
      <c r="R205">
        <v>1000</v>
      </c>
      <c r="S205">
        <v>20000</v>
      </c>
      <c r="T205">
        <v>8000</v>
      </c>
      <c r="U205">
        <v>32750</v>
      </c>
      <c r="V205">
        <v>24250</v>
      </c>
      <c r="W205">
        <v>74850</v>
      </c>
      <c r="X205">
        <v>250</v>
      </c>
      <c r="Y205">
        <v>34700</v>
      </c>
      <c r="Z205">
        <v>4000</v>
      </c>
      <c r="AA205">
        <v>5000</v>
      </c>
      <c r="AB205">
        <v>5400</v>
      </c>
      <c r="AC205">
        <v>18000</v>
      </c>
      <c r="AD205">
        <v>15000</v>
      </c>
      <c r="AE205">
        <v>30000</v>
      </c>
      <c r="AF205">
        <v>500</v>
      </c>
      <c r="AG205">
        <v>9500</v>
      </c>
      <c r="AH205">
        <v>10150</v>
      </c>
      <c r="AI205">
        <v>2250</v>
      </c>
      <c r="AJ205">
        <v>5400</v>
      </c>
      <c r="AK205">
        <v>35200</v>
      </c>
      <c r="AL205">
        <v>23750</v>
      </c>
      <c r="AM205">
        <v>80510</v>
      </c>
      <c r="AN205">
        <v>0</v>
      </c>
      <c r="AO205">
        <v>24700</v>
      </c>
      <c r="AP205">
        <v>46650</v>
      </c>
      <c r="AQ205">
        <v>2000</v>
      </c>
      <c r="AR205">
        <v>0</v>
      </c>
      <c r="AS205">
        <v>0</v>
      </c>
      <c r="AT205">
        <v>500</v>
      </c>
      <c r="AU205">
        <v>0</v>
      </c>
      <c r="AV205">
        <v>66000</v>
      </c>
      <c r="AW205">
        <v>0</v>
      </c>
      <c r="AX205">
        <v>0</v>
      </c>
      <c r="AY205">
        <v>3000</v>
      </c>
      <c r="AZ205">
        <v>0</v>
      </c>
      <c r="BA205">
        <v>16650</v>
      </c>
      <c r="BB205">
        <v>0</v>
      </c>
      <c r="BC205">
        <v>268300</v>
      </c>
      <c r="BD205">
        <v>5200</v>
      </c>
      <c r="BE205">
        <v>17200</v>
      </c>
      <c r="BF205">
        <v>0</v>
      </c>
      <c r="BG205">
        <v>7500</v>
      </c>
      <c r="BH205">
        <v>0</v>
      </c>
      <c r="BI205">
        <v>0</v>
      </c>
      <c r="BJ205">
        <v>0</v>
      </c>
      <c r="BK205">
        <v>8000</v>
      </c>
      <c r="BL205">
        <v>51321</v>
      </c>
      <c r="BM205">
        <v>17200</v>
      </c>
      <c r="BN205">
        <v>12700</v>
      </c>
      <c r="BO205">
        <v>11000</v>
      </c>
      <c r="BP205">
        <v>10700</v>
      </c>
      <c r="BQ205">
        <v>105384</v>
      </c>
      <c r="BR205">
        <v>13150</v>
      </c>
      <c r="BS205">
        <v>12950</v>
      </c>
      <c r="BT205">
        <v>17566</v>
      </c>
      <c r="BU205">
        <v>3998</v>
      </c>
      <c r="BV205">
        <v>12400</v>
      </c>
      <c r="BW205">
        <v>17800</v>
      </c>
      <c r="BX205">
        <v>21000</v>
      </c>
      <c r="BY205">
        <v>1000</v>
      </c>
      <c r="BZ205">
        <v>0</v>
      </c>
      <c r="CA205">
        <v>2500</v>
      </c>
      <c r="CB205">
        <v>2000</v>
      </c>
      <c r="CC205">
        <v>0</v>
      </c>
      <c r="CD205">
        <v>0</v>
      </c>
      <c r="CE205">
        <v>105235</v>
      </c>
      <c r="CF205">
        <v>24200</v>
      </c>
      <c r="CG205">
        <v>34595</v>
      </c>
      <c r="CH205">
        <v>26999</v>
      </c>
      <c r="CI205">
        <v>1000</v>
      </c>
      <c r="CJ205">
        <v>25400</v>
      </c>
    </row>
    <row r="206" spans="1:88" x14ac:dyDescent="0.25">
      <c r="A206" t="s">
        <v>334</v>
      </c>
      <c r="B206" t="s">
        <v>2328</v>
      </c>
      <c r="C206" t="str">
        <f>VLOOKUP(LEFT(D206,2),'Lookup Information'!$E:$H,4,FALSE)</f>
        <v>Mississippi District 28</v>
      </c>
      <c r="D206" t="s">
        <v>884</v>
      </c>
      <c r="E206" t="s">
        <v>87</v>
      </c>
      <c r="F206" t="s">
        <v>88</v>
      </c>
      <c r="G206">
        <v>7500</v>
      </c>
      <c r="H206">
        <v>28100</v>
      </c>
      <c r="I206">
        <v>0</v>
      </c>
      <c r="J206">
        <v>2700</v>
      </c>
      <c r="K206">
        <v>14000</v>
      </c>
      <c r="L206">
        <v>2000</v>
      </c>
      <c r="M206">
        <v>14200</v>
      </c>
      <c r="N206">
        <v>0</v>
      </c>
      <c r="O206">
        <v>6000</v>
      </c>
      <c r="P206">
        <v>3000</v>
      </c>
      <c r="Q206">
        <v>250</v>
      </c>
      <c r="R206">
        <v>6500</v>
      </c>
      <c r="S206">
        <v>19000</v>
      </c>
      <c r="T206">
        <v>20600</v>
      </c>
      <c r="U206">
        <v>4500</v>
      </c>
      <c r="V206">
        <v>7000</v>
      </c>
      <c r="W206">
        <v>10700</v>
      </c>
      <c r="X206">
        <v>8500</v>
      </c>
      <c r="Y206">
        <v>0</v>
      </c>
      <c r="Z206">
        <v>32000</v>
      </c>
      <c r="AA206">
        <v>11000</v>
      </c>
      <c r="AB206">
        <v>10000</v>
      </c>
      <c r="AC206">
        <v>46000</v>
      </c>
      <c r="AD206">
        <v>1000</v>
      </c>
      <c r="AE206">
        <v>62050</v>
      </c>
      <c r="AF206">
        <v>0</v>
      </c>
      <c r="AG206">
        <v>14300</v>
      </c>
      <c r="AH206">
        <v>39500</v>
      </c>
      <c r="AI206">
        <v>7000</v>
      </c>
      <c r="AJ206">
        <v>5200</v>
      </c>
      <c r="AK206">
        <v>15300</v>
      </c>
      <c r="AL206">
        <v>5700</v>
      </c>
      <c r="AM206">
        <v>28850</v>
      </c>
      <c r="AN206">
        <v>0</v>
      </c>
      <c r="AO206">
        <v>1600</v>
      </c>
      <c r="AP206">
        <v>95250</v>
      </c>
      <c r="AQ206">
        <v>5000</v>
      </c>
      <c r="AR206">
        <v>14700</v>
      </c>
      <c r="AS206">
        <v>7000</v>
      </c>
      <c r="AT206">
        <v>500</v>
      </c>
      <c r="AU206">
        <v>0</v>
      </c>
      <c r="AV206">
        <v>4000</v>
      </c>
      <c r="AW206">
        <v>0</v>
      </c>
      <c r="AX206">
        <v>0</v>
      </c>
      <c r="AY206">
        <v>0</v>
      </c>
      <c r="AZ206">
        <v>0</v>
      </c>
      <c r="BA206">
        <v>2000</v>
      </c>
      <c r="BB206">
        <v>1500</v>
      </c>
      <c r="BC206">
        <v>27500</v>
      </c>
      <c r="BD206">
        <v>4000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46500</v>
      </c>
      <c r="BM206">
        <v>24300</v>
      </c>
      <c r="BN206">
        <v>0</v>
      </c>
      <c r="BO206">
        <v>0</v>
      </c>
      <c r="BP206">
        <v>1500</v>
      </c>
      <c r="BQ206">
        <v>0</v>
      </c>
      <c r="BR206">
        <v>8000</v>
      </c>
      <c r="BS206">
        <v>9350</v>
      </c>
      <c r="BT206">
        <v>0</v>
      </c>
      <c r="BU206">
        <v>2100</v>
      </c>
      <c r="BV206">
        <v>4500</v>
      </c>
      <c r="BW206">
        <v>2500</v>
      </c>
      <c r="BX206">
        <v>1700</v>
      </c>
      <c r="BY206">
        <v>15400</v>
      </c>
      <c r="BZ206">
        <v>0</v>
      </c>
      <c r="CA206">
        <v>1250</v>
      </c>
      <c r="CB206">
        <v>1250</v>
      </c>
      <c r="CC206">
        <v>6900</v>
      </c>
      <c r="CD206">
        <v>0</v>
      </c>
      <c r="CE206">
        <v>16250</v>
      </c>
      <c r="CF206">
        <v>8700</v>
      </c>
      <c r="CG206">
        <v>12000</v>
      </c>
      <c r="CH206">
        <v>12500</v>
      </c>
      <c r="CI206">
        <v>13500</v>
      </c>
      <c r="CJ206">
        <v>15300</v>
      </c>
    </row>
    <row r="207" spans="1:88" x14ac:dyDescent="0.25">
      <c r="A207" t="s">
        <v>335</v>
      </c>
      <c r="B207" t="s">
        <v>2329</v>
      </c>
      <c r="C207" t="str">
        <f>VLOOKUP(LEFT(D207,2),'Lookup Information'!$E:$H,4,FALSE)</f>
        <v>Maryland District 24</v>
      </c>
      <c r="D207" t="s">
        <v>885</v>
      </c>
      <c r="E207" t="s">
        <v>87</v>
      </c>
      <c r="F207" t="s">
        <v>88</v>
      </c>
      <c r="G207">
        <v>10906</v>
      </c>
      <c r="H207">
        <v>11230</v>
      </c>
      <c r="I207">
        <v>2000</v>
      </c>
      <c r="J207">
        <v>27250</v>
      </c>
      <c r="K207">
        <v>3100</v>
      </c>
      <c r="L207">
        <v>6500</v>
      </c>
      <c r="M207">
        <v>17900</v>
      </c>
      <c r="N207">
        <v>21307</v>
      </c>
      <c r="O207">
        <v>0</v>
      </c>
      <c r="P207">
        <v>0</v>
      </c>
      <c r="Q207">
        <v>3000</v>
      </c>
      <c r="R207">
        <v>1250</v>
      </c>
      <c r="S207">
        <v>2000</v>
      </c>
      <c r="T207">
        <v>1000</v>
      </c>
      <c r="U207">
        <v>4250</v>
      </c>
      <c r="V207">
        <v>12775</v>
      </c>
      <c r="W207">
        <v>10750</v>
      </c>
      <c r="X207">
        <v>7000</v>
      </c>
      <c r="Y207">
        <v>14375</v>
      </c>
      <c r="Z207">
        <v>15200</v>
      </c>
      <c r="AA207">
        <v>0</v>
      </c>
      <c r="AB207">
        <v>27900</v>
      </c>
      <c r="AC207">
        <v>13500</v>
      </c>
      <c r="AD207">
        <v>5000</v>
      </c>
      <c r="AE207">
        <v>20500</v>
      </c>
      <c r="AF207">
        <v>0</v>
      </c>
      <c r="AG207">
        <v>4250</v>
      </c>
      <c r="AH207">
        <v>3500</v>
      </c>
      <c r="AI207">
        <v>1000</v>
      </c>
      <c r="AJ207">
        <v>0</v>
      </c>
      <c r="AK207">
        <v>9350</v>
      </c>
      <c r="AL207">
        <v>4468</v>
      </c>
      <c r="AM207">
        <v>45525</v>
      </c>
      <c r="AN207">
        <v>0</v>
      </c>
      <c r="AO207">
        <v>9900</v>
      </c>
      <c r="AP207">
        <v>240052</v>
      </c>
      <c r="AQ207">
        <v>16375</v>
      </c>
      <c r="AR207">
        <v>14525</v>
      </c>
      <c r="AS207">
        <v>21000</v>
      </c>
      <c r="AT207">
        <v>750</v>
      </c>
      <c r="AU207">
        <v>0</v>
      </c>
      <c r="AV207">
        <v>2000</v>
      </c>
      <c r="AW207">
        <v>0</v>
      </c>
      <c r="AX207">
        <v>250</v>
      </c>
      <c r="AY207">
        <v>5000</v>
      </c>
      <c r="AZ207">
        <v>0</v>
      </c>
      <c r="BA207">
        <v>13922</v>
      </c>
      <c r="BB207">
        <v>0</v>
      </c>
      <c r="BC207">
        <v>7500</v>
      </c>
      <c r="BD207">
        <v>8700</v>
      </c>
      <c r="BE207">
        <v>13971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6500</v>
      </c>
      <c r="BL207">
        <v>25782</v>
      </c>
      <c r="BM207">
        <v>12450</v>
      </c>
      <c r="BN207">
        <v>8814</v>
      </c>
      <c r="BO207">
        <v>2000</v>
      </c>
      <c r="BP207">
        <v>5475</v>
      </c>
      <c r="BQ207">
        <v>2700</v>
      </c>
      <c r="BR207">
        <v>7000</v>
      </c>
      <c r="BS207">
        <v>34700</v>
      </c>
      <c r="BT207">
        <v>14450</v>
      </c>
      <c r="BU207">
        <v>9250</v>
      </c>
      <c r="BV207">
        <v>4000</v>
      </c>
      <c r="BW207">
        <v>8500</v>
      </c>
      <c r="BX207">
        <v>15200</v>
      </c>
      <c r="BY207">
        <v>5700</v>
      </c>
      <c r="BZ207">
        <v>0</v>
      </c>
      <c r="CA207">
        <v>1950</v>
      </c>
      <c r="CB207">
        <v>0</v>
      </c>
      <c r="CC207">
        <v>23650</v>
      </c>
      <c r="CD207">
        <v>0</v>
      </c>
      <c r="CE207">
        <v>73347</v>
      </c>
      <c r="CF207">
        <v>10000</v>
      </c>
      <c r="CG207">
        <v>8450</v>
      </c>
      <c r="CH207">
        <v>4000</v>
      </c>
      <c r="CI207">
        <v>2750</v>
      </c>
      <c r="CJ207">
        <v>0</v>
      </c>
    </row>
    <row r="208" spans="1:88" x14ac:dyDescent="0.25">
      <c r="A208" t="s">
        <v>336</v>
      </c>
      <c r="B208" t="s">
        <v>2330</v>
      </c>
      <c r="C208" t="str">
        <f>VLOOKUP(LEFT(D208,2),'Lookup Information'!$E:$H,4,FALSE)</f>
        <v>Missouri District 29</v>
      </c>
      <c r="D208" t="s">
        <v>886</v>
      </c>
      <c r="E208" t="s">
        <v>87</v>
      </c>
      <c r="F208" t="s">
        <v>88</v>
      </c>
      <c r="G208">
        <v>51100</v>
      </c>
      <c r="H208">
        <v>52250</v>
      </c>
      <c r="I208">
        <v>15300</v>
      </c>
      <c r="J208">
        <v>9500</v>
      </c>
      <c r="K208">
        <v>3700</v>
      </c>
      <c r="L208">
        <v>15775</v>
      </c>
      <c r="M208">
        <v>6000</v>
      </c>
      <c r="N208">
        <v>0</v>
      </c>
      <c r="O208">
        <v>6000</v>
      </c>
      <c r="P208">
        <v>0</v>
      </c>
      <c r="Q208">
        <v>500</v>
      </c>
      <c r="R208">
        <v>500</v>
      </c>
      <c r="S208">
        <v>2500</v>
      </c>
      <c r="T208">
        <v>7600</v>
      </c>
      <c r="U208">
        <v>11900</v>
      </c>
      <c r="V208">
        <v>2000</v>
      </c>
      <c r="W208">
        <v>17450</v>
      </c>
      <c r="X208">
        <v>7000</v>
      </c>
      <c r="Y208">
        <v>1000</v>
      </c>
      <c r="Z208">
        <v>43000</v>
      </c>
      <c r="AA208">
        <v>29000</v>
      </c>
      <c r="AB208">
        <v>13500</v>
      </c>
      <c r="AC208">
        <v>21000</v>
      </c>
      <c r="AD208">
        <v>1000</v>
      </c>
      <c r="AE208">
        <v>9400</v>
      </c>
      <c r="AF208">
        <v>0</v>
      </c>
      <c r="AG208">
        <v>1000</v>
      </c>
      <c r="AH208">
        <v>15550</v>
      </c>
      <c r="AI208">
        <v>0</v>
      </c>
      <c r="AJ208">
        <v>1500</v>
      </c>
      <c r="AK208">
        <v>11350</v>
      </c>
      <c r="AL208">
        <v>22000</v>
      </c>
      <c r="AM208">
        <v>30350</v>
      </c>
      <c r="AN208">
        <v>0</v>
      </c>
      <c r="AO208">
        <v>15400</v>
      </c>
      <c r="AP208">
        <v>37050</v>
      </c>
      <c r="AQ208">
        <v>4510</v>
      </c>
      <c r="AR208">
        <v>5900</v>
      </c>
      <c r="AS208">
        <v>6000</v>
      </c>
      <c r="AT208">
        <v>3949</v>
      </c>
      <c r="AU208">
        <v>0</v>
      </c>
      <c r="AV208">
        <v>7000</v>
      </c>
      <c r="AW208">
        <v>0</v>
      </c>
      <c r="AX208">
        <v>0</v>
      </c>
      <c r="AY208">
        <v>0</v>
      </c>
      <c r="AZ208">
        <v>0</v>
      </c>
      <c r="BA208">
        <v>15600</v>
      </c>
      <c r="BB208">
        <v>0</v>
      </c>
      <c r="BC208">
        <v>22829</v>
      </c>
      <c r="BD208">
        <v>0</v>
      </c>
      <c r="BE208">
        <v>7450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29830</v>
      </c>
      <c r="BM208">
        <v>7750</v>
      </c>
      <c r="BN208">
        <v>1500</v>
      </c>
      <c r="BO208">
        <v>0</v>
      </c>
      <c r="BP208">
        <v>22450</v>
      </c>
      <c r="BQ208">
        <v>0</v>
      </c>
      <c r="BR208">
        <v>5400</v>
      </c>
      <c r="BS208">
        <v>25900</v>
      </c>
      <c r="BT208">
        <v>0</v>
      </c>
      <c r="BU208">
        <v>13000</v>
      </c>
      <c r="BV208">
        <v>6200</v>
      </c>
      <c r="BW208">
        <v>2500</v>
      </c>
      <c r="BX208">
        <v>9150</v>
      </c>
      <c r="BY208">
        <v>1000</v>
      </c>
      <c r="BZ208">
        <v>0</v>
      </c>
      <c r="CA208">
        <v>3600</v>
      </c>
      <c r="CB208">
        <v>0</v>
      </c>
      <c r="CC208">
        <v>8900</v>
      </c>
      <c r="CD208">
        <v>0</v>
      </c>
      <c r="CE208">
        <v>58594</v>
      </c>
      <c r="CF208">
        <v>4500</v>
      </c>
      <c r="CG208">
        <v>14100</v>
      </c>
      <c r="CH208">
        <v>6500</v>
      </c>
      <c r="CI208">
        <v>0</v>
      </c>
      <c r="CJ208">
        <v>0</v>
      </c>
    </row>
    <row r="209" spans="1:88" x14ac:dyDescent="0.25">
      <c r="A209" t="s">
        <v>337</v>
      </c>
      <c r="B209" t="s">
        <v>2331</v>
      </c>
      <c r="C209" t="str">
        <f>VLOOKUP(LEFT(D209,2),'Lookup Information'!$E:$H,4,FALSE)</f>
        <v>Florida District 12</v>
      </c>
      <c r="D209" t="s">
        <v>887</v>
      </c>
      <c r="E209" t="s">
        <v>87</v>
      </c>
      <c r="F209" t="s">
        <v>90</v>
      </c>
      <c r="G209">
        <v>0</v>
      </c>
      <c r="H209">
        <v>36750</v>
      </c>
      <c r="I209">
        <v>0</v>
      </c>
      <c r="J209">
        <v>500</v>
      </c>
      <c r="K209">
        <v>0</v>
      </c>
      <c r="L209">
        <v>0</v>
      </c>
      <c r="M209">
        <v>0</v>
      </c>
      <c r="N209">
        <v>1000</v>
      </c>
      <c r="O209">
        <v>0</v>
      </c>
      <c r="P209">
        <v>500</v>
      </c>
      <c r="Q209">
        <v>1000</v>
      </c>
      <c r="R209">
        <v>2500</v>
      </c>
      <c r="S209">
        <v>15500</v>
      </c>
      <c r="T209">
        <v>24500</v>
      </c>
      <c r="U209">
        <v>0</v>
      </c>
      <c r="V209">
        <v>500</v>
      </c>
      <c r="W209">
        <v>5900</v>
      </c>
      <c r="X209">
        <v>2700</v>
      </c>
      <c r="Y209">
        <v>0</v>
      </c>
      <c r="Z209">
        <v>5000</v>
      </c>
      <c r="AA209">
        <v>0</v>
      </c>
      <c r="AB209">
        <v>0</v>
      </c>
      <c r="AC209">
        <v>6000</v>
      </c>
      <c r="AD209">
        <v>0</v>
      </c>
      <c r="AE209">
        <v>0</v>
      </c>
      <c r="AF209">
        <v>0</v>
      </c>
      <c r="AG209">
        <v>250</v>
      </c>
      <c r="AH209">
        <v>3500</v>
      </c>
      <c r="AI209">
        <v>1000</v>
      </c>
      <c r="AJ209">
        <v>63450</v>
      </c>
      <c r="AK209">
        <v>1500</v>
      </c>
      <c r="AL209">
        <v>2500</v>
      </c>
      <c r="AM209">
        <v>24450</v>
      </c>
      <c r="AN209">
        <v>0</v>
      </c>
      <c r="AO209">
        <v>4200</v>
      </c>
      <c r="AP209">
        <v>19800</v>
      </c>
      <c r="AQ209">
        <v>300</v>
      </c>
      <c r="AR209">
        <v>6200</v>
      </c>
      <c r="AS209">
        <v>2000</v>
      </c>
      <c r="AT209">
        <v>0</v>
      </c>
      <c r="AU209">
        <v>0</v>
      </c>
      <c r="AV209">
        <v>3000</v>
      </c>
      <c r="AW209">
        <v>3500</v>
      </c>
      <c r="AX209">
        <v>1000</v>
      </c>
      <c r="AY209">
        <v>14500</v>
      </c>
      <c r="AZ209">
        <v>0</v>
      </c>
      <c r="BA209">
        <v>0</v>
      </c>
      <c r="BB209">
        <v>13400</v>
      </c>
      <c r="BC209">
        <v>16281</v>
      </c>
      <c r="BD209">
        <v>72750</v>
      </c>
      <c r="BE209">
        <v>0</v>
      </c>
      <c r="BF209">
        <v>0</v>
      </c>
      <c r="BG209">
        <v>18500</v>
      </c>
      <c r="BH209">
        <v>35000</v>
      </c>
      <c r="BI209">
        <v>21750</v>
      </c>
      <c r="BJ209">
        <v>19500</v>
      </c>
      <c r="BK209">
        <v>25500</v>
      </c>
      <c r="BL209">
        <v>81100</v>
      </c>
      <c r="BM209">
        <v>24850</v>
      </c>
      <c r="BN209">
        <v>6000</v>
      </c>
      <c r="BO209">
        <v>0</v>
      </c>
      <c r="BP209">
        <v>9801</v>
      </c>
      <c r="BQ209">
        <v>12100</v>
      </c>
      <c r="BR209">
        <v>0</v>
      </c>
      <c r="BS209">
        <v>0</v>
      </c>
      <c r="BT209">
        <v>0</v>
      </c>
      <c r="BU209">
        <v>2700</v>
      </c>
      <c r="BV209">
        <v>0</v>
      </c>
      <c r="BW209">
        <v>0</v>
      </c>
      <c r="BX209">
        <v>250</v>
      </c>
      <c r="BY209">
        <v>0</v>
      </c>
      <c r="BZ209">
        <v>0</v>
      </c>
      <c r="CA209">
        <v>3510</v>
      </c>
      <c r="CB209">
        <v>0</v>
      </c>
      <c r="CC209">
        <v>58000</v>
      </c>
      <c r="CD209">
        <v>0</v>
      </c>
      <c r="CE209">
        <v>23625</v>
      </c>
      <c r="CF209">
        <v>8000</v>
      </c>
      <c r="CG209">
        <v>9250</v>
      </c>
      <c r="CH209">
        <v>8000</v>
      </c>
      <c r="CI209">
        <v>3500</v>
      </c>
      <c r="CJ209">
        <v>0</v>
      </c>
    </row>
    <row r="210" spans="1:88" x14ac:dyDescent="0.25">
      <c r="A210" t="s">
        <v>338</v>
      </c>
      <c r="B210" t="s">
        <v>2332</v>
      </c>
      <c r="C210" t="str">
        <f>VLOOKUP(LEFT(D210,2),'Lookup Information'!$E:$H,4,FALSE)</f>
        <v>Utah District 49</v>
      </c>
      <c r="D210" t="s">
        <v>339</v>
      </c>
      <c r="E210" t="s">
        <v>95</v>
      </c>
      <c r="F210" t="s">
        <v>88</v>
      </c>
      <c r="G210">
        <v>13000</v>
      </c>
      <c r="H210">
        <v>23450</v>
      </c>
      <c r="I210">
        <v>0</v>
      </c>
      <c r="J210">
        <v>4700</v>
      </c>
      <c r="K210">
        <v>0</v>
      </c>
      <c r="L210">
        <v>1000</v>
      </c>
      <c r="M210">
        <v>2500</v>
      </c>
      <c r="N210">
        <v>2500</v>
      </c>
      <c r="O210">
        <v>48300</v>
      </c>
      <c r="P210">
        <v>9350</v>
      </c>
      <c r="Q210">
        <v>4250</v>
      </c>
      <c r="R210">
        <v>21950</v>
      </c>
      <c r="S210">
        <v>11000</v>
      </c>
      <c r="T210">
        <v>5000</v>
      </c>
      <c r="U210">
        <v>3500</v>
      </c>
      <c r="V210">
        <v>7400</v>
      </c>
      <c r="W210">
        <v>14100</v>
      </c>
      <c r="X210">
        <v>16200</v>
      </c>
      <c r="Y210">
        <v>3250</v>
      </c>
      <c r="Z210">
        <v>6500</v>
      </c>
      <c r="AA210">
        <v>11500</v>
      </c>
      <c r="AB210">
        <v>1000</v>
      </c>
      <c r="AC210">
        <v>31250</v>
      </c>
      <c r="AD210">
        <v>1000</v>
      </c>
      <c r="AE210">
        <v>40100</v>
      </c>
      <c r="AF210">
        <v>5000</v>
      </c>
      <c r="AG210">
        <v>26500</v>
      </c>
      <c r="AH210">
        <v>10200</v>
      </c>
      <c r="AI210">
        <v>1000</v>
      </c>
      <c r="AJ210">
        <v>6000</v>
      </c>
      <c r="AK210">
        <v>117900</v>
      </c>
      <c r="AL210">
        <v>64750</v>
      </c>
      <c r="AM210">
        <v>72850</v>
      </c>
      <c r="AN210">
        <v>0</v>
      </c>
      <c r="AO210">
        <v>138450</v>
      </c>
      <c r="AP210">
        <v>115607</v>
      </c>
      <c r="AQ210">
        <v>69417</v>
      </c>
      <c r="AR210">
        <v>49000</v>
      </c>
      <c r="AS210">
        <v>185510</v>
      </c>
      <c r="AT210">
        <v>0</v>
      </c>
      <c r="AU210">
        <v>0</v>
      </c>
      <c r="AV210">
        <v>1000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1000</v>
      </c>
      <c r="BC210">
        <v>16000</v>
      </c>
      <c r="BD210">
        <v>0</v>
      </c>
      <c r="BE210">
        <v>0</v>
      </c>
      <c r="BF210">
        <v>0</v>
      </c>
      <c r="BG210">
        <v>0</v>
      </c>
      <c r="BH210">
        <v>1000</v>
      </c>
      <c r="BI210">
        <v>0</v>
      </c>
      <c r="BJ210">
        <v>0</v>
      </c>
      <c r="BK210">
        <v>1000</v>
      </c>
      <c r="BL210">
        <v>75380</v>
      </c>
      <c r="BM210">
        <v>75273</v>
      </c>
      <c r="BN210">
        <v>5999</v>
      </c>
      <c r="BO210">
        <v>0</v>
      </c>
      <c r="BP210">
        <v>49100</v>
      </c>
      <c r="BQ210">
        <v>1000</v>
      </c>
      <c r="BR210">
        <v>31800</v>
      </c>
      <c r="BS210">
        <v>25650</v>
      </c>
      <c r="BT210">
        <v>20000</v>
      </c>
      <c r="BU210">
        <v>25500</v>
      </c>
      <c r="BV210">
        <v>3500</v>
      </c>
      <c r="BW210">
        <v>17800</v>
      </c>
      <c r="BX210">
        <v>15200</v>
      </c>
      <c r="BY210">
        <v>0</v>
      </c>
      <c r="BZ210">
        <v>0</v>
      </c>
      <c r="CA210">
        <v>0</v>
      </c>
      <c r="CB210">
        <v>1000</v>
      </c>
      <c r="CC210">
        <v>0</v>
      </c>
      <c r="CD210">
        <v>12300</v>
      </c>
      <c r="CE210">
        <v>60000</v>
      </c>
      <c r="CF210">
        <v>19900</v>
      </c>
      <c r="CG210">
        <v>12500</v>
      </c>
      <c r="CH210">
        <v>5000</v>
      </c>
      <c r="CI210">
        <v>0</v>
      </c>
      <c r="CJ210">
        <v>7400</v>
      </c>
    </row>
    <row r="211" spans="1:88" x14ac:dyDescent="0.25">
      <c r="A211" t="s">
        <v>340</v>
      </c>
      <c r="B211" t="s">
        <v>2333</v>
      </c>
      <c r="C211" t="str">
        <f>VLOOKUP(LEFT(D211,2),'Lookup Information'!$E:$H,4,FALSE)</f>
        <v>Washington District 53</v>
      </c>
      <c r="D211" t="s">
        <v>888</v>
      </c>
      <c r="E211" t="s">
        <v>87</v>
      </c>
      <c r="F211" t="s">
        <v>90</v>
      </c>
      <c r="G211">
        <v>3000</v>
      </c>
      <c r="H211">
        <v>2000</v>
      </c>
      <c r="I211">
        <v>0</v>
      </c>
      <c r="J211">
        <v>0</v>
      </c>
      <c r="K211">
        <v>25150</v>
      </c>
      <c r="L211">
        <v>0</v>
      </c>
      <c r="M211">
        <v>0</v>
      </c>
      <c r="N211">
        <v>0</v>
      </c>
      <c r="O211">
        <v>13700</v>
      </c>
      <c r="P211">
        <v>10250</v>
      </c>
      <c r="Q211">
        <v>3900</v>
      </c>
      <c r="R211">
        <v>3250</v>
      </c>
      <c r="S211">
        <v>4500</v>
      </c>
      <c r="T211">
        <v>3500</v>
      </c>
      <c r="U211">
        <v>8250</v>
      </c>
      <c r="V211">
        <v>750</v>
      </c>
      <c r="W211">
        <v>15200</v>
      </c>
      <c r="X211">
        <v>3500</v>
      </c>
      <c r="Y211">
        <v>2000</v>
      </c>
      <c r="Z211">
        <v>32500</v>
      </c>
      <c r="AA211">
        <v>3000</v>
      </c>
      <c r="AB211">
        <v>0</v>
      </c>
      <c r="AC211">
        <v>14500</v>
      </c>
      <c r="AD211">
        <v>0</v>
      </c>
      <c r="AE211">
        <v>0</v>
      </c>
      <c r="AF211">
        <v>1000</v>
      </c>
      <c r="AG211">
        <v>39000</v>
      </c>
      <c r="AH211">
        <v>63000</v>
      </c>
      <c r="AI211">
        <v>24913</v>
      </c>
      <c r="AJ211">
        <v>41000</v>
      </c>
      <c r="AK211">
        <v>90850</v>
      </c>
      <c r="AL211">
        <v>23150</v>
      </c>
      <c r="AM211">
        <v>73100</v>
      </c>
      <c r="AN211">
        <v>0</v>
      </c>
      <c r="AO211">
        <v>87400</v>
      </c>
      <c r="AP211">
        <v>48300</v>
      </c>
      <c r="AQ211">
        <v>22200</v>
      </c>
      <c r="AR211">
        <v>11050</v>
      </c>
      <c r="AS211">
        <v>13600</v>
      </c>
      <c r="AT211">
        <v>0</v>
      </c>
      <c r="AU211">
        <v>0</v>
      </c>
      <c r="AV211">
        <v>3000</v>
      </c>
      <c r="AW211">
        <v>23013</v>
      </c>
      <c r="AX211">
        <v>7750</v>
      </c>
      <c r="AY211">
        <v>0</v>
      </c>
      <c r="AZ211">
        <v>0</v>
      </c>
      <c r="BA211">
        <v>0</v>
      </c>
      <c r="BB211">
        <v>2000</v>
      </c>
      <c r="BC211">
        <v>6000</v>
      </c>
      <c r="BD211">
        <v>5400</v>
      </c>
      <c r="BE211">
        <v>0</v>
      </c>
      <c r="BF211">
        <v>0</v>
      </c>
      <c r="BG211">
        <v>50000</v>
      </c>
      <c r="BH211">
        <v>26000</v>
      </c>
      <c r="BI211">
        <v>16000</v>
      </c>
      <c r="BJ211">
        <v>28750</v>
      </c>
      <c r="BK211">
        <v>23500</v>
      </c>
      <c r="BL211">
        <v>60164</v>
      </c>
      <c r="BM211">
        <v>35100</v>
      </c>
      <c r="BN211">
        <v>17675</v>
      </c>
      <c r="BO211">
        <v>1000</v>
      </c>
      <c r="BP211">
        <v>19932</v>
      </c>
      <c r="BQ211">
        <v>85550</v>
      </c>
      <c r="BR211">
        <v>5700</v>
      </c>
      <c r="BS211">
        <v>5000</v>
      </c>
      <c r="BT211">
        <v>100</v>
      </c>
      <c r="BU211">
        <v>10500</v>
      </c>
      <c r="BV211">
        <v>5750</v>
      </c>
      <c r="BW211">
        <v>0</v>
      </c>
      <c r="BX211">
        <v>17000</v>
      </c>
      <c r="BY211">
        <v>0</v>
      </c>
      <c r="BZ211">
        <v>0</v>
      </c>
      <c r="CA211">
        <v>15645</v>
      </c>
      <c r="CB211">
        <v>635</v>
      </c>
      <c r="CC211">
        <v>10878</v>
      </c>
      <c r="CD211">
        <v>2750</v>
      </c>
      <c r="CE211">
        <v>51246</v>
      </c>
      <c r="CF211">
        <v>7000</v>
      </c>
      <c r="CG211">
        <v>8750</v>
      </c>
      <c r="CH211">
        <v>10500</v>
      </c>
      <c r="CI211">
        <v>10150</v>
      </c>
      <c r="CJ211">
        <v>1000</v>
      </c>
    </row>
    <row r="212" spans="1:88" x14ac:dyDescent="0.25">
      <c r="A212" t="s">
        <v>341</v>
      </c>
      <c r="B212" t="s">
        <v>2334</v>
      </c>
      <c r="C212" t="str">
        <f>VLOOKUP(LEFT(D212,2),'Lookup Information'!$E:$H,4,FALSE)</f>
        <v>Nevada District 32</v>
      </c>
      <c r="D212" t="s">
        <v>889</v>
      </c>
      <c r="E212" t="s">
        <v>87</v>
      </c>
      <c r="F212" t="s">
        <v>88</v>
      </c>
      <c r="G212">
        <v>29003</v>
      </c>
      <c r="H212">
        <v>24913</v>
      </c>
      <c r="I212">
        <v>9540</v>
      </c>
      <c r="J212">
        <v>61350</v>
      </c>
      <c r="K212">
        <v>17350</v>
      </c>
      <c r="L212">
        <v>24183</v>
      </c>
      <c r="M212">
        <v>5400</v>
      </c>
      <c r="N212">
        <v>8700</v>
      </c>
      <c r="O212">
        <v>104183</v>
      </c>
      <c r="P212">
        <v>51050</v>
      </c>
      <c r="Q212">
        <v>30650</v>
      </c>
      <c r="R212">
        <v>65300</v>
      </c>
      <c r="S212">
        <v>12200</v>
      </c>
      <c r="T212">
        <v>12500</v>
      </c>
      <c r="U212">
        <v>88908</v>
      </c>
      <c r="V212">
        <v>25600</v>
      </c>
      <c r="W212">
        <v>128285</v>
      </c>
      <c r="X212">
        <v>34850</v>
      </c>
      <c r="Y212">
        <v>45875</v>
      </c>
      <c r="Z212">
        <v>52770</v>
      </c>
      <c r="AA212">
        <v>57260</v>
      </c>
      <c r="AB212">
        <v>49300</v>
      </c>
      <c r="AC212">
        <v>65157</v>
      </c>
      <c r="AD212">
        <v>75075</v>
      </c>
      <c r="AE212">
        <v>289898</v>
      </c>
      <c r="AF212">
        <v>500</v>
      </c>
      <c r="AG212">
        <v>63325</v>
      </c>
      <c r="AH212">
        <v>112339</v>
      </c>
      <c r="AI212">
        <v>12750</v>
      </c>
      <c r="AJ212">
        <v>60950</v>
      </c>
      <c r="AK212">
        <v>188380</v>
      </c>
      <c r="AL212">
        <v>228880</v>
      </c>
      <c r="AM212">
        <v>570006</v>
      </c>
      <c r="AN212">
        <v>5400</v>
      </c>
      <c r="AO212">
        <v>865780</v>
      </c>
      <c r="AP212">
        <v>579718</v>
      </c>
      <c r="AQ212">
        <v>63033</v>
      </c>
      <c r="AR212">
        <v>51075</v>
      </c>
      <c r="AS212">
        <v>57900</v>
      </c>
      <c r="AT212">
        <v>0</v>
      </c>
      <c r="AU212">
        <v>0</v>
      </c>
      <c r="AV212">
        <v>48000</v>
      </c>
      <c r="AW212">
        <v>0</v>
      </c>
      <c r="AX212">
        <v>0</v>
      </c>
      <c r="AY212">
        <v>10750</v>
      </c>
      <c r="AZ212">
        <v>0</v>
      </c>
      <c r="BA212">
        <v>73595</v>
      </c>
      <c r="BB212">
        <v>631</v>
      </c>
      <c r="BC212">
        <v>591952</v>
      </c>
      <c r="BD212">
        <v>107850</v>
      </c>
      <c r="BE212">
        <v>512695</v>
      </c>
      <c r="BF212">
        <v>0</v>
      </c>
      <c r="BG212">
        <v>7500</v>
      </c>
      <c r="BH212">
        <v>0</v>
      </c>
      <c r="BI212">
        <v>0</v>
      </c>
      <c r="BJ212">
        <v>3500</v>
      </c>
      <c r="BK212">
        <v>7000</v>
      </c>
      <c r="BL212">
        <v>193827</v>
      </c>
      <c r="BM212">
        <v>148767</v>
      </c>
      <c r="BN212">
        <v>38700</v>
      </c>
      <c r="BO212">
        <v>29250</v>
      </c>
      <c r="BP212">
        <v>153100</v>
      </c>
      <c r="BQ212">
        <v>280650</v>
      </c>
      <c r="BR212">
        <v>47575</v>
      </c>
      <c r="BS212">
        <v>128876</v>
      </c>
      <c r="BT212">
        <v>86050</v>
      </c>
      <c r="BU212">
        <v>82125</v>
      </c>
      <c r="BV212">
        <v>30850</v>
      </c>
      <c r="BW212">
        <v>127875</v>
      </c>
      <c r="BX212">
        <v>96500</v>
      </c>
      <c r="BY212">
        <v>8000</v>
      </c>
      <c r="BZ212">
        <v>2500</v>
      </c>
      <c r="CA212">
        <v>9628</v>
      </c>
      <c r="CB212">
        <v>3775</v>
      </c>
      <c r="CC212">
        <v>83033</v>
      </c>
      <c r="CD212">
        <v>34850</v>
      </c>
      <c r="CE212">
        <v>1351488</v>
      </c>
      <c r="CF212">
        <v>37050</v>
      </c>
      <c r="CG212">
        <v>102031</v>
      </c>
      <c r="CH212">
        <v>21000</v>
      </c>
      <c r="CI212">
        <v>7950</v>
      </c>
      <c r="CJ212">
        <v>4190</v>
      </c>
    </row>
    <row r="213" spans="1:88" x14ac:dyDescent="0.25">
      <c r="A213" t="s">
        <v>342</v>
      </c>
      <c r="B213" t="s">
        <v>2335</v>
      </c>
      <c r="C213" t="str">
        <f>VLOOKUP(LEFT(D213,2),'Lookup Information'!$E:$H,4,FALSE)</f>
        <v>New Mexico District 35</v>
      </c>
      <c r="D213" t="s">
        <v>343</v>
      </c>
      <c r="E213" t="s">
        <v>95</v>
      </c>
      <c r="F213" t="s">
        <v>90</v>
      </c>
      <c r="G213">
        <v>5503</v>
      </c>
      <c r="H213">
        <v>6000</v>
      </c>
      <c r="I213">
        <v>0</v>
      </c>
      <c r="J213">
        <v>4250</v>
      </c>
      <c r="K213">
        <v>1000</v>
      </c>
      <c r="L213">
        <v>1535</v>
      </c>
      <c r="M213">
        <v>0</v>
      </c>
      <c r="N213">
        <v>2500</v>
      </c>
      <c r="O213">
        <v>12832</v>
      </c>
      <c r="P213">
        <v>11425</v>
      </c>
      <c r="Q213">
        <v>7387</v>
      </c>
      <c r="R213">
        <v>8110</v>
      </c>
      <c r="S213">
        <v>5075</v>
      </c>
      <c r="T213">
        <v>11000</v>
      </c>
      <c r="U213">
        <v>2500</v>
      </c>
      <c r="V213">
        <v>9853</v>
      </c>
      <c r="W213">
        <v>6910</v>
      </c>
      <c r="X213">
        <v>0</v>
      </c>
      <c r="Y213">
        <v>12579</v>
      </c>
      <c r="Z213">
        <v>8000</v>
      </c>
      <c r="AA213">
        <v>20500</v>
      </c>
      <c r="AB213">
        <v>7010</v>
      </c>
      <c r="AC213">
        <v>41750</v>
      </c>
      <c r="AD213">
        <v>3500</v>
      </c>
      <c r="AE213">
        <v>15400</v>
      </c>
      <c r="AF213">
        <v>2500</v>
      </c>
      <c r="AG213">
        <v>7660</v>
      </c>
      <c r="AH213">
        <v>5200</v>
      </c>
      <c r="AI213">
        <v>2000</v>
      </c>
      <c r="AJ213">
        <v>3000</v>
      </c>
      <c r="AK213">
        <v>62000</v>
      </c>
      <c r="AL213">
        <v>9998</v>
      </c>
      <c r="AM213">
        <v>20096</v>
      </c>
      <c r="AN213">
        <v>0</v>
      </c>
      <c r="AO213">
        <v>20400</v>
      </c>
      <c r="AP213">
        <v>45021</v>
      </c>
      <c r="AQ213">
        <v>25510</v>
      </c>
      <c r="AR213">
        <v>8105</v>
      </c>
      <c r="AS213">
        <v>72200</v>
      </c>
      <c r="AT213">
        <v>0</v>
      </c>
      <c r="AU213">
        <v>0</v>
      </c>
      <c r="AV213">
        <v>0</v>
      </c>
      <c r="AW213">
        <v>40272</v>
      </c>
      <c r="AX213">
        <v>26950</v>
      </c>
      <c r="AY213">
        <v>0</v>
      </c>
      <c r="AZ213">
        <v>0</v>
      </c>
      <c r="BA213">
        <v>4250</v>
      </c>
      <c r="BB213">
        <v>0</v>
      </c>
      <c r="BC213">
        <v>6000</v>
      </c>
      <c r="BD213">
        <v>0</v>
      </c>
      <c r="BE213">
        <v>0</v>
      </c>
      <c r="BF213">
        <v>0</v>
      </c>
      <c r="BG213">
        <v>7500</v>
      </c>
      <c r="BH213">
        <v>15500</v>
      </c>
      <c r="BI213">
        <v>10000</v>
      </c>
      <c r="BJ213">
        <v>4000</v>
      </c>
      <c r="BK213">
        <v>9000</v>
      </c>
      <c r="BL213">
        <v>119836</v>
      </c>
      <c r="BM213">
        <v>97934</v>
      </c>
      <c r="BN213">
        <v>11500</v>
      </c>
      <c r="BO213">
        <v>0</v>
      </c>
      <c r="BP213">
        <v>21373</v>
      </c>
      <c r="BQ213">
        <v>34200</v>
      </c>
      <c r="BR213">
        <v>18950</v>
      </c>
      <c r="BS213">
        <v>5000</v>
      </c>
      <c r="BT213">
        <v>2700</v>
      </c>
      <c r="BU213">
        <v>7650</v>
      </c>
      <c r="BV213">
        <v>511</v>
      </c>
      <c r="BW213">
        <v>13</v>
      </c>
      <c r="BX213">
        <v>33523</v>
      </c>
      <c r="BY213">
        <v>2000</v>
      </c>
      <c r="BZ213">
        <v>0</v>
      </c>
      <c r="CA213">
        <v>11005</v>
      </c>
      <c r="CB213">
        <v>3135</v>
      </c>
      <c r="CC213">
        <v>29753</v>
      </c>
      <c r="CD213">
        <v>13251</v>
      </c>
      <c r="CE213">
        <v>68661</v>
      </c>
      <c r="CF213">
        <v>7500</v>
      </c>
      <c r="CG213">
        <v>8500</v>
      </c>
      <c r="CH213">
        <v>2500</v>
      </c>
      <c r="CI213">
        <v>0</v>
      </c>
      <c r="CJ213">
        <v>1000</v>
      </c>
    </row>
    <row r="214" spans="1:88" x14ac:dyDescent="0.25">
      <c r="A214" t="s">
        <v>344</v>
      </c>
      <c r="B214" t="s">
        <v>2336</v>
      </c>
      <c r="C214" t="str">
        <f>VLOOKUP(LEFT(D214,2),'Lookup Information'!$E:$H,4,FALSE)</f>
        <v>North Dakota District 38</v>
      </c>
      <c r="D214" t="s">
        <v>345</v>
      </c>
      <c r="E214" t="s">
        <v>95</v>
      </c>
      <c r="F214" t="s">
        <v>90</v>
      </c>
      <c r="G214">
        <v>30500</v>
      </c>
      <c r="H214">
        <v>2750</v>
      </c>
      <c r="I214">
        <v>3500</v>
      </c>
      <c r="J214">
        <v>3505</v>
      </c>
      <c r="K214">
        <v>0</v>
      </c>
      <c r="L214">
        <v>0</v>
      </c>
      <c r="M214">
        <v>1000</v>
      </c>
      <c r="N214">
        <v>500</v>
      </c>
      <c r="O214">
        <v>3727</v>
      </c>
      <c r="P214">
        <v>7000</v>
      </c>
      <c r="Q214">
        <v>4284</v>
      </c>
      <c r="R214">
        <v>14859</v>
      </c>
      <c r="S214">
        <v>4500</v>
      </c>
      <c r="T214">
        <v>7000</v>
      </c>
      <c r="U214">
        <v>2</v>
      </c>
      <c r="V214">
        <v>1474</v>
      </c>
      <c r="W214">
        <v>3703</v>
      </c>
      <c r="X214">
        <v>1000</v>
      </c>
      <c r="Y214">
        <v>0</v>
      </c>
      <c r="Z214">
        <v>1000</v>
      </c>
      <c r="AA214">
        <v>7</v>
      </c>
      <c r="AB214">
        <v>1000</v>
      </c>
      <c r="AC214">
        <v>44950</v>
      </c>
      <c r="AD214">
        <v>8000</v>
      </c>
      <c r="AE214">
        <v>86755</v>
      </c>
      <c r="AF214">
        <v>0</v>
      </c>
      <c r="AG214">
        <v>3000</v>
      </c>
      <c r="AH214">
        <v>56500</v>
      </c>
      <c r="AI214">
        <v>6500</v>
      </c>
      <c r="AJ214">
        <v>21500</v>
      </c>
      <c r="AK214">
        <v>132021</v>
      </c>
      <c r="AL214">
        <v>7000</v>
      </c>
      <c r="AM214">
        <v>5506</v>
      </c>
      <c r="AN214">
        <v>0</v>
      </c>
      <c r="AO214">
        <v>92150</v>
      </c>
      <c r="AP214">
        <v>12964</v>
      </c>
      <c r="AQ214">
        <v>24003</v>
      </c>
      <c r="AR214">
        <v>10139</v>
      </c>
      <c r="AS214">
        <v>36025</v>
      </c>
      <c r="AT214">
        <v>0</v>
      </c>
      <c r="AU214">
        <v>0</v>
      </c>
      <c r="AV214">
        <v>4000</v>
      </c>
      <c r="AW214">
        <v>0</v>
      </c>
      <c r="AX214">
        <v>0</v>
      </c>
      <c r="AY214">
        <v>0</v>
      </c>
      <c r="AZ214">
        <v>0</v>
      </c>
      <c r="BA214">
        <v>2000</v>
      </c>
      <c r="BB214">
        <v>1005</v>
      </c>
      <c r="BC214">
        <v>20000</v>
      </c>
      <c r="BD214">
        <v>0</v>
      </c>
      <c r="BE214">
        <v>0</v>
      </c>
      <c r="BF214">
        <v>0</v>
      </c>
      <c r="BG214">
        <v>0</v>
      </c>
      <c r="BH214">
        <v>20</v>
      </c>
      <c r="BI214">
        <v>0</v>
      </c>
      <c r="BJ214">
        <v>8000</v>
      </c>
      <c r="BK214">
        <v>8526</v>
      </c>
      <c r="BL214">
        <v>55485</v>
      </c>
      <c r="BM214">
        <v>58226</v>
      </c>
      <c r="BN214">
        <v>1000</v>
      </c>
      <c r="BO214">
        <v>0</v>
      </c>
      <c r="BP214">
        <v>2522</v>
      </c>
      <c r="BQ214">
        <v>36800</v>
      </c>
      <c r="BR214">
        <v>5025</v>
      </c>
      <c r="BS214">
        <v>8750</v>
      </c>
      <c r="BT214">
        <v>50</v>
      </c>
      <c r="BU214">
        <v>1153</v>
      </c>
      <c r="BV214">
        <v>2003</v>
      </c>
      <c r="BW214">
        <v>0</v>
      </c>
      <c r="BX214">
        <v>23432</v>
      </c>
      <c r="BY214">
        <v>0</v>
      </c>
      <c r="BZ214">
        <v>0</v>
      </c>
      <c r="CA214">
        <v>22</v>
      </c>
      <c r="CB214">
        <v>90</v>
      </c>
      <c r="CC214">
        <v>6278</v>
      </c>
      <c r="CD214">
        <v>6</v>
      </c>
      <c r="CE214">
        <v>5777</v>
      </c>
      <c r="CF214">
        <v>9013</v>
      </c>
      <c r="CG214">
        <v>0</v>
      </c>
      <c r="CH214">
        <v>2500</v>
      </c>
      <c r="CI214">
        <v>0</v>
      </c>
      <c r="CJ214">
        <v>11500</v>
      </c>
    </row>
    <row r="215" spans="1:88" x14ac:dyDescent="0.25">
      <c r="A215" t="s">
        <v>346</v>
      </c>
      <c r="B215" t="s">
        <v>2337</v>
      </c>
      <c r="C215" t="str">
        <f>VLOOKUP(LEFT(D215,2),'Lookup Information'!$E:$H,4,FALSE)</f>
        <v>Nevada District 32</v>
      </c>
      <c r="D215" t="s">
        <v>347</v>
      </c>
      <c r="E215" t="s">
        <v>95</v>
      </c>
      <c r="F215" t="s">
        <v>88</v>
      </c>
      <c r="G215">
        <v>2500</v>
      </c>
      <c r="H215">
        <v>2500</v>
      </c>
      <c r="I215">
        <v>0</v>
      </c>
      <c r="J215">
        <v>0</v>
      </c>
      <c r="K215">
        <v>0</v>
      </c>
      <c r="L215">
        <v>9100</v>
      </c>
      <c r="M215">
        <v>0</v>
      </c>
      <c r="N215">
        <v>3000</v>
      </c>
      <c r="O215">
        <v>22900</v>
      </c>
      <c r="P215">
        <v>25800</v>
      </c>
      <c r="Q215">
        <v>4600</v>
      </c>
      <c r="R215">
        <v>21500</v>
      </c>
      <c r="S215">
        <v>18500</v>
      </c>
      <c r="T215">
        <v>15500</v>
      </c>
      <c r="U215">
        <v>7500</v>
      </c>
      <c r="V215">
        <v>16100</v>
      </c>
      <c r="W215">
        <v>17700</v>
      </c>
      <c r="X215">
        <v>16000</v>
      </c>
      <c r="Y215">
        <v>25500</v>
      </c>
      <c r="Z215">
        <v>3500</v>
      </c>
      <c r="AA215">
        <v>4600</v>
      </c>
      <c r="AB215">
        <v>0</v>
      </c>
      <c r="AC215">
        <v>16500</v>
      </c>
      <c r="AD215">
        <v>4000</v>
      </c>
      <c r="AE215">
        <v>13000</v>
      </c>
      <c r="AF215">
        <v>500</v>
      </c>
      <c r="AG215">
        <v>14000</v>
      </c>
      <c r="AH215">
        <v>27000</v>
      </c>
      <c r="AI215">
        <v>6000</v>
      </c>
      <c r="AJ215">
        <v>14700</v>
      </c>
      <c r="AK215">
        <v>131500</v>
      </c>
      <c r="AL215">
        <v>30700</v>
      </c>
      <c r="AM215">
        <v>58575</v>
      </c>
      <c r="AN215">
        <v>0</v>
      </c>
      <c r="AO215">
        <v>68800</v>
      </c>
      <c r="AP215">
        <v>51111</v>
      </c>
      <c r="AQ215">
        <v>23500</v>
      </c>
      <c r="AR215">
        <v>15750</v>
      </c>
      <c r="AS215">
        <v>26500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17500</v>
      </c>
      <c r="AZ215">
        <v>0</v>
      </c>
      <c r="BA215">
        <v>6700</v>
      </c>
      <c r="BB215">
        <v>0</v>
      </c>
      <c r="BC215">
        <v>22500</v>
      </c>
      <c r="BD215">
        <v>0</v>
      </c>
      <c r="BE215">
        <v>0</v>
      </c>
      <c r="BF215">
        <v>0</v>
      </c>
      <c r="BG215">
        <v>2500</v>
      </c>
      <c r="BH215">
        <v>0</v>
      </c>
      <c r="BI215">
        <v>0</v>
      </c>
      <c r="BJ215">
        <v>0</v>
      </c>
      <c r="BK215">
        <v>16000</v>
      </c>
      <c r="BL215">
        <v>32300</v>
      </c>
      <c r="BM215">
        <v>75116</v>
      </c>
      <c r="BN215">
        <v>4000</v>
      </c>
      <c r="BO215">
        <v>6000</v>
      </c>
      <c r="BP215">
        <v>27800</v>
      </c>
      <c r="BQ215">
        <v>97350</v>
      </c>
      <c r="BR215">
        <v>35695</v>
      </c>
      <c r="BS215">
        <v>21950</v>
      </c>
      <c r="BT215">
        <v>31350</v>
      </c>
      <c r="BU215">
        <v>8150</v>
      </c>
      <c r="BV215">
        <v>2500</v>
      </c>
      <c r="BW215">
        <v>6500</v>
      </c>
      <c r="BX215">
        <v>4800</v>
      </c>
      <c r="BY215">
        <v>0</v>
      </c>
      <c r="BZ215">
        <v>0</v>
      </c>
      <c r="CA215">
        <v>250</v>
      </c>
      <c r="CB215">
        <v>0</v>
      </c>
      <c r="CC215">
        <v>3500</v>
      </c>
      <c r="CD215">
        <v>900</v>
      </c>
      <c r="CE215">
        <v>71825</v>
      </c>
      <c r="CF215">
        <v>20650</v>
      </c>
      <c r="CG215">
        <v>20800</v>
      </c>
      <c r="CH215">
        <v>11400</v>
      </c>
      <c r="CI215">
        <v>0</v>
      </c>
      <c r="CJ215">
        <v>4000</v>
      </c>
    </row>
    <row r="216" spans="1:88" x14ac:dyDescent="0.25">
      <c r="A216" t="s">
        <v>348</v>
      </c>
      <c r="B216" t="s">
        <v>2338</v>
      </c>
      <c r="C216" t="str">
        <f>VLOOKUP(LEFT(D216,2),'Lookup Information'!$E:$H,4,FALSE)</f>
        <v>Texas District 48</v>
      </c>
      <c r="D216" t="s">
        <v>890</v>
      </c>
      <c r="E216" t="s">
        <v>87</v>
      </c>
      <c r="F216" t="s">
        <v>88</v>
      </c>
      <c r="G216">
        <v>14810</v>
      </c>
      <c r="H216">
        <v>3500</v>
      </c>
      <c r="I216">
        <v>2000</v>
      </c>
      <c r="J216">
        <v>1000</v>
      </c>
      <c r="K216">
        <v>0</v>
      </c>
      <c r="L216">
        <v>6450</v>
      </c>
      <c r="M216">
        <v>0</v>
      </c>
      <c r="N216">
        <v>0</v>
      </c>
      <c r="O216">
        <v>17000</v>
      </c>
      <c r="P216">
        <v>8500</v>
      </c>
      <c r="Q216">
        <v>4071</v>
      </c>
      <c r="R216">
        <v>13898</v>
      </c>
      <c r="S216">
        <v>6000</v>
      </c>
      <c r="T216">
        <v>10000</v>
      </c>
      <c r="U216">
        <v>1000</v>
      </c>
      <c r="V216">
        <v>3600</v>
      </c>
      <c r="W216">
        <v>6400</v>
      </c>
      <c r="X216">
        <v>22650</v>
      </c>
      <c r="Y216">
        <v>2600</v>
      </c>
      <c r="Z216">
        <v>3250</v>
      </c>
      <c r="AA216">
        <v>0</v>
      </c>
      <c r="AB216">
        <v>2500</v>
      </c>
      <c r="AC216">
        <v>13000</v>
      </c>
      <c r="AD216">
        <v>0</v>
      </c>
      <c r="AE216">
        <v>63650</v>
      </c>
      <c r="AF216">
        <v>0</v>
      </c>
      <c r="AG216">
        <v>57300</v>
      </c>
      <c r="AH216">
        <v>274900</v>
      </c>
      <c r="AI216">
        <v>13000</v>
      </c>
      <c r="AJ216">
        <v>83200</v>
      </c>
      <c r="AK216">
        <v>291350</v>
      </c>
      <c r="AL216">
        <v>109850</v>
      </c>
      <c r="AM216">
        <v>155250</v>
      </c>
      <c r="AN216">
        <v>7900</v>
      </c>
      <c r="AO216">
        <v>290945</v>
      </c>
      <c r="AP216">
        <v>35950</v>
      </c>
      <c r="AQ216">
        <v>2250</v>
      </c>
      <c r="AR216">
        <v>4750</v>
      </c>
      <c r="AS216">
        <v>5000</v>
      </c>
      <c r="AT216">
        <v>0</v>
      </c>
      <c r="AU216">
        <v>0</v>
      </c>
      <c r="AV216">
        <v>1000</v>
      </c>
      <c r="AW216">
        <v>0</v>
      </c>
      <c r="AX216">
        <v>0</v>
      </c>
      <c r="AY216">
        <v>0</v>
      </c>
      <c r="AZ216">
        <v>0</v>
      </c>
      <c r="BA216">
        <v>4100</v>
      </c>
      <c r="BB216">
        <v>2500</v>
      </c>
      <c r="BC216">
        <v>5000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2000</v>
      </c>
      <c r="BL216">
        <v>82100</v>
      </c>
      <c r="BM216">
        <v>49550</v>
      </c>
      <c r="BN216">
        <v>19050</v>
      </c>
      <c r="BO216">
        <v>3000</v>
      </c>
      <c r="BP216">
        <v>3850</v>
      </c>
      <c r="BQ216">
        <v>2500</v>
      </c>
      <c r="BR216">
        <v>0</v>
      </c>
      <c r="BS216">
        <v>15650</v>
      </c>
      <c r="BT216">
        <v>5400</v>
      </c>
      <c r="BU216">
        <v>15900</v>
      </c>
      <c r="BV216">
        <v>27700</v>
      </c>
      <c r="BW216">
        <v>9906</v>
      </c>
      <c r="BX216">
        <v>20400</v>
      </c>
      <c r="BY216">
        <v>0</v>
      </c>
      <c r="BZ216">
        <v>250</v>
      </c>
      <c r="CA216">
        <v>4150</v>
      </c>
      <c r="CB216">
        <v>3700</v>
      </c>
      <c r="CC216">
        <v>1880</v>
      </c>
      <c r="CD216">
        <v>5650</v>
      </c>
      <c r="CE216">
        <v>97981</v>
      </c>
      <c r="CF216">
        <v>8500</v>
      </c>
      <c r="CG216">
        <v>46650</v>
      </c>
      <c r="CH216">
        <v>20000</v>
      </c>
      <c r="CI216">
        <v>0</v>
      </c>
      <c r="CJ216">
        <v>0</v>
      </c>
    </row>
    <row r="217" spans="1:88" x14ac:dyDescent="0.25">
      <c r="A217" t="s">
        <v>349</v>
      </c>
      <c r="B217" t="s">
        <v>2339</v>
      </c>
      <c r="C217" t="str">
        <f>VLOOKUP(LEFT(D217,2),'Lookup Information'!$E:$H,4,FALSE)</f>
        <v>Georgia District 13</v>
      </c>
      <c r="D217" t="s">
        <v>891</v>
      </c>
      <c r="E217" t="s">
        <v>87</v>
      </c>
      <c r="F217" t="s">
        <v>88</v>
      </c>
      <c r="G217">
        <v>500</v>
      </c>
      <c r="H217">
        <v>8500</v>
      </c>
      <c r="I217">
        <v>1000</v>
      </c>
      <c r="J217">
        <v>6500</v>
      </c>
      <c r="K217">
        <v>6000</v>
      </c>
      <c r="L217">
        <v>0</v>
      </c>
      <c r="M217">
        <v>6500</v>
      </c>
      <c r="N217">
        <v>0</v>
      </c>
      <c r="O217">
        <v>500</v>
      </c>
      <c r="P217">
        <v>0</v>
      </c>
      <c r="Q217">
        <v>500</v>
      </c>
      <c r="R217">
        <v>0</v>
      </c>
      <c r="S217">
        <v>9500</v>
      </c>
      <c r="T217">
        <v>3000</v>
      </c>
      <c r="U217">
        <v>5000</v>
      </c>
      <c r="V217">
        <v>2000</v>
      </c>
      <c r="W217">
        <v>5800</v>
      </c>
      <c r="X217">
        <v>6500</v>
      </c>
      <c r="Y217">
        <v>0</v>
      </c>
      <c r="Z217">
        <v>5000</v>
      </c>
      <c r="AA217">
        <v>1000</v>
      </c>
      <c r="AB217">
        <v>0</v>
      </c>
      <c r="AC217">
        <v>11500</v>
      </c>
      <c r="AD217">
        <v>4000</v>
      </c>
      <c r="AE217">
        <v>7700</v>
      </c>
      <c r="AF217">
        <v>0</v>
      </c>
      <c r="AG217">
        <v>1000</v>
      </c>
      <c r="AH217">
        <v>15800</v>
      </c>
      <c r="AI217">
        <v>4000</v>
      </c>
      <c r="AJ217">
        <v>1000</v>
      </c>
      <c r="AK217">
        <v>13500</v>
      </c>
      <c r="AL217">
        <v>6200</v>
      </c>
      <c r="AM217">
        <v>23150</v>
      </c>
      <c r="AN217">
        <v>0</v>
      </c>
      <c r="AO217">
        <v>3000</v>
      </c>
      <c r="AP217">
        <v>9600</v>
      </c>
      <c r="AQ217">
        <v>0</v>
      </c>
      <c r="AR217">
        <v>0</v>
      </c>
      <c r="AS217">
        <v>2000</v>
      </c>
      <c r="AT217">
        <v>500</v>
      </c>
      <c r="AU217">
        <v>0</v>
      </c>
      <c r="AV217">
        <v>5250</v>
      </c>
      <c r="AW217">
        <v>0</v>
      </c>
      <c r="AX217">
        <v>2000</v>
      </c>
      <c r="AY217">
        <v>1000</v>
      </c>
      <c r="AZ217">
        <v>0</v>
      </c>
      <c r="BA217">
        <v>3000</v>
      </c>
      <c r="BB217">
        <v>0</v>
      </c>
      <c r="BC217">
        <v>13500</v>
      </c>
      <c r="BD217">
        <v>0</v>
      </c>
      <c r="BE217">
        <v>9119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11621</v>
      </c>
      <c r="BM217">
        <v>4250</v>
      </c>
      <c r="BN217">
        <v>2000</v>
      </c>
      <c r="BO217">
        <v>0</v>
      </c>
      <c r="BP217">
        <v>13300</v>
      </c>
      <c r="BQ217">
        <v>0</v>
      </c>
      <c r="BR217">
        <v>0</v>
      </c>
      <c r="BS217">
        <v>15400</v>
      </c>
      <c r="BT217">
        <v>0</v>
      </c>
      <c r="BU217">
        <v>11198</v>
      </c>
      <c r="BV217">
        <v>2500</v>
      </c>
      <c r="BW217">
        <v>0</v>
      </c>
      <c r="BX217">
        <v>17950</v>
      </c>
      <c r="BY217">
        <v>0</v>
      </c>
      <c r="BZ217">
        <v>1000</v>
      </c>
      <c r="CA217">
        <v>250</v>
      </c>
      <c r="CB217">
        <v>0</v>
      </c>
      <c r="CC217">
        <v>1000</v>
      </c>
      <c r="CD217">
        <v>0</v>
      </c>
      <c r="CE217">
        <v>31863</v>
      </c>
      <c r="CF217">
        <v>13600</v>
      </c>
      <c r="CG217">
        <v>9500</v>
      </c>
      <c r="CH217">
        <v>13400</v>
      </c>
      <c r="CI217">
        <v>0</v>
      </c>
      <c r="CJ217">
        <v>0</v>
      </c>
    </row>
    <row r="218" spans="1:88" x14ac:dyDescent="0.25">
      <c r="A218" t="s">
        <v>350</v>
      </c>
      <c r="B218" t="s">
        <v>2340</v>
      </c>
      <c r="C218" t="str">
        <f>VLOOKUP(LEFT(D218,2),'Lookup Information'!$E:$H,4,FALSE)</f>
        <v>New York District 36</v>
      </c>
      <c r="D218" t="s">
        <v>892</v>
      </c>
      <c r="E218" t="s">
        <v>87</v>
      </c>
      <c r="F218" t="s">
        <v>90</v>
      </c>
      <c r="G218">
        <v>0</v>
      </c>
      <c r="H218">
        <v>0</v>
      </c>
      <c r="I218">
        <v>0</v>
      </c>
      <c r="J218">
        <v>7100</v>
      </c>
      <c r="K218">
        <v>0</v>
      </c>
      <c r="L218">
        <v>0</v>
      </c>
      <c r="M218">
        <v>0</v>
      </c>
      <c r="N218">
        <v>0</v>
      </c>
      <c r="O218">
        <v>-1000</v>
      </c>
      <c r="P218">
        <v>0</v>
      </c>
      <c r="Q218">
        <v>0</v>
      </c>
      <c r="R218">
        <v>1000</v>
      </c>
      <c r="S218">
        <v>1500</v>
      </c>
      <c r="T218">
        <v>6000</v>
      </c>
      <c r="U218">
        <v>11800</v>
      </c>
      <c r="V218">
        <v>6810</v>
      </c>
      <c r="W218">
        <v>7600</v>
      </c>
      <c r="X218">
        <v>0</v>
      </c>
      <c r="Y218">
        <v>10850</v>
      </c>
      <c r="Z218">
        <v>15000</v>
      </c>
      <c r="AA218">
        <v>0</v>
      </c>
      <c r="AB218">
        <v>0</v>
      </c>
      <c r="AC218">
        <v>2050</v>
      </c>
      <c r="AD218">
        <v>0</v>
      </c>
      <c r="AE218">
        <v>9850</v>
      </c>
      <c r="AF218">
        <v>0</v>
      </c>
      <c r="AG218">
        <v>3700</v>
      </c>
      <c r="AH218">
        <v>12650</v>
      </c>
      <c r="AI218">
        <v>1000</v>
      </c>
      <c r="AJ218">
        <v>0</v>
      </c>
      <c r="AK218">
        <v>11450</v>
      </c>
      <c r="AL218">
        <v>3000</v>
      </c>
      <c r="AM218">
        <v>36585</v>
      </c>
      <c r="AN218">
        <v>0</v>
      </c>
      <c r="AO218">
        <v>7950</v>
      </c>
      <c r="AP218">
        <v>7834</v>
      </c>
      <c r="AQ218">
        <v>2000</v>
      </c>
      <c r="AR218">
        <v>16985</v>
      </c>
      <c r="AS218">
        <v>1000</v>
      </c>
      <c r="AT218">
        <v>0</v>
      </c>
      <c r="AU218">
        <v>0</v>
      </c>
      <c r="AV218">
        <v>2540</v>
      </c>
      <c r="AW218">
        <v>120</v>
      </c>
      <c r="AX218">
        <v>1000</v>
      </c>
      <c r="AY218">
        <v>0</v>
      </c>
      <c r="AZ218">
        <v>0</v>
      </c>
      <c r="BA218">
        <v>0</v>
      </c>
      <c r="BB218">
        <v>0</v>
      </c>
      <c r="BC218">
        <v>1500</v>
      </c>
      <c r="BD218">
        <v>0</v>
      </c>
      <c r="BE218">
        <v>1000</v>
      </c>
      <c r="BF218">
        <v>0</v>
      </c>
      <c r="BG218">
        <v>41000</v>
      </c>
      <c r="BH218">
        <v>48000</v>
      </c>
      <c r="BI218">
        <v>16700</v>
      </c>
      <c r="BJ218">
        <v>33000</v>
      </c>
      <c r="BK218">
        <v>32000</v>
      </c>
      <c r="BL218">
        <v>71352</v>
      </c>
      <c r="BM218">
        <v>3500</v>
      </c>
      <c r="BN218">
        <v>7900</v>
      </c>
      <c r="BO218">
        <v>250</v>
      </c>
      <c r="BP218">
        <v>6600</v>
      </c>
      <c r="BQ218">
        <v>4950</v>
      </c>
      <c r="BR218">
        <v>6000</v>
      </c>
      <c r="BS218">
        <v>3500</v>
      </c>
      <c r="BT218">
        <v>2500</v>
      </c>
      <c r="BU218">
        <v>17960</v>
      </c>
      <c r="BV218">
        <v>6200</v>
      </c>
      <c r="BW218">
        <v>0</v>
      </c>
      <c r="BX218">
        <v>0</v>
      </c>
      <c r="BY218">
        <v>0</v>
      </c>
      <c r="BZ218">
        <v>0</v>
      </c>
      <c r="CA218">
        <v>4570</v>
      </c>
      <c r="CB218">
        <v>0</v>
      </c>
      <c r="CC218">
        <v>5415</v>
      </c>
      <c r="CD218">
        <v>5400</v>
      </c>
      <c r="CE218">
        <v>17700</v>
      </c>
      <c r="CF218">
        <v>3000</v>
      </c>
      <c r="CG218">
        <v>11000</v>
      </c>
      <c r="CH218">
        <v>6500</v>
      </c>
      <c r="CI218">
        <v>0</v>
      </c>
      <c r="CJ218">
        <v>0</v>
      </c>
    </row>
    <row r="219" spans="1:88" x14ac:dyDescent="0.25">
      <c r="A219" t="s">
        <v>351</v>
      </c>
      <c r="B219" t="s">
        <v>2341</v>
      </c>
      <c r="C219" t="str">
        <f>VLOOKUP(LEFT(D219,2),'Lookup Information'!$E:$H,4,FALSE)</f>
        <v>Arkansas District 5</v>
      </c>
      <c r="D219" t="s">
        <v>893</v>
      </c>
      <c r="E219" t="s">
        <v>87</v>
      </c>
      <c r="F219" t="s">
        <v>88</v>
      </c>
      <c r="G219">
        <v>2000</v>
      </c>
      <c r="H219">
        <v>8800</v>
      </c>
      <c r="I219">
        <v>2000</v>
      </c>
      <c r="J219">
        <v>9323</v>
      </c>
      <c r="K219">
        <v>21300</v>
      </c>
      <c r="L219">
        <v>4800</v>
      </c>
      <c r="M219">
        <v>19800</v>
      </c>
      <c r="N219">
        <v>0</v>
      </c>
      <c r="O219">
        <v>4250</v>
      </c>
      <c r="P219">
        <v>0</v>
      </c>
      <c r="Q219">
        <v>6400</v>
      </c>
      <c r="R219">
        <v>0</v>
      </c>
      <c r="S219">
        <v>10100</v>
      </c>
      <c r="T219">
        <v>18550</v>
      </c>
      <c r="U219">
        <v>13000</v>
      </c>
      <c r="V219">
        <v>11750</v>
      </c>
      <c r="W219">
        <v>6750</v>
      </c>
      <c r="X219">
        <v>10500</v>
      </c>
      <c r="Y219">
        <v>5200</v>
      </c>
      <c r="Z219">
        <v>7000</v>
      </c>
      <c r="AA219">
        <v>4000</v>
      </c>
      <c r="AB219">
        <v>0</v>
      </c>
      <c r="AC219">
        <v>11500</v>
      </c>
      <c r="AD219">
        <v>0</v>
      </c>
      <c r="AE219">
        <v>32050</v>
      </c>
      <c r="AF219">
        <v>0</v>
      </c>
      <c r="AG219">
        <v>60150</v>
      </c>
      <c r="AH219">
        <v>196225</v>
      </c>
      <c r="AI219">
        <v>8000</v>
      </c>
      <c r="AJ219">
        <v>33062</v>
      </c>
      <c r="AK219">
        <v>136250</v>
      </c>
      <c r="AL219">
        <v>56750</v>
      </c>
      <c r="AM219">
        <v>117100</v>
      </c>
      <c r="AN219">
        <v>0</v>
      </c>
      <c r="AO219">
        <v>257475</v>
      </c>
      <c r="AP219">
        <v>97900</v>
      </c>
      <c r="AQ219">
        <v>11500</v>
      </c>
      <c r="AR219">
        <v>14050</v>
      </c>
      <c r="AS219">
        <v>8000</v>
      </c>
      <c r="AT219">
        <v>0</v>
      </c>
      <c r="AU219">
        <v>0</v>
      </c>
      <c r="AV219">
        <v>12230</v>
      </c>
      <c r="AW219">
        <v>0</v>
      </c>
      <c r="AX219">
        <v>500</v>
      </c>
      <c r="AY219">
        <v>3000</v>
      </c>
      <c r="AZ219">
        <v>0</v>
      </c>
      <c r="BA219">
        <v>7250</v>
      </c>
      <c r="BB219">
        <v>0</v>
      </c>
      <c r="BC219">
        <v>57282</v>
      </c>
      <c r="BD219">
        <v>0</v>
      </c>
      <c r="BE219">
        <v>9000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2000</v>
      </c>
      <c r="BL219">
        <v>62113</v>
      </c>
      <c r="BM219">
        <v>33725</v>
      </c>
      <c r="BN219">
        <v>10000</v>
      </c>
      <c r="BO219">
        <v>250</v>
      </c>
      <c r="BP219">
        <v>12700</v>
      </c>
      <c r="BQ219">
        <v>0</v>
      </c>
      <c r="BR219">
        <v>6000</v>
      </c>
      <c r="BS219">
        <v>14500</v>
      </c>
      <c r="BT219">
        <v>11800</v>
      </c>
      <c r="BU219">
        <v>17548</v>
      </c>
      <c r="BV219">
        <v>8450</v>
      </c>
      <c r="BW219">
        <v>4000</v>
      </c>
      <c r="BX219">
        <v>43800</v>
      </c>
      <c r="BY219">
        <v>1000</v>
      </c>
      <c r="BZ219">
        <v>0</v>
      </c>
      <c r="CA219">
        <v>17207</v>
      </c>
      <c r="CB219">
        <v>500</v>
      </c>
      <c r="CC219">
        <v>13275</v>
      </c>
      <c r="CD219">
        <v>1000</v>
      </c>
      <c r="CE219">
        <v>147825</v>
      </c>
      <c r="CF219">
        <v>13750</v>
      </c>
      <c r="CG219">
        <v>24000</v>
      </c>
      <c r="CH219">
        <v>15500</v>
      </c>
      <c r="CI219">
        <v>0</v>
      </c>
      <c r="CJ219">
        <v>1000</v>
      </c>
    </row>
    <row r="220" spans="1:88" x14ac:dyDescent="0.25">
      <c r="A220" t="s">
        <v>352</v>
      </c>
      <c r="B220" t="s">
        <v>2342</v>
      </c>
      <c r="C220" t="str">
        <f>VLOOKUP(LEFT(D220,2),'Lookup Information'!$E:$H,4,FALSE)</f>
        <v>Connecticut District 9</v>
      </c>
      <c r="D220" t="s">
        <v>894</v>
      </c>
      <c r="E220" t="s">
        <v>87</v>
      </c>
      <c r="F220" t="s">
        <v>90</v>
      </c>
      <c r="G220">
        <v>6000</v>
      </c>
      <c r="H220">
        <v>2700</v>
      </c>
      <c r="I220">
        <v>1500</v>
      </c>
      <c r="J220">
        <v>1000</v>
      </c>
      <c r="K220">
        <v>0</v>
      </c>
      <c r="L220">
        <v>0</v>
      </c>
      <c r="M220">
        <v>0</v>
      </c>
      <c r="N220">
        <v>1000</v>
      </c>
      <c r="O220">
        <v>13625</v>
      </c>
      <c r="P220">
        <v>8000</v>
      </c>
      <c r="Q220">
        <v>13752</v>
      </c>
      <c r="R220">
        <v>11155</v>
      </c>
      <c r="S220">
        <v>26900</v>
      </c>
      <c r="T220">
        <v>9500</v>
      </c>
      <c r="U220">
        <v>5000</v>
      </c>
      <c r="V220">
        <v>100</v>
      </c>
      <c r="W220">
        <v>0</v>
      </c>
      <c r="X220">
        <v>7000</v>
      </c>
      <c r="Y220">
        <v>750</v>
      </c>
      <c r="Z220">
        <v>38000</v>
      </c>
      <c r="AA220">
        <v>4000</v>
      </c>
      <c r="AB220">
        <v>1000</v>
      </c>
      <c r="AC220">
        <v>13500</v>
      </c>
      <c r="AD220">
        <v>2600</v>
      </c>
      <c r="AE220">
        <v>3000</v>
      </c>
      <c r="AF220">
        <v>0</v>
      </c>
      <c r="AG220">
        <v>59285</v>
      </c>
      <c r="AH220">
        <v>98750</v>
      </c>
      <c r="AI220">
        <v>13500</v>
      </c>
      <c r="AJ220">
        <v>42200</v>
      </c>
      <c r="AK220">
        <v>267250</v>
      </c>
      <c r="AL220">
        <v>39625</v>
      </c>
      <c r="AM220">
        <v>96385</v>
      </c>
      <c r="AN220">
        <v>7000</v>
      </c>
      <c r="AO220">
        <v>355240</v>
      </c>
      <c r="AP220">
        <v>8325</v>
      </c>
      <c r="AQ220">
        <v>12500</v>
      </c>
      <c r="AR220">
        <v>10785</v>
      </c>
      <c r="AS220">
        <v>46900</v>
      </c>
      <c r="AT220">
        <v>0</v>
      </c>
      <c r="AU220">
        <v>0</v>
      </c>
      <c r="AV220">
        <v>2000</v>
      </c>
      <c r="AW220">
        <v>49291</v>
      </c>
      <c r="AX220">
        <v>5209</v>
      </c>
      <c r="AY220">
        <v>0</v>
      </c>
      <c r="AZ220">
        <v>0</v>
      </c>
      <c r="BA220">
        <v>0</v>
      </c>
      <c r="BB220">
        <v>6400</v>
      </c>
      <c r="BC220">
        <v>6000</v>
      </c>
      <c r="BD220">
        <v>0</v>
      </c>
      <c r="BE220">
        <v>0</v>
      </c>
      <c r="BF220">
        <v>0</v>
      </c>
      <c r="BG220">
        <v>11000</v>
      </c>
      <c r="BH220">
        <v>0</v>
      </c>
      <c r="BI220">
        <v>-2500</v>
      </c>
      <c r="BJ220">
        <v>7500</v>
      </c>
      <c r="BK220">
        <v>3500</v>
      </c>
      <c r="BL220">
        <v>70460</v>
      </c>
      <c r="BM220">
        <v>15500</v>
      </c>
      <c r="BN220">
        <v>20740</v>
      </c>
      <c r="BO220">
        <v>0</v>
      </c>
      <c r="BP220">
        <v>37500</v>
      </c>
      <c r="BQ220">
        <v>0</v>
      </c>
      <c r="BR220">
        <v>4000</v>
      </c>
      <c r="BS220">
        <v>3000</v>
      </c>
      <c r="BT220">
        <v>9515</v>
      </c>
      <c r="BU220">
        <v>43250</v>
      </c>
      <c r="BV220">
        <v>5100</v>
      </c>
      <c r="BW220">
        <v>850</v>
      </c>
      <c r="BX220">
        <v>49600</v>
      </c>
      <c r="BY220">
        <v>0</v>
      </c>
      <c r="BZ220">
        <v>0</v>
      </c>
      <c r="CA220">
        <v>5350</v>
      </c>
      <c r="CB220">
        <v>590</v>
      </c>
      <c r="CC220">
        <v>13055</v>
      </c>
      <c r="CD220">
        <v>16000</v>
      </c>
      <c r="CE220">
        <v>153195</v>
      </c>
      <c r="CF220">
        <v>4402</v>
      </c>
      <c r="CG220">
        <v>5000</v>
      </c>
      <c r="CH220">
        <v>0</v>
      </c>
      <c r="CI220">
        <v>2700</v>
      </c>
      <c r="CJ220">
        <v>2700</v>
      </c>
    </row>
    <row r="221" spans="1:88" x14ac:dyDescent="0.25">
      <c r="A221" t="s">
        <v>353</v>
      </c>
      <c r="B221" t="s">
        <v>2343</v>
      </c>
      <c r="C221" t="str">
        <f>VLOOKUP(LEFT(D221,2),'Lookup Information'!$E:$H,4,FALSE)</f>
        <v>Texas District 48</v>
      </c>
      <c r="D221" t="s">
        <v>895</v>
      </c>
      <c r="E221" t="s">
        <v>87</v>
      </c>
      <c r="F221" t="s">
        <v>90</v>
      </c>
      <c r="G221">
        <v>1000</v>
      </c>
      <c r="H221">
        <v>1000</v>
      </c>
      <c r="I221">
        <v>0</v>
      </c>
      <c r="J221">
        <v>500</v>
      </c>
      <c r="K221">
        <v>0</v>
      </c>
      <c r="L221">
        <v>-500</v>
      </c>
      <c r="M221">
        <v>0</v>
      </c>
      <c r="N221">
        <v>0</v>
      </c>
      <c r="O221">
        <v>3700</v>
      </c>
      <c r="P221">
        <v>0</v>
      </c>
      <c r="Q221">
        <v>0</v>
      </c>
      <c r="R221">
        <v>1000</v>
      </c>
      <c r="S221">
        <v>1000</v>
      </c>
      <c r="T221">
        <v>0</v>
      </c>
      <c r="U221">
        <v>0</v>
      </c>
      <c r="V221">
        <v>0</v>
      </c>
      <c r="W221">
        <v>5200</v>
      </c>
      <c r="X221">
        <v>0</v>
      </c>
      <c r="Y221">
        <v>0</v>
      </c>
      <c r="Z221">
        <v>0</v>
      </c>
      <c r="AA221">
        <v>0</v>
      </c>
      <c r="AB221">
        <v>1000</v>
      </c>
      <c r="AC221">
        <v>-1000</v>
      </c>
      <c r="AD221">
        <v>0</v>
      </c>
      <c r="AE221">
        <v>2500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6500</v>
      </c>
      <c r="AL221">
        <v>2500</v>
      </c>
      <c r="AM221">
        <v>3600</v>
      </c>
      <c r="AN221">
        <v>0</v>
      </c>
      <c r="AO221">
        <v>2600</v>
      </c>
      <c r="AP221">
        <v>77200</v>
      </c>
      <c r="AQ221">
        <v>1000</v>
      </c>
      <c r="AR221">
        <v>5000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5000</v>
      </c>
      <c r="BH221">
        <v>0</v>
      </c>
      <c r="BI221">
        <v>0</v>
      </c>
      <c r="BJ221">
        <v>1000</v>
      </c>
      <c r="BK221">
        <v>0</v>
      </c>
      <c r="BL221">
        <v>8600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5000</v>
      </c>
      <c r="BV221">
        <v>0</v>
      </c>
      <c r="BW221">
        <v>0</v>
      </c>
      <c r="BX221">
        <v>2600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2500</v>
      </c>
      <c r="CH221">
        <v>1000</v>
      </c>
      <c r="CI221">
        <v>0</v>
      </c>
      <c r="CJ221">
        <v>0</v>
      </c>
    </row>
    <row r="222" spans="1:88" x14ac:dyDescent="0.25">
      <c r="A222" t="s">
        <v>354</v>
      </c>
      <c r="B222" t="s">
        <v>2344</v>
      </c>
      <c r="C222" t="str">
        <f>VLOOKUP(LEFT(D222,2),'Lookup Information'!$E:$H,4,FALSE)</f>
        <v>Hawaii District 15</v>
      </c>
      <c r="D222" t="s">
        <v>355</v>
      </c>
      <c r="E222" t="s">
        <v>95</v>
      </c>
      <c r="F222" t="s">
        <v>90</v>
      </c>
      <c r="G222">
        <v>1000</v>
      </c>
      <c r="H222">
        <v>2250</v>
      </c>
      <c r="I222">
        <v>0</v>
      </c>
      <c r="J222">
        <v>2500</v>
      </c>
      <c r="K222">
        <v>0</v>
      </c>
      <c r="L222">
        <v>0</v>
      </c>
      <c r="M222">
        <v>0</v>
      </c>
      <c r="N222">
        <v>1500</v>
      </c>
      <c r="O222">
        <v>17200</v>
      </c>
      <c r="P222">
        <v>4000</v>
      </c>
      <c r="Q222">
        <v>0</v>
      </c>
      <c r="R222">
        <v>5712</v>
      </c>
      <c r="S222">
        <v>6900</v>
      </c>
      <c r="T222">
        <v>5000</v>
      </c>
      <c r="U222">
        <v>2</v>
      </c>
      <c r="V222">
        <v>6750</v>
      </c>
      <c r="W222">
        <v>1625</v>
      </c>
      <c r="X222">
        <v>0</v>
      </c>
      <c r="Y222">
        <v>2500</v>
      </c>
      <c r="Z222">
        <v>7250</v>
      </c>
      <c r="AA222">
        <v>21000</v>
      </c>
      <c r="AB222">
        <v>17600</v>
      </c>
      <c r="AC222">
        <v>7500</v>
      </c>
      <c r="AD222">
        <v>1000</v>
      </c>
      <c r="AE222">
        <v>4500</v>
      </c>
      <c r="AF222">
        <v>3000</v>
      </c>
      <c r="AG222">
        <v>1275</v>
      </c>
      <c r="AH222">
        <v>7200</v>
      </c>
      <c r="AI222">
        <v>4250</v>
      </c>
      <c r="AJ222">
        <v>0</v>
      </c>
      <c r="AK222">
        <v>25800</v>
      </c>
      <c r="AL222">
        <v>5650</v>
      </c>
      <c r="AM222">
        <v>27401</v>
      </c>
      <c r="AN222">
        <v>2700</v>
      </c>
      <c r="AO222">
        <v>27500</v>
      </c>
      <c r="AP222">
        <v>10909</v>
      </c>
      <c r="AQ222">
        <v>4250</v>
      </c>
      <c r="AR222">
        <v>2500</v>
      </c>
      <c r="AS222">
        <v>19500</v>
      </c>
      <c r="AT222">
        <v>0</v>
      </c>
      <c r="AU222">
        <v>0</v>
      </c>
      <c r="AV222">
        <v>0</v>
      </c>
      <c r="AW222">
        <v>0</v>
      </c>
      <c r="AX222">
        <v>3500</v>
      </c>
      <c r="AY222">
        <v>0</v>
      </c>
      <c r="AZ222">
        <v>0</v>
      </c>
      <c r="BA222">
        <v>0</v>
      </c>
      <c r="BB222">
        <v>33507</v>
      </c>
      <c r="BC222">
        <v>17500</v>
      </c>
      <c r="BD222">
        <v>0</v>
      </c>
      <c r="BE222">
        <v>0</v>
      </c>
      <c r="BF222">
        <v>0</v>
      </c>
      <c r="BG222">
        <v>7500</v>
      </c>
      <c r="BH222">
        <v>5000</v>
      </c>
      <c r="BI222">
        <v>500</v>
      </c>
      <c r="BJ222">
        <v>4500</v>
      </c>
      <c r="BK222">
        <v>22250</v>
      </c>
      <c r="BL222">
        <v>125332</v>
      </c>
      <c r="BM222">
        <v>27000</v>
      </c>
      <c r="BN222">
        <v>0</v>
      </c>
      <c r="BO222">
        <v>500</v>
      </c>
      <c r="BP222">
        <v>6412</v>
      </c>
      <c r="BQ222">
        <v>14700</v>
      </c>
      <c r="BR222">
        <v>500</v>
      </c>
      <c r="BS222">
        <v>3500</v>
      </c>
      <c r="BT222">
        <v>15950</v>
      </c>
      <c r="BU222">
        <v>1325</v>
      </c>
      <c r="BV222">
        <v>275</v>
      </c>
      <c r="BW222">
        <v>0</v>
      </c>
      <c r="BX222">
        <v>10200</v>
      </c>
      <c r="BY222">
        <v>0</v>
      </c>
      <c r="BZ222">
        <v>0</v>
      </c>
      <c r="CA222">
        <v>16435</v>
      </c>
      <c r="CB222">
        <v>128</v>
      </c>
      <c r="CC222">
        <v>9351</v>
      </c>
      <c r="CD222">
        <v>2001</v>
      </c>
      <c r="CE222">
        <v>15913</v>
      </c>
      <c r="CF222">
        <v>7727</v>
      </c>
      <c r="CG222">
        <v>1250</v>
      </c>
      <c r="CH222">
        <v>1000</v>
      </c>
      <c r="CI222">
        <v>39006</v>
      </c>
      <c r="CJ222">
        <v>2500</v>
      </c>
    </row>
    <row r="223" spans="1:88" x14ac:dyDescent="0.25">
      <c r="A223" t="s">
        <v>356</v>
      </c>
      <c r="B223" t="s">
        <v>2345</v>
      </c>
      <c r="C223" t="str">
        <f>VLOOKUP(LEFT(D223,2),'Lookup Information'!$E:$H,4,FALSE)</f>
        <v>North Dakota District 38</v>
      </c>
      <c r="D223" t="s">
        <v>357</v>
      </c>
      <c r="E223" t="s">
        <v>95</v>
      </c>
      <c r="F223" t="s">
        <v>88</v>
      </c>
      <c r="G223">
        <v>70000</v>
      </c>
      <c r="H223">
        <v>77145</v>
      </c>
      <c r="I223">
        <v>21000</v>
      </c>
      <c r="J223">
        <v>38083</v>
      </c>
      <c r="K223">
        <v>7150</v>
      </c>
      <c r="L223">
        <v>2250</v>
      </c>
      <c r="M223">
        <v>0</v>
      </c>
      <c r="N223">
        <v>0</v>
      </c>
      <c r="O223">
        <v>26050</v>
      </c>
      <c r="P223">
        <v>14000</v>
      </c>
      <c r="Q223">
        <v>650</v>
      </c>
      <c r="R223">
        <v>22370</v>
      </c>
      <c r="S223">
        <v>26200</v>
      </c>
      <c r="T223">
        <v>12580</v>
      </c>
      <c r="U223">
        <v>29275</v>
      </c>
      <c r="V223">
        <v>22200</v>
      </c>
      <c r="W223">
        <v>23770</v>
      </c>
      <c r="X223">
        <v>13900</v>
      </c>
      <c r="Y223">
        <v>17900</v>
      </c>
      <c r="Z223">
        <v>38500</v>
      </c>
      <c r="AA223">
        <v>23000</v>
      </c>
      <c r="AB223">
        <v>26500</v>
      </c>
      <c r="AC223">
        <v>92305</v>
      </c>
      <c r="AD223">
        <v>69248</v>
      </c>
      <c r="AE223">
        <v>283655</v>
      </c>
      <c r="AF223">
        <v>0</v>
      </c>
      <c r="AG223">
        <v>37209</v>
      </c>
      <c r="AH223">
        <v>53370</v>
      </c>
      <c r="AI223">
        <v>4500</v>
      </c>
      <c r="AJ223">
        <v>3500</v>
      </c>
      <c r="AK223">
        <v>67770</v>
      </c>
      <c r="AL223">
        <v>10500</v>
      </c>
      <c r="AM223">
        <v>97353</v>
      </c>
      <c r="AN223">
        <v>0</v>
      </c>
      <c r="AO223">
        <v>92133</v>
      </c>
      <c r="AP223">
        <v>47105</v>
      </c>
      <c r="AQ223">
        <v>3590</v>
      </c>
      <c r="AR223">
        <v>24700</v>
      </c>
      <c r="AS223">
        <v>33165</v>
      </c>
      <c r="AT223">
        <v>1000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26900</v>
      </c>
      <c r="BB223">
        <v>0</v>
      </c>
      <c r="BC223">
        <v>234506</v>
      </c>
      <c r="BD223">
        <v>58800</v>
      </c>
      <c r="BE223">
        <v>17220</v>
      </c>
      <c r="BF223">
        <v>0</v>
      </c>
      <c r="BG223">
        <v>1000</v>
      </c>
      <c r="BH223">
        <v>0</v>
      </c>
      <c r="BI223">
        <v>0</v>
      </c>
      <c r="BJ223">
        <v>5500</v>
      </c>
      <c r="BK223">
        <v>7025</v>
      </c>
      <c r="BL223">
        <v>61333</v>
      </c>
      <c r="BM223">
        <v>52487</v>
      </c>
      <c r="BN223">
        <v>11500</v>
      </c>
      <c r="BO223">
        <v>4500</v>
      </c>
      <c r="BP223">
        <v>14886</v>
      </c>
      <c r="BQ223">
        <v>11120</v>
      </c>
      <c r="BR223">
        <v>12000</v>
      </c>
      <c r="BS223">
        <v>16000</v>
      </c>
      <c r="BT223">
        <v>15200</v>
      </c>
      <c r="BU223">
        <v>59618</v>
      </c>
      <c r="BV223">
        <v>10340</v>
      </c>
      <c r="BW223">
        <v>0</v>
      </c>
      <c r="BX223">
        <v>26050</v>
      </c>
      <c r="BY223">
        <v>900</v>
      </c>
      <c r="BZ223">
        <v>1000</v>
      </c>
      <c r="CA223">
        <v>12526</v>
      </c>
      <c r="CB223">
        <v>333</v>
      </c>
      <c r="CC223">
        <v>10950</v>
      </c>
      <c r="CD223">
        <v>9100</v>
      </c>
      <c r="CE223">
        <v>59058</v>
      </c>
      <c r="CF223">
        <v>18500</v>
      </c>
      <c r="CG223">
        <v>31850</v>
      </c>
      <c r="CH223">
        <v>33215</v>
      </c>
      <c r="CI223">
        <v>13000</v>
      </c>
      <c r="CJ223">
        <v>19100</v>
      </c>
    </row>
    <row r="224" spans="1:88" x14ac:dyDescent="0.25">
      <c r="A224" t="s">
        <v>358</v>
      </c>
      <c r="B224" t="s">
        <v>2346</v>
      </c>
      <c r="C224" t="str">
        <f>VLOOKUP(LEFT(D224,2),'Lookup Information'!$E:$H,4,FALSE)</f>
        <v>North Carolina District 37</v>
      </c>
      <c r="D224" t="s">
        <v>896</v>
      </c>
      <c r="E224" t="s">
        <v>87</v>
      </c>
      <c r="F224" t="s">
        <v>88</v>
      </c>
      <c r="G224">
        <v>20500</v>
      </c>
      <c r="H224">
        <v>40700</v>
      </c>
      <c r="I224">
        <v>1000</v>
      </c>
      <c r="J224">
        <v>6750</v>
      </c>
      <c r="K224">
        <v>3000</v>
      </c>
      <c r="L224">
        <v>12500</v>
      </c>
      <c r="M224">
        <v>3000</v>
      </c>
      <c r="N224">
        <v>47600</v>
      </c>
      <c r="O224">
        <v>87800</v>
      </c>
      <c r="P224">
        <v>6300</v>
      </c>
      <c r="Q224">
        <v>3250</v>
      </c>
      <c r="R224">
        <v>18500</v>
      </c>
      <c r="S224">
        <v>14000</v>
      </c>
      <c r="T224">
        <v>15300</v>
      </c>
      <c r="U224">
        <v>20150</v>
      </c>
      <c r="V224">
        <v>20000</v>
      </c>
      <c r="W224">
        <v>11750</v>
      </c>
      <c r="X224">
        <v>14150</v>
      </c>
      <c r="Y224">
        <v>22700</v>
      </c>
      <c r="Z224">
        <v>23000</v>
      </c>
      <c r="AA224">
        <v>8500</v>
      </c>
      <c r="AB224">
        <v>1000</v>
      </c>
      <c r="AC224">
        <v>35850</v>
      </c>
      <c r="AD224">
        <v>1000</v>
      </c>
      <c r="AE224">
        <v>51499</v>
      </c>
      <c r="AF224">
        <v>0</v>
      </c>
      <c r="AG224">
        <v>61850</v>
      </c>
      <c r="AH224">
        <v>109250</v>
      </c>
      <c r="AI224">
        <v>10250</v>
      </c>
      <c r="AJ224">
        <v>9000</v>
      </c>
      <c r="AK224">
        <v>210450</v>
      </c>
      <c r="AL224">
        <v>12250</v>
      </c>
      <c r="AM224">
        <v>144820</v>
      </c>
      <c r="AN224">
        <v>0</v>
      </c>
      <c r="AO224">
        <v>107250</v>
      </c>
      <c r="AP224">
        <v>128251</v>
      </c>
      <c r="AQ224">
        <v>31500</v>
      </c>
      <c r="AR224">
        <v>31950</v>
      </c>
      <c r="AS224">
        <v>102500</v>
      </c>
      <c r="AT224">
        <v>1898</v>
      </c>
      <c r="AU224">
        <v>0</v>
      </c>
      <c r="AV224">
        <v>27000</v>
      </c>
      <c r="AW224">
        <v>0</v>
      </c>
      <c r="AX224">
        <v>0</v>
      </c>
      <c r="AY224">
        <v>1000</v>
      </c>
      <c r="AZ224">
        <v>0</v>
      </c>
      <c r="BA224">
        <v>4000</v>
      </c>
      <c r="BB224">
        <v>1750</v>
      </c>
      <c r="BC224">
        <v>159203</v>
      </c>
      <c r="BD224">
        <v>15900</v>
      </c>
      <c r="BE224">
        <v>17200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1000</v>
      </c>
      <c r="BL224">
        <v>174300</v>
      </c>
      <c r="BM224">
        <v>123313</v>
      </c>
      <c r="BN224">
        <v>30817</v>
      </c>
      <c r="BO224">
        <v>6500</v>
      </c>
      <c r="BP224">
        <v>10300</v>
      </c>
      <c r="BQ224">
        <v>3000</v>
      </c>
      <c r="BR224">
        <v>6000</v>
      </c>
      <c r="BS224">
        <v>38400</v>
      </c>
      <c r="BT224">
        <v>10152</v>
      </c>
      <c r="BU224">
        <v>61800</v>
      </c>
      <c r="BV224">
        <v>21050</v>
      </c>
      <c r="BW224">
        <v>1000</v>
      </c>
      <c r="BX224">
        <v>45750</v>
      </c>
      <c r="BY224">
        <v>0</v>
      </c>
      <c r="BZ224">
        <v>10000</v>
      </c>
      <c r="CA224">
        <v>1580</v>
      </c>
      <c r="CB224">
        <v>0</v>
      </c>
      <c r="CC224">
        <v>8600</v>
      </c>
      <c r="CD224">
        <v>0</v>
      </c>
      <c r="CE224">
        <v>83797</v>
      </c>
      <c r="CF224">
        <v>33150</v>
      </c>
      <c r="CG224">
        <v>29837</v>
      </c>
      <c r="CH224">
        <v>2000</v>
      </c>
      <c r="CI224">
        <v>0</v>
      </c>
      <c r="CJ224">
        <v>0</v>
      </c>
    </row>
    <row r="225" spans="1:88" x14ac:dyDescent="0.25">
      <c r="A225" t="s">
        <v>359</v>
      </c>
      <c r="B225" t="s">
        <v>2347</v>
      </c>
      <c r="C225" t="str">
        <f>VLOOKUP(LEFT(D225,2),'Lookup Information'!$E:$H,4,FALSE)</f>
        <v>California District 6</v>
      </c>
      <c r="D225" t="s">
        <v>897</v>
      </c>
      <c r="E225" t="s">
        <v>87</v>
      </c>
      <c r="F225" t="s">
        <v>90</v>
      </c>
      <c r="G225">
        <v>100</v>
      </c>
      <c r="H225">
        <v>13701</v>
      </c>
      <c r="I225">
        <v>0</v>
      </c>
      <c r="J225">
        <v>25500</v>
      </c>
      <c r="K225">
        <v>0</v>
      </c>
      <c r="L225">
        <v>0</v>
      </c>
      <c r="M225">
        <v>0</v>
      </c>
      <c r="N225">
        <v>0</v>
      </c>
      <c r="O225">
        <v>98324</v>
      </c>
      <c r="P225">
        <v>16853</v>
      </c>
      <c r="Q225">
        <v>12250</v>
      </c>
      <c r="R225">
        <v>9116</v>
      </c>
      <c r="S225">
        <v>7025</v>
      </c>
      <c r="T225">
        <v>506</v>
      </c>
      <c r="U225">
        <v>1150</v>
      </c>
      <c r="V225">
        <v>8405</v>
      </c>
      <c r="W225">
        <v>3005</v>
      </c>
      <c r="X225">
        <v>2500</v>
      </c>
      <c r="Y225">
        <v>1500</v>
      </c>
      <c r="Z225">
        <v>17350</v>
      </c>
      <c r="AA225">
        <v>4000</v>
      </c>
      <c r="AB225">
        <v>0</v>
      </c>
      <c r="AC225">
        <v>11350</v>
      </c>
      <c r="AD225">
        <v>600</v>
      </c>
      <c r="AE225">
        <v>5400</v>
      </c>
      <c r="AF225">
        <v>10800</v>
      </c>
      <c r="AG225">
        <v>10335</v>
      </c>
      <c r="AH225">
        <v>24500</v>
      </c>
      <c r="AI225">
        <v>1000</v>
      </c>
      <c r="AJ225">
        <v>100</v>
      </c>
      <c r="AK225">
        <v>12700</v>
      </c>
      <c r="AL225">
        <v>8845</v>
      </c>
      <c r="AM225">
        <v>115144</v>
      </c>
      <c r="AN225">
        <v>0</v>
      </c>
      <c r="AO225">
        <v>57050</v>
      </c>
      <c r="AP225">
        <v>78143</v>
      </c>
      <c r="AQ225">
        <v>4100</v>
      </c>
      <c r="AR225">
        <v>7973</v>
      </c>
      <c r="AS225">
        <v>30650</v>
      </c>
      <c r="AT225">
        <v>0</v>
      </c>
      <c r="AU225">
        <v>3500</v>
      </c>
      <c r="AV225">
        <v>56600</v>
      </c>
      <c r="AW225">
        <v>111360</v>
      </c>
      <c r="AX225">
        <v>25883</v>
      </c>
      <c r="AY225">
        <v>19800</v>
      </c>
      <c r="AZ225">
        <v>0</v>
      </c>
      <c r="BA225">
        <v>0</v>
      </c>
      <c r="BB225">
        <v>138275</v>
      </c>
      <c r="BC225">
        <v>122650</v>
      </c>
      <c r="BD225">
        <v>12333</v>
      </c>
      <c r="BE225">
        <v>0</v>
      </c>
      <c r="BF225">
        <v>0</v>
      </c>
      <c r="BG225">
        <v>37500</v>
      </c>
      <c r="BH225">
        <v>37375</v>
      </c>
      <c r="BI225">
        <v>36500</v>
      </c>
      <c r="BJ225">
        <v>87500</v>
      </c>
      <c r="BK225">
        <v>56517</v>
      </c>
      <c r="BL225">
        <v>124410</v>
      </c>
      <c r="BM225">
        <v>30700</v>
      </c>
      <c r="BN225">
        <v>8269</v>
      </c>
      <c r="BO225">
        <v>0</v>
      </c>
      <c r="BP225">
        <v>31774</v>
      </c>
      <c r="BQ225">
        <v>19600</v>
      </c>
      <c r="BR225">
        <v>10805</v>
      </c>
      <c r="BS225">
        <v>23151</v>
      </c>
      <c r="BT225">
        <v>15804</v>
      </c>
      <c r="BU225">
        <v>33600</v>
      </c>
      <c r="BV225">
        <v>8094</v>
      </c>
      <c r="BW225">
        <v>7400</v>
      </c>
      <c r="BX225">
        <v>2250</v>
      </c>
      <c r="BY225">
        <v>0</v>
      </c>
      <c r="BZ225">
        <v>0</v>
      </c>
      <c r="CA225">
        <v>25894</v>
      </c>
      <c r="CB225">
        <v>1450</v>
      </c>
      <c r="CC225">
        <v>45463</v>
      </c>
      <c r="CD225">
        <v>18353</v>
      </c>
      <c r="CE225">
        <v>238514</v>
      </c>
      <c r="CF225">
        <v>13177</v>
      </c>
      <c r="CG225">
        <v>500</v>
      </c>
      <c r="CH225">
        <v>5100</v>
      </c>
      <c r="CI225">
        <v>2000</v>
      </c>
      <c r="CJ225">
        <v>0</v>
      </c>
    </row>
    <row r="226" spans="1:88" x14ac:dyDescent="0.25">
      <c r="A226" t="s">
        <v>360</v>
      </c>
      <c r="B226" t="s">
        <v>2348</v>
      </c>
      <c r="C226" t="str">
        <f>VLOOKUP(LEFT(D226,2),'Lookup Information'!$E:$H,4,FALSE)</f>
        <v>North Carolina District 37</v>
      </c>
      <c r="D226" t="s">
        <v>898</v>
      </c>
      <c r="E226" t="s">
        <v>87</v>
      </c>
      <c r="F226" t="s">
        <v>88</v>
      </c>
      <c r="G226">
        <v>26500</v>
      </c>
      <c r="H226">
        <v>50650</v>
      </c>
      <c r="I226">
        <v>2000</v>
      </c>
      <c r="J226">
        <v>27656</v>
      </c>
      <c r="K226">
        <v>8000</v>
      </c>
      <c r="L226">
        <v>5500</v>
      </c>
      <c r="M226">
        <v>8000</v>
      </c>
      <c r="N226">
        <v>26000</v>
      </c>
      <c r="O226">
        <v>6150</v>
      </c>
      <c r="P226">
        <v>8000</v>
      </c>
      <c r="Q226">
        <v>0</v>
      </c>
      <c r="R226">
        <v>18500</v>
      </c>
      <c r="S226">
        <v>40000</v>
      </c>
      <c r="T226">
        <v>19500</v>
      </c>
      <c r="U226">
        <v>14600</v>
      </c>
      <c r="V226">
        <v>6750</v>
      </c>
      <c r="W226">
        <v>16250</v>
      </c>
      <c r="X226">
        <v>7250</v>
      </c>
      <c r="Y226">
        <v>750</v>
      </c>
      <c r="Z226">
        <v>25700</v>
      </c>
      <c r="AA226">
        <v>15500</v>
      </c>
      <c r="AB226">
        <v>1000</v>
      </c>
      <c r="AC226">
        <v>48200</v>
      </c>
      <c r="AD226">
        <v>5000</v>
      </c>
      <c r="AE226">
        <v>97400</v>
      </c>
      <c r="AF226">
        <v>0</v>
      </c>
      <c r="AG226">
        <v>67000</v>
      </c>
      <c r="AH226">
        <v>45400</v>
      </c>
      <c r="AI226">
        <v>8500</v>
      </c>
      <c r="AJ226">
        <v>1000</v>
      </c>
      <c r="AK226">
        <v>76100</v>
      </c>
      <c r="AL226">
        <v>12600</v>
      </c>
      <c r="AM226">
        <v>63400</v>
      </c>
      <c r="AN226">
        <v>2000</v>
      </c>
      <c r="AO226">
        <v>73400</v>
      </c>
      <c r="AP226">
        <v>103900</v>
      </c>
      <c r="AQ226">
        <v>11300</v>
      </c>
      <c r="AR226">
        <v>16000</v>
      </c>
      <c r="AS226">
        <v>85250</v>
      </c>
      <c r="AT226">
        <v>950</v>
      </c>
      <c r="AU226">
        <v>0</v>
      </c>
      <c r="AV226">
        <v>22000</v>
      </c>
      <c r="AW226">
        <v>0</v>
      </c>
      <c r="AX226">
        <v>0</v>
      </c>
      <c r="AY226">
        <v>1000</v>
      </c>
      <c r="AZ226">
        <v>0</v>
      </c>
      <c r="BA226">
        <v>13500</v>
      </c>
      <c r="BB226">
        <v>0</v>
      </c>
      <c r="BC226">
        <v>117200</v>
      </c>
      <c r="BD226">
        <v>0</v>
      </c>
      <c r="BE226">
        <v>5390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15000</v>
      </c>
      <c r="BL226">
        <v>67307</v>
      </c>
      <c r="BM226">
        <v>36774</v>
      </c>
      <c r="BN226">
        <v>18350</v>
      </c>
      <c r="BO226">
        <v>13000</v>
      </c>
      <c r="BP226">
        <v>16600</v>
      </c>
      <c r="BQ226">
        <v>0</v>
      </c>
      <c r="BR226">
        <v>26000</v>
      </c>
      <c r="BS226">
        <v>26650</v>
      </c>
      <c r="BT226">
        <v>14450</v>
      </c>
      <c r="BU226">
        <v>10200</v>
      </c>
      <c r="BV226">
        <v>8858</v>
      </c>
      <c r="BW226">
        <v>54300</v>
      </c>
      <c r="BX226">
        <v>54027</v>
      </c>
      <c r="BY226">
        <v>8750</v>
      </c>
      <c r="BZ226">
        <v>18430</v>
      </c>
      <c r="CA226">
        <v>3150</v>
      </c>
      <c r="CB226">
        <v>2000</v>
      </c>
      <c r="CC226">
        <v>5600</v>
      </c>
      <c r="CD226">
        <v>7000</v>
      </c>
      <c r="CE226">
        <v>62274</v>
      </c>
      <c r="CF226">
        <v>28500</v>
      </c>
      <c r="CG226">
        <v>69415</v>
      </c>
      <c r="CH226">
        <v>13500</v>
      </c>
      <c r="CI226">
        <v>1000</v>
      </c>
      <c r="CJ226">
        <v>3000</v>
      </c>
    </row>
    <row r="227" spans="1:88" x14ac:dyDescent="0.25">
      <c r="A227" t="s">
        <v>361</v>
      </c>
      <c r="B227" t="s">
        <v>2349</v>
      </c>
      <c r="C227" t="str">
        <f>VLOOKUP(LEFT(D227,2),'Lookup Information'!$E:$H,4,FALSE)</f>
        <v>Kansas District 20</v>
      </c>
      <c r="D227" t="s">
        <v>899</v>
      </c>
      <c r="E227" t="s">
        <v>87</v>
      </c>
      <c r="F227" t="s">
        <v>88</v>
      </c>
      <c r="G227">
        <v>4600</v>
      </c>
      <c r="H227">
        <v>23694</v>
      </c>
      <c r="I227">
        <v>5400</v>
      </c>
      <c r="J227">
        <v>5000</v>
      </c>
      <c r="K227">
        <v>0</v>
      </c>
      <c r="L227">
        <v>5800</v>
      </c>
      <c r="M227">
        <v>0</v>
      </c>
      <c r="N227">
        <v>0</v>
      </c>
      <c r="O227">
        <v>3000</v>
      </c>
      <c r="P227">
        <v>1000</v>
      </c>
      <c r="Q227">
        <v>2950</v>
      </c>
      <c r="R227">
        <v>500</v>
      </c>
      <c r="S227">
        <v>5000</v>
      </c>
      <c r="T227">
        <v>2000</v>
      </c>
      <c r="U227">
        <v>1600</v>
      </c>
      <c r="V227">
        <v>2100</v>
      </c>
      <c r="W227">
        <v>9947</v>
      </c>
      <c r="X227">
        <v>22200</v>
      </c>
      <c r="Y227">
        <v>6699</v>
      </c>
      <c r="Z227">
        <v>0</v>
      </c>
      <c r="AA227">
        <v>5125</v>
      </c>
      <c r="AB227">
        <v>0</v>
      </c>
      <c r="AC227">
        <v>1500</v>
      </c>
      <c r="AD227">
        <v>0</v>
      </c>
      <c r="AE227">
        <v>63697</v>
      </c>
      <c r="AF227">
        <v>0</v>
      </c>
      <c r="AG227">
        <v>4950</v>
      </c>
      <c r="AH227">
        <v>15700</v>
      </c>
      <c r="AI227">
        <v>1250</v>
      </c>
      <c r="AJ227">
        <v>12700</v>
      </c>
      <c r="AK227">
        <v>11775</v>
      </c>
      <c r="AL227">
        <v>18150</v>
      </c>
      <c r="AM227">
        <v>17360</v>
      </c>
      <c r="AN227">
        <v>0</v>
      </c>
      <c r="AO227">
        <v>24100</v>
      </c>
      <c r="AP227">
        <v>20000</v>
      </c>
      <c r="AQ227">
        <v>0</v>
      </c>
      <c r="AR227">
        <v>4550</v>
      </c>
      <c r="AS227">
        <v>925</v>
      </c>
      <c r="AT227">
        <v>60</v>
      </c>
      <c r="AU227">
        <v>0</v>
      </c>
      <c r="AV227">
        <v>31200</v>
      </c>
      <c r="AW227">
        <v>0</v>
      </c>
      <c r="AX227">
        <v>0</v>
      </c>
      <c r="AY227">
        <v>2500</v>
      </c>
      <c r="AZ227">
        <v>0</v>
      </c>
      <c r="BA227">
        <v>17050</v>
      </c>
      <c r="BB227">
        <v>0</v>
      </c>
      <c r="BC227">
        <v>69777</v>
      </c>
      <c r="BD227">
        <v>0</v>
      </c>
      <c r="BE227">
        <v>68199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1000</v>
      </c>
      <c r="BL227">
        <v>10122</v>
      </c>
      <c r="BM227">
        <v>2000</v>
      </c>
      <c r="BN227">
        <v>500</v>
      </c>
      <c r="BO227">
        <v>0</v>
      </c>
      <c r="BP227">
        <v>5600</v>
      </c>
      <c r="BQ227">
        <v>0</v>
      </c>
      <c r="BR227">
        <v>2700</v>
      </c>
      <c r="BS227">
        <v>13850</v>
      </c>
      <c r="BT227">
        <v>0</v>
      </c>
      <c r="BU227">
        <v>35600</v>
      </c>
      <c r="BV227">
        <v>350</v>
      </c>
      <c r="BW227">
        <v>0</v>
      </c>
      <c r="BX227">
        <v>11900</v>
      </c>
      <c r="BY227">
        <v>0</v>
      </c>
      <c r="BZ227">
        <v>0</v>
      </c>
      <c r="CA227">
        <v>915</v>
      </c>
      <c r="CB227">
        <v>625</v>
      </c>
      <c r="CC227">
        <v>2600</v>
      </c>
      <c r="CD227">
        <v>5650</v>
      </c>
      <c r="CE227">
        <v>47626</v>
      </c>
      <c r="CF227">
        <v>350</v>
      </c>
      <c r="CG227">
        <v>3800</v>
      </c>
      <c r="CH227">
        <v>7650</v>
      </c>
      <c r="CI227">
        <v>0</v>
      </c>
      <c r="CJ227">
        <v>85</v>
      </c>
    </row>
    <row r="228" spans="1:88" x14ac:dyDescent="0.25">
      <c r="A228" t="s">
        <v>362</v>
      </c>
      <c r="B228" t="s">
        <v>2350</v>
      </c>
      <c r="C228" t="str">
        <f>VLOOKUP(LEFT(D228,2),'Lookup Information'!$E:$H,4,FALSE)</f>
        <v>California District 6</v>
      </c>
      <c r="D228" t="s">
        <v>900</v>
      </c>
      <c r="E228" t="s">
        <v>87</v>
      </c>
      <c r="F228" t="s">
        <v>90</v>
      </c>
      <c r="G228">
        <v>5000</v>
      </c>
      <c r="H228">
        <v>7699</v>
      </c>
      <c r="I228">
        <v>1350</v>
      </c>
      <c r="J228">
        <v>1050</v>
      </c>
      <c r="K228">
        <v>3750</v>
      </c>
      <c r="L228">
        <v>6650</v>
      </c>
      <c r="M228">
        <v>0</v>
      </c>
      <c r="N228">
        <v>0</v>
      </c>
      <c r="O228">
        <v>4295</v>
      </c>
      <c r="P228">
        <v>2000</v>
      </c>
      <c r="Q228">
        <v>6081</v>
      </c>
      <c r="R228">
        <v>3285</v>
      </c>
      <c r="S228">
        <v>1000</v>
      </c>
      <c r="T228">
        <v>2000</v>
      </c>
      <c r="U228">
        <v>1000</v>
      </c>
      <c r="V228">
        <v>4600</v>
      </c>
      <c r="W228">
        <v>4510</v>
      </c>
      <c r="X228">
        <v>0</v>
      </c>
      <c r="Y228">
        <v>575</v>
      </c>
      <c r="Z228">
        <v>0</v>
      </c>
      <c r="AA228">
        <v>0</v>
      </c>
      <c r="AB228">
        <v>0</v>
      </c>
      <c r="AC228">
        <v>14400</v>
      </c>
      <c r="AD228">
        <v>0</v>
      </c>
      <c r="AE228">
        <v>5000</v>
      </c>
      <c r="AF228">
        <v>1500</v>
      </c>
      <c r="AG228">
        <v>0</v>
      </c>
      <c r="AH228">
        <v>4450</v>
      </c>
      <c r="AI228">
        <v>10000</v>
      </c>
      <c r="AJ228">
        <v>0</v>
      </c>
      <c r="AK228">
        <v>4570</v>
      </c>
      <c r="AL228">
        <v>8975</v>
      </c>
      <c r="AM228">
        <v>31522</v>
      </c>
      <c r="AN228">
        <v>0</v>
      </c>
      <c r="AO228">
        <v>5500</v>
      </c>
      <c r="AP228">
        <v>48195</v>
      </c>
      <c r="AQ228">
        <v>10200</v>
      </c>
      <c r="AR228">
        <v>1410</v>
      </c>
      <c r="AS228">
        <v>5900</v>
      </c>
      <c r="AT228">
        <v>0</v>
      </c>
      <c r="AU228">
        <v>0</v>
      </c>
      <c r="AV228">
        <v>2000</v>
      </c>
      <c r="AW228">
        <v>800</v>
      </c>
      <c r="AX228">
        <v>26849</v>
      </c>
      <c r="AY228">
        <v>0</v>
      </c>
      <c r="AZ228">
        <v>0</v>
      </c>
      <c r="BA228">
        <v>0</v>
      </c>
      <c r="BB228">
        <v>1225</v>
      </c>
      <c r="BC228">
        <v>9000</v>
      </c>
      <c r="BD228">
        <v>7970</v>
      </c>
      <c r="BE228">
        <v>0</v>
      </c>
      <c r="BF228">
        <v>0</v>
      </c>
      <c r="BG228">
        <v>25425</v>
      </c>
      <c r="BH228">
        <v>22000</v>
      </c>
      <c r="BI228">
        <v>4500</v>
      </c>
      <c r="BJ228">
        <v>35485</v>
      </c>
      <c r="BK228">
        <v>67500</v>
      </c>
      <c r="BL228">
        <v>54145</v>
      </c>
      <c r="BM228">
        <v>18049</v>
      </c>
      <c r="BN228">
        <v>27071</v>
      </c>
      <c r="BO228">
        <v>3000</v>
      </c>
      <c r="BP228">
        <v>5736</v>
      </c>
      <c r="BQ228">
        <v>23200</v>
      </c>
      <c r="BR228">
        <v>0</v>
      </c>
      <c r="BS228">
        <v>5500</v>
      </c>
      <c r="BT228">
        <v>5010</v>
      </c>
      <c r="BU228">
        <v>0</v>
      </c>
      <c r="BV228">
        <v>3720</v>
      </c>
      <c r="BW228">
        <v>0</v>
      </c>
      <c r="BX228">
        <v>2000</v>
      </c>
      <c r="BY228">
        <v>0</v>
      </c>
      <c r="BZ228">
        <v>0</v>
      </c>
      <c r="CA228">
        <v>4260</v>
      </c>
      <c r="CB228">
        <v>0</v>
      </c>
      <c r="CC228">
        <v>1363</v>
      </c>
      <c r="CD228">
        <v>250</v>
      </c>
      <c r="CE228">
        <v>109079</v>
      </c>
      <c r="CF228">
        <v>3500</v>
      </c>
      <c r="CG228">
        <v>8500</v>
      </c>
      <c r="CH228">
        <v>16000</v>
      </c>
      <c r="CI228">
        <v>1000</v>
      </c>
      <c r="CJ228">
        <v>0</v>
      </c>
    </row>
    <row r="229" spans="1:88" x14ac:dyDescent="0.25">
      <c r="A229" t="s">
        <v>363</v>
      </c>
      <c r="B229" t="s">
        <v>2351</v>
      </c>
      <c r="C229" t="str">
        <f>VLOOKUP(LEFT(D229,2),'Lookup Information'!$E:$H,4,FALSE)</f>
        <v>Michigan District 26</v>
      </c>
      <c r="D229" t="s">
        <v>901</v>
      </c>
      <c r="E229" t="s">
        <v>87</v>
      </c>
      <c r="F229" t="s">
        <v>88</v>
      </c>
      <c r="G229">
        <v>14500</v>
      </c>
      <c r="H229">
        <v>2100</v>
      </c>
      <c r="I229">
        <v>2000</v>
      </c>
      <c r="J229">
        <v>2500</v>
      </c>
      <c r="K229">
        <v>0</v>
      </c>
      <c r="L229">
        <v>500</v>
      </c>
      <c r="M229">
        <v>1000</v>
      </c>
      <c r="N229">
        <v>0</v>
      </c>
      <c r="O229">
        <v>0</v>
      </c>
      <c r="P229">
        <v>2000</v>
      </c>
      <c r="Q229">
        <v>0</v>
      </c>
      <c r="R229">
        <v>2000</v>
      </c>
      <c r="S229">
        <v>5000</v>
      </c>
      <c r="T229">
        <v>5000</v>
      </c>
      <c r="U229">
        <v>16200</v>
      </c>
      <c r="V229">
        <v>1250</v>
      </c>
      <c r="W229">
        <v>2500</v>
      </c>
      <c r="X229">
        <v>15500</v>
      </c>
      <c r="Y229">
        <v>250</v>
      </c>
      <c r="Z229">
        <v>3000</v>
      </c>
      <c r="AA229">
        <v>6000</v>
      </c>
      <c r="AB229">
        <v>1000</v>
      </c>
      <c r="AC229">
        <v>24000</v>
      </c>
      <c r="AD229">
        <v>1000</v>
      </c>
      <c r="AE229">
        <v>16500</v>
      </c>
      <c r="AF229">
        <v>0</v>
      </c>
      <c r="AG229">
        <v>45000</v>
      </c>
      <c r="AH229">
        <v>100500</v>
      </c>
      <c r="AI229">
        <v>15250</v>
      </c>
      <c r="AJ229">
        <v>39000</v>
      </c>
      <c r="AK229">
        <v>173500</v>
      </c>
      <c r="AL229">
        <v>27150</v>
      </c>
      <c r="AM229">
        <v>134250</v>
      </c>
      <c r="AN229">
        <v>3000</v>
      </c>
      <c r="AO229">
        <v>121700</v>
      </c>
      <c r="AP229">
        <v>7295</v>
      </c>
      <c r="AQ229">
        <v>10750</v>
      </c>
      <c r="AR229">
        <v>1250</v>
      </c>
      <c r="AS229">
        <v>2600</v>
      </c>
      <c r="AT229">
        <v>500</v>
      </c>
      <c r="AU229">
        <v>0</v>
      </c>
      <c r="AV229">
        <v>6230</v>
      </c>
      <c r="AW229">
        <v>0</v>
      </c>
      <c r="AX229">
        <v>0</v>
      </c>
      <c r="AY229">
        <v>0</v>
      </c>
      <c r="AZ229">
        <v>0</v>
      </c>
      <c r="BA229">
        <v>7400</v>
      </c>
      <c r="BB229">
        <v>0</v>
      </c>
      <c r="BC229">
        <v>28000</v>
      </c>
      <c r="BD229">
        <v>6000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2000</v>
      </c>
      <c r="BL229">
        <v>31000</v>
      </c>
      <c r="BM229">
        <v>26500</v>
      </c>
      <c r="BN229">
        <v>9500</v>
      </c>
      <c r="BO229">
        <v>1000</v>
      </c>
      <c r="BP229">
        <v>9300</v>
      </c>
      <c r="BQ229">
        <v>0</v>
      </c>
      <c r="BR229">
        <v>1000</v>
      </c>
      <c r="BS229">
        <v>6851</v>
      </c>
      <c r="BT229">
        <v>0</v>
      </c>
      <c r="BU229">
        <v>47900</v>
      </c>
      <c r="BV229">
        <v>250</v>
      </c>
      <c r="BW229">
        <v>5400</v>
      </c>
      <c r="BX229">
        <v>28900</v>
      </c>
      <c r="BY229">
        <v>0</v>
      </c>
      <c r="BZ229">
        <v>0</v>
      </c>
      <c r="CA229">
        <v>0</v>
      </c>
      <c r="CB229">
        <v>0</v>
      </c>
      <c r="CC229">
        <v>1400</v>
      </c>
      <c r="CD229">
        <v>600</v>
      </c>
      <c r="CE229">
        <v>28275</v>
      </c>
      <c r="CF229">
        <v>13700</v>
      </c>
      <c r="CG229">
        <v>17700</v>
      </c>
      <c r="CH229">
        <v>5000</v>
      </c>
      <c r="CI229">
        <v>500</v>
      </c>
      <c r="CJ229">
        <v>0</v>
      </c>
    </row>
    <row r="230" spans="1:88" x14ac:dyDescent="0.25">
      <c r="A230" t="s">
        <v>364</v>
      </c>
      <c r="B230" t="s">
        <v>2352</v>
      </c>
      <c r="C230" t="str">
        <f>VLOOKUP(LEFT(D230,2),'Lookup Information'!$E:$H,4,FALSE)</f>
        <v>Illinois District 17</v>
      </c>
      <c r="D230" t="s">
        <v>902</v>
      </c>
      <c r="E230" t="s">
        <v>87</v>
      </c>
      <c r="F230" t="s">
        <v>88</v>
      </c>
      <c r="G230">
        <v>25554</v>
      </c>
      <c r="H230">
        <v>11000</v>
      </c>
      <c r="I230">
        <v>1000</v>
      </c>
      <c r="J230">
        <v>2750</v>
      </c>
      <c r="K230">
        <v>0</v>
      </c>
      <c r="L230">
        <v>250</v>
      </c>
      <c r="M230">
        <v>0</v>
      </c>
      <c r="N230">
        <v>2700</v>
      </c>
      <c r="O230">
        <v>5835</v>
      </c>
      <c r="P230">
        <v>0</v>
      </c>
      <c r="Q230">
        <v>1100</v>
      </c>
      <c r="R230">
        <v>100</v>
      </c>
      <c r="S230">
        <v>3000</v>
      </c>
      <c r="T230">
        <v>7000</v>
      </c>
      <c r="U230">
        <v>14000</v>
      </c>
      <c r="V230">
        <v>15200</v>
      </c>
      <c r="W230">
        <v>4000</v>
      </c>
      <c r="X230">
        <v>5000</v>
      </c>
      <c r="Y230">
        <v>14850</v>
      </c>
      <c r="Z230">
        <v>28000</v>
      </c>
      <c r="AA230">
        <v>1000</v>
      </c>
      <c r="AB230">
        <v>0</v>
      </c>
      <c r="AC230">
        <v>30500</v>
      </c>
      <c r="AD230">
        <v>1000</v>
      </c>
      <c r="AE230">
        <v>18000</v>
      </c>
      <c r="AF230">
        <v>0</v>
      </c>
      <c r="AG230">
        <v>47500</v>
      </c>
      <c r="AH230">
        <v>80900</v>
      </c>
      <c r="AI230">
        <v>9000</v>
      </c>
      <c r="AJ230">
        <v>28000</v>
      </c>
      <c r="AK230">
        <v>145750</v>
      </c>
      <c r="AL230">
        <v>10000</v>
      </c>
      <c r="AM230">
        <v>71050</v>
      </c>
      <c r="AN230">
        <v>3500</v>
      </c>
      <c r="AO230">
        <v>149550</v>
      </c>
      <c r="AP230">
        <v>16750</v>
      </c>
      <c r="AQ230">
        <v>2000</v>
      </c>
      <c r="AR230">
        <v>10000</v>
      </c>
      <c r="AS230">
        <v>14600</v>
      </c>
      <c r="AT230">
        <v>850</v>
      </c>
      <c r="AU230">
        <v>0</v>
      </c>
      <c r="AV230">
        <v>16500</v>
      </c>
      <c r="AW230">
        <v>0</v>
      </c>
      <c r="AX230">
        <v>0</v>
      </c>
      <c r="AY230">
        <v>0</v>
      </c>
      <c r="AZ230">
        <v>0</v>
      </c>
      <c r="BA230">
        <v>2000</v>
      </c>
      <c r="BB230">
        <v>0</v>
      </c>
      <c r="BC230">
        <v>75500</v>
      </c>
      <c r="BD230">
        <v>14950</v>
      </c>
      <c r="BE230">
        <v>6300</v>
      </c>
      <c r="BF230">
        <v>0</v>
      </c>
      <c r="BG230">
        <v>13500</v>
      </c>
      <c r="BH230">
        <v>0</v>
      </c>
      <c r="BI230">
        <v>0</v>
      </c>
      <c r="BJ230">
        <v>0</v>
      </c>
      <c r="BK230">
        <v>15000</v>
      </c>
      <c r="BL230">
        <v>17070</v>
      </c>
      <c r="BM230">
        <v>15000</v>
      </c>
      <c r="BN230">
        <v>6500</v>
      </c>
      <c r="BO230">
        <v>0</v>
      </c>
      <c r="BP230">
        <v>7750</v>
      </c>
      <c r="BQ230">
        <v>0</v>
      </c>
      <c r="BR230">
        <v>5500</v>
      </c>
      <c r="BS230">
        <v>15850</v>
      </c>
      <c r="BT230">
        <v>1000</v>
      </c>
      <c r="BU230">
        <v>28950</v>
      </c>
      <c r="BV230">
        <v>2500</v>
      </c>
      <c r="BW230">
        <v>0</v>
      </c>
      <c r="BX230">
        <v>16900</v>
      </c>
      <c r="BY230">
        <v>0</v>
      </c>
      <c r="BZ230">
        <v>0</v>
      </c>
      <c r="CA230">
        <v>1750</v>
      </c>
      <c r="CB230">
        <v>0</v>
      </c>
      <c r="CC230">
        <v>1250</v>
      </c>
      <c r="CD230">
        <v>0</v>
      </c>
      <c r="CE230">
        <v>25325</v>
      </c>
      <c r="CF230">
        <v>8000</v>
      </c>
      <c r="CG230">
        <v>11000</v>
      </c>
      <c r="CH230">
        <v>11700</v>
      </c>
      <c r="CI230">
        <v>0</v>
      </c>
      <c r="CJ230">
        <v>0</v>
      </c>
    </row>
    <row r="231" spans="1:88" x14ac:dyDescent="0.25">
      <c r="A231" t="s">
        <v>365</v>
      </c>
      <c r="B231" t="s">
        <v>2353</v>
      </c>
      <c r="C231" t="str">
        <f>VLOOKUP(LEFT(D231,2),'Lookup Information'!$E:$H,4,FALSE)</f>
        <v>California District 6</v>
      </c>
      <c r="D231" t="s">
        <v>903</v>
      </c>
      <c r="E231" t="s">
        <v>87</v>
      </c>
      <c r="F231" t="s">
        <v>88</v>
      </c>
      <c r="G231">
        <v>0</v>
      </c>
      <c r="H231">
        <v>14000</v>
      </c>
      <c r="I231">
        <v>0</v>
      </c>
      <c r="J231">
        <v>0</v>
      </c>
      <c r="K231">
        <v>1000</v>
      </c>
      <c r="L231">
        <v>250</v>
      </c>
      <c r="M231">
        <v>0</v>
      </c>
      <c r="N231">
        <v>16511</v>
      </c>
      <c r="O231">
        <v>11500</v>
      </c>
      <c r="P231">
        <v>7000</v>
      </c>
      <c r="Q231">
        <v>2500</v>
      </c>
      <c r="R231">
        <v>5400</v>
      </c>
      <c r="S231">
        <v>10000</v>
      </c>
      <c r="T231">
        <v>14500</v>
      </c>
      <c r="U231">
        <v>30500</v>
      </c>
      <c r="V231">
        <v>17500</v>
      </c>
      <c r="W231">
        <v>8000</v>
      </c>
      <c r="X231">
        <v>0</v>
      </c>
      <c r="Y231">
        <v>5000</v>
      </c>
      <c r="Z231">
        <v>58500</v>
      </c>
      <c r="AA231">
        <v>59250</v>
      </c>
      <c r="AB231">
        <v>77028</v>
      </c>
      <c r="AC231">
        <v>30250</v>
      </c>
      <c r="AD231">
        <v>0</v>
      </c>
      <c r="AE231">
        <v>23300</v>
      </c>
      <c r="AF231">
        <v>0</v>
      </c>
      <c r="AG231">
        <v>9500</v>
      </c>
      <c r="AH231">
        <v>7000</v>
      </c>
      <c r="AI231">
        <v>4250</v>
      </c>
      <c r="AJ231">
        <v>1000</v>
      </c>
      <c r="AK231">
        <v>21250</v>
      </c>
      <c r="AL231">
        <v>2000</v>
      </c>
      <c r="AM231">
        <v>20750</v>
      </c>
      <c r="AN231">
        <v>0</v>
      </c>
      <c r="AO231">
        <v>15003</v>
      </c>
      <c r="AP231">
        <v>18750</v>
      </c>
      <c r="AQ231">
        <v>3500</v>
      </c>
      <c r="AR231">
        <v>500</v>
      </c>
      <c r="AS231">
        <v>5950</v>
      </c>
      <c r="AT231">
        <v>500</v>
      </c>
      <c r="AU231">
        <v>0</v>
      </c>
      <c r="AV231">
        <v>2000</v>
      </c>
      <c r="AW231">
        <v>0</v>
      </c>
      <c r="AX231">
        <v>0</v>
      </c>
      <c r="AY231">
        <v>0</v>
      </c>
      <c r="AZ231">
        <v>0</v>
      </c>
      <c r="BA231">
        <v>8350</v>
      </c>
      <c r="BB231">
        <v>-2700</v>
      </c>
      <c r="BC231">
        <v>7671</v>
      </c>
      <c r="BD231">
        <v>0</v>
      </c>
      <c r="BE231">
        <v>12600</v>
      </c>
      <c r="BF231">
        <v>0</v>
      </c>
      <c r="BG231">
        <v>4500</v>
      </c>
      <c r="BH231">
        <v>3500</v>
      </c>
      <c r="BI231">
        <v>0</v>
      </c>
      <c r="BJ231">
        <v>3500</v>
      </c>
      <c r="BK231">
        <v>42875</v>
      </c>
      <c r="BL231">
        <v>22750</v>
      </c>
      <c r="BM231">
        <v>43926</v>
      </c>
      <c r="BN231">
        <v>12000</v>
      </c>
      <c r="BO231">
        <v>0</v>
      </c>
      <c r="BP231">
        <v>7725</v>
      </c>
      <c r="BQ231">
        <v>15800</v>
      </c>
      <c r="BR231">
        <v>1000</v>
      </c>
      <c r="BS231">
        <v>5000</v>
      </c>
      <c r="BT231">
        <v>5000</v>
      </c>
      <c r="BU231">
        <v>32300</v>
      </c>
      <c r="BV231">
        <v>13000</v>
      </c>
      <c r="BW231">
        <v>4500</v>
      </c>
      <c r="BX231">
        <v>9500</v>
      </c>
      <c r="BY231">
        <v>3500</v>
      </c>
      <c r="BZ231">
        <v>7500</v>
      </c>
      <c r="CA231">
        <v>250</v>
      </c>
      <c r="CB231">
        <v>200</v>
      </c>
      <c r="CC231">
        <v>13250</v>
      </c>
      <c r="CD231">
        <v>0</v>
      </c>
      <c r="CE231">
        <v>11600</v>
      </c>
      <c r="CF231">
        <v>42500</v>
      </c>
      <c r="CG231">
        <v>11000</v>
      </c>
      <c r="CH231">
        <v>18500</v>
      </c>
      <c r="CI231">
        <v>88150</v>
      </c>
      <c r="CJ231">
        <v>28000</v>
      </c>
    </row>
    <row r="232" spans="1:88" x14ac:dyDescent="0.25">
      <c r="A232" t="s">
        <v>366</v>
      </c>
      <c r="B232" t="s">
        <v>2354</v>
      </c>
      <c r="C232" t="str">
        <f>VLOOKUP(LEFT(D232,2),'Lookup Information'!$E:$H,4,FALSE)</f>
        <v>Texas District 48</v>
      </c>
      <c r="D232" t="s">
        <v>904</v>
      </c>
      <c r="E232" t="s">
        <v>87</v>
      </c>
      <c r="F232" t="s">
        <v>88</v>
      </c>
      <c r="G232">
        <v>21379</v>
      </c>
      <c r="H232">
        <v>35850</v>
      </c>
      <c r="I232">
        <v>2000</v>
      </c>
      <c r="J232">
        <v>5100</v>
      </c>
      <c r="K232">
        <v>4000</v>
      </c>
      <c r="L232">
        <v>93175</v>
      </c>
      <c r="M232">
        <v>6200</v>
      </c>
      <c r="N232">
        <v>12178</v>
      </c>
      <c r="O232">
        <v>102672</v>
      </c>
      <c r="P232">
        <v>42250</v>
      </c>
      <c r="Q232">
        <v>4625</v>
      </c>
      <c r="R232">
        <v>14650</v>
      </c>
      <c r="S232">
        <v>46900</v>
      </c>
      <c r="T232">
        <v>21500</v>
      </c>
      <c r="U232">
        <v>41975</v>
      </c>
      <c r="V232">
        <v>55648</v>
      </c>
      <c r="W232">
        <v>65300</v>
      </c>
      <c r="X232">
        <v>14000</v>
      </c>
      <c r="Y232">
        <v>6750</v>
      </c>
      <c r="Z232">
        <v>26500</v>
      </c>
      <c r="AA232">
        <v>18400</v>
      </c>
      <c r="AB232">
        <v>9850</v>
      </c>
      <c r="AC232">
        <v>96900</v>
      </c>
      <c r="AD232">
        <v>3500</v>
      </c>
      <c r="AE232">
        <v>309144</v>
      </c>
      <c r="AF232">
        <v>375</v>
      </c>
      <c r="AG232">
        <v>55900</v>
      </c>
      <c r="AH232">
        <v>135675</v>
      </c>
      <c r="AI232">
        <v>750</v>
      </c>
      <c r="AJ232">
        <v>22700</v>
      </c>
      <c r="AK232">
        <v>105270</v>
      </c>
      <c r="AL232">
        <v>95685</v>
      </c>
      <c r="AM232">
        <v>162656</v>
      </c>
      <c r="AN232">
        <v>2500</v>
      </c>
      <c r="AO232">
        <v>117450</v>
      </c>
      <c r="AP232">
        <v>64608</v>
      </c>
      <c r="AQ232">
        <v>32200</v>
      </c>
      <c r="AR232">
        <v>20900</v>
      </c>
      <c r="AS232">
        <v>21950</v>
      </c>
      <c r="AT232">
        <v>0</v>
      </c>
      <c r="AU232">
        <v>0</v>
      </c>
      <c r="AV232">
        <v>116967</v>
      </c>
      <c r="AW232">
        <v>0</v>
      </c>
      <c r="AX232">
        <v>0</v>
      </c>
      <c r="AY232">
        <v>3500</v>
      </c>
      <c r="AZ232">
        <v>0</v>
      </c>
      <c r="BA232">
        <v>38550</v>
      </c>
      <c r="BB232">
        <v>4500</v>
      </c>
      <c r="BC232">
        <v>365319</v>
      </c>
      <c r="BD232">
        <v>24500</v>
      </c>
      <c r="BE232">
        <v>96665</v>
      </c>
      <c r="BF232">
        <v>0</v>
      </c>
      <c r="BG232">
        <v>0</v>
      </c>
      <c r="BH232">
        <v>0</v>
      </c>
      <c r="BI232">
        <v>0</v>
      </c>
      <c r="BJ232">
        <v>6000</v>
      </c>
      <c r="BK232">
        <v>4000</v>
      </c>
      <c r="BL232">
        <v>111831</v>
      </c>
      <c r="BM232">
        <v>64905</v>
      </c>
      <c r="BN232">
        <v>36803</v>
      </c>
      <c r="BO232">
        <v>27200</v>
      </c>
      <c r="BP232">
        <v>36745</v>
      </c>
      <c r="BQ232">
        <v>4700</v>
      </c>
      <c r="BR232">
        <v>2000</v>
      </c>
      <c r="BS232">
        <v>34525</v>
      </c>
      <c r="BT232">
        <v>13700</v>
      </c>
      <c r="BU232">
        <v>53148</v>
      </c>
      <c r="BV232">
        <v>9000</v>
      </c>
      <c r="BW232">
        <v>3250</v>
      </c>
      <c r="BX232">
        <v>24520</v>
      </c>
      <c r="BY232">
        <v>10800</v>
      </c>
      <c r="BZ232">
        <v>2250</v>
      </c>
      <c r="CA232">
        <v>6473</v>
      </c>
      <c r="CB232">
        <v>1625</v>
      </c>
      <c r="CC232">
        <v>26970</v>
      </c>
      <c r="CD232">
        <v>10850</v>
      </c>
      <c r="CE232">
        <v>256707</v>
      </c>
      <c r="CF232">
        <v>34158</v>
      </c>
      <c r="CG232">
        <v>76395</v>
      </c>
      <c r="CH232">
        <v>31000</v>
      </c>
      <c r="CI232">
        <v>2750</v>
      </c>
      <c r="CJ232">
        <v>15350</v>
      </c>
    </row>
    <row r="233" spans="1:88" x14ac:dyDescent="0.25">
      <c r="A233" t="s">
        <v>367</v>
      </c>
      <c r="B233" t="s">
        <v>2355</v>
      </c>
      <c r="C233" t="str">
        <f>VLOOKUP(LEFT(D233,2),'Lookup Information'!$E:$H,4,FALSE)</f>
        <v>Virginia District 51</v>
      </c>
      <c r="D233" t="s">
        <v>905</v>
      </c>
      <c r="E233" t="s">
        <v>87</v>
      </c>
      <c r="F233" t="s">
        <v>88</v>
      </c>
      <c r="G233">
        <v>0</v>
      </c>
      <c r="H233">
        <v>850</v>
      </c>
      <c r="I233">
        <v>0</v>
      </c>
      <c r="J233">
        <v>1000</v>
      </c>
      <c r="K233">
        <v>1000</v>
      </c>
      <c r="L233">
        <v>0</v>
      </c>
      <c r="M233">
        <v>0</v>
      </c>
      <c r="N233">
        <v>7000</v>
      </c>
      <c r="O233">
        <v>3000</v>
      </c>
      <c r="P233">
        <v>1000</v>
      </c>
      <c r="Q233">
        <v>0</v>
      </c>
      <c r="R233">
        <v>0</v>
      </c>
      <c r="S233">
        <v>0</v>
      </c>
      <c r="T233">
        <v>4000</v>
      </c>
      <c r="U233">
        <v>250</v>
      </c>
      <c r="V233">
        <v>350</v>
      </c>
      <c r="W233">
        <v>2050</v>
      </c>
      <c r="X233">
        <v>5250</v>
      </c>
      <c r="Y233">
        <v>0</v>
      </c>
      <c r="Z233">
        <v>7000</v>
      </c>
      <c r="AA233">
        <v>0</v>
      </c>
      <c r="AB233">
        <v>5200</v>
      </c>
      <c r="AC233">
        <v>13500</v>
      </c>
      <c r="AD233">
        <v>0</v>
      </c>
      <c r="AE233">
        <v>12500</v>
      </c>
      <c r="AF233">
        <v>0</v>
      </c>
      <c r="AG233">
        <v>20500</v>
      </c>
      <c r="AH233">
        <v>47000</v>
      </c>
      <c r="AI233">
        <v>3500</v>
      </c>
      <c r="AJ233">
        <v>16250</v>
      </c>
      <c r="AK233">
        <v>51000</v>
      </c>
      <c r="AL233">
        <v>15000</v>
      </c>
      <c r="AM233">
        <v>38000</v>
      </c>
      <c r="AN233">
        <v>0</v>
      </c>
      <c r="AO233">
        <v>52150</v>
      </c>
      <c r="AP233">
        <v>3500</v>
      </c>
      <c r="AQ233">
        <v>1000</v>
      </c>
      <c r="AR233">
        <v>2500</v>
      </c>
      <c r="AS233">
        <v>7500</v>
      </c>
      <c r="AT233">
        <v>250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3000</v>
      </c>
      <c r="BB233">
        <v>0</v>
      </c>
      <c r="BC233">
        <v>7000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1000</v>
      </c>
      <c r="BK233">
        <v>1000</v>
      </c>
      <c r="BL233">
        <v>12000</v>
      </c>
      <c r="BM233">
        <v>16000</v>
      </c>
      <c r="BN233">
        <v>2500</v>
      </c>
      <c r="BO233">
        <v>0</v>
      </c>
      <c r="BP233">
        <v>1000</v>
      </c>
      <c r="BQ233">
        <v>0</v>
      </c>
      <c r="BR233">
        <v>3500</v>
      </c>
      <c r="BS233">
        <v>0</v>
      </c>
      <c r="BT233">
        <v>0</v>
      </c>
      <c r="BU233">
        <v>1500</v>
      </c>
      <c r="BV233">
        <v>0</v>
      </c>
      <c r="BW233">
        <v>0</v>
      </c>
      <c r="BX233">
        <v>0</v>
      </c>
      <c r="BY233">
        <v>1000</v>
      </c>
      <c r="BZ233">
        <v>0</v>
      </c>
      <c r="CA233">
        <v>250</v>
      </c>
      <c r="CB233">
        <v>0</v>
      </c>
      <c r="CC233">
        <v>3627</v>
      </c>
      <c r="CD233">
        <v>2000</v>
      </c>
      <c r="CE233">
        <v>16150</v>
      </c>
      <c r="CF233">
        <v>2000</v>
      </c>
      <c r="CG233">
        <v>1000</v>
      </c>
      <c r="CH233">
        <v>6000</v>
      </c>
      <c r="CI233">
        <v>1000</v>
      </c>
      <c r="CJ233">
        <v>0</v>
      </c>
    </row>
    <row r="234" spans="1:88" x14ac:dyDescent="0.25">
      <c r="A234" t="s">
        <v>368</v>
      </c>
      <c r="B234" t="s">
        <v>2356</v>
      </c>
      <c r="C234" t="str">
        <f>VLOOKUP(LEFT(D234,2),'Lookup Information'!$E:$H,4,FALSE)</f>
        <v>Oklahoma District 40</v>
      </c>
      <c r="D234" t="s">
        <v>369</v>
      </c>
      <c r="E234" t="s">
        <v>95</v>
      </c>
      <c r="F234" t="s">
        <v>88</v>
      </c>
      <c r="G234">
        <v>4500</v>
      </c>
      <c r="H234">
        <v>8750</v>
      </c>
      <c r="I234">
        <v>2500</v>
      </c>
      <c r="J234">
        <v>500</v>
      </c>
      <c r="K234">
        <v>3500</v>
      </c>
      <c r="L234">
        <v>7500</v>
      </c>
      <c r="M234">
        <v>0</v>
      </c>
      <c r="N234">
        <v>1000</v>
      </c>
      <c r="O234">
        <v>-500</v>
      </c>
      <c r="P234">
        <v>0</v>
      </c>
      <c r="Q234">
        <v>0</v>
      </c>
      <c r="R234">
        <v>3000</v>
      </c>
      <c r="S234">
        <v>2000</v>
      </c>
      <c r="T234">
        <v>1000</v>
      </c>
      <c r="U234">
        <v>25800</v>
      </c>
      <c r="V234">
        <v>7500</v>
      </c>
      <c r="W234">
        <v>6000</v>
      </c>
      <c r="X234">
        <v>0</v>
      </c>
      <c r="Y234">
        <v>0</v>
      </c>
      <c r="Z234">
        <v>6250</v>
      </c>
      <c r="AA234">
        <v>8000</v>
      </c>
      <c r="AB234">
        <v>6500</v>
      </c>
      <c r="AC234">
        <v>8000</v>
      </c>
      <c r="AD234">
        <v>6500</v>
      </c>
      <c r="AE234">
        <v>39250</v>
      </c>
      <c r="AF234">
        <v>0</v>
      </c>
      <c r="AG234">
        <v>1000</v>
      </c>
      <c r="AH234">
        <v>500</v>
      </c>
      <c r="AI234">
        <v>0</v>
      </c>
      <c r="AJ234">
        <v>0</v>
      </c>
      <c r="AK234">
        <v>5250</v>
      </c>
      <c r="AL234">
        <v>0</v>
      </c>
      <c r="AM234">
        <v>8000</v>
      </c>
      <c r="AN234">
        <v>0</v>
      </c>
      <c r="AO234">
        <v>2750</v>
      </c>
      <c r="AP234">
        <v>6250</v>
      </c>
      <c r="AQ234">
        <v>0</v>
      </c>
      <c r="AR234">
        <v>10000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500</v>
      </c>
      <c r="AY234">
        <v>0</v>
      </c>
      <c r="AZ234">
        <v>0</v>
      </c>
      <c r="BA234">
        <v>2750</v>
      </c>
      <c r="BB234">
        <v>2500</v>
      </c>
      <c r="BC234">
        <v>1000</v>
      </c>
      <c r="BD234">
        <v>2000</v>
      </c>
      <c r="BE234">
        <v>4599</v>
      </c>
      <c r="BF234">
        <v>0</v>
      </c>
      <c r="BG234">
        <v>0</v>
      </c>
      <c r="BH234">
        <v>0</v>
      </c>
      <c r="BI234">
        <v>0</v>
      </c>
      <c r="BJ234">
        <v>5000</v>
      </c>
      <c r="BK234">
        <v>6500</v>
      </c>
      <c r="BL234">
        <v>17300</v>
      </c>
      <c r="BM234">
        <v>12450</v>
      </c>
      <c r="BN234">
        <v>0</v>
      </c>
      <c r="BO234">
        <v>0</v>
      </c>
      <c r="BP234">
        <v>9416</v>
      </c>
      <c r="BQ234">
        <v>6400</v>
      </c>
      <c r="BR234">
        <v>34250</v>
      </c>
      <c r="BS234">
        <v>250</v>
      </c>
      <c r="BT234">
        <v>0</v>
      </c>
      <c r="BU234">
        <v>12025</v>
      </c>
      <c r="BV234">
        <v>0</v>
      </c>
      <c r="BW234">
        <v>0</v>
      </c>
      <c r="BX234">
        <v>6725</v>
      </c>
      <c r="BY234">
        <v>0</v>
      </c>
      <c r="BZ234">
        <v>0</v>
      </c>
      <c r="CA234">
        <v>1750</v>
      </c>
      <c r="CB234">
        <v>0</v>
      </c>
      <c r="CC234">
        <v>1500</v>
      </c>
      <c r="CD234">
        <v>500</v>
      </c>
      <c r="CE234">
        <v>10900</v>
      </c>
      <c r="CF234">
        <v>7750</v>
      </c>
      <c r="CG234">
        <v>5000</v>
      </c>
      <c r="CH234">
        <v>7500</v>
      </c>
      <c r="CI234">
        <v>8000</v>
      </c>
      <c r="CJ234">
        <v>2500</v>
      </c>
    </row>
    <row r="235" spans="1:88" x14ac:dyDescent="0.25">
      <c r="A235" t="s">
        <v>370</v>
      </c>
      <c r="B235" t="s">
        <v>2357</v>
      </c>
      <c r="C235" t="str">
        <f>VLOOKUP(LEFT(D235,2),'Lookup Information'!$E:$H,4,FALSE)</f>
        <v>Georgia District 13</v>
      </c>
      <c r="D235" t="s">
        <v>371</v>
      </c>
      <c r="E235" t="s">
        <v>95</v>
      </c>
      <c r="F235" t="s">
        <v>88</v>
      </c>
      <c r="G235">
        <v>72224</v>
      </c>
      <c r="H235">
        <v>103375</v>
      </c>
      <c r="I235">
        <v>19000</v>
      </c>
      <c r="J235">
        <v>84950</v>
      </c>
      <c r="K235">
        <v>63200</v>
      </c>
      <c r="L235">
        <v>15650</v>
      </c>
      <c r="M235">
        <v>40600</v>
      </c>
      <c r="N235">
        <v>27000</v>
      </c>
      <c r="O235">
        <v>78550</v>
      </c>
      <c r="P235">
        <v>14500</v>
      </c>
      <c r="Q235">
        <v>7950</v>
      </c>
      <c r="R235">
        <v>45600</v>
      </c>
      <c r="S235">
        <v>48850</v>
      </c>
      <c r="T235">
        <v>17550</v>
      </c>
      <c r="U235">
        <v>86434</v>
      </c>
      <c r="V235">
        <v>21100</v>
      </c>
      <c r="W235">
        <v>76900</v>
      </c>
      <c r="X235">
        <v>59535</v>
      </c>
      <c r="Y235">
        <v>23850</v>
      </c>
      <c r="Z235">
        <v>33750</v>
      </c>
      <c r="AA235">
        <v>22600</v>
      </c>
      <c r="AB235">
        <v>4500</v>
      </c>
      <c r="AC235">
        <v>135850</v>
      </c>
      <c r="AD235">
        <v>13950</v>
      </c>
      <c r="AE235">
        <v>122400</v>
      </c>
      <c r="AF235">
        <v>3000</v>
      </c>
      <c r="AG235">
        <v>74400</v>
      </c>
      <c r="AH235">
        <v>190600</v>
      </c>
      <c r="AI235">
        <v>21210</v>
      </c>
      <c r="AJ235">
        <v>26400</v>
      </c>
      <c r="AK235">
        <v>378000</v>
      </c>
      <c r="AL235">
        <v>143290</v>
      </c>
      <c r="AM235">
        <v>518836</v>
      </c>
      <c r="AN235">
        <v>0</v>
      </c>
      <c r="AO235">
        <v>235750</v>
      </c>
      <c r="AP235">
        <v>255925</v>
      </c>
      <c r="AQ235">
        <v>56900</v>
      </c>
      <c r="AR235">
        <v>91450</v>
      </c>
      <c r="AS235">
        <v>202150</v>
      </c>
      <c r="AT235">
        <v>0</v>
      </c>
      <c r="AU235">
        <v>0</v>
      </c>
      <c r="AV235">
        <v>10000</v>
      </c>
      <c r="AW235">
        <v>0</v>
      </c>
      <c r="AX235">
        <v>0</v>
      </c>
      <c r="AY235">
        <v>16550</v>
      </c>
      <c r="AZ235">
        <v>0</v>
      </c>
      <c r="BA235">
        <v>35600</v>
      </c>
      <c r="BB235">
        <v>0</v>
      </c>
      <c r="BC235">
        <v>355300</v>
      </c>
      <c r="BD235">
        <v>46950</v>
      </c>
      <c r="BE235">
        <v>40895</v>
      </c>
      <c r="BF235">
        <v>0</v>
      </c>
      <c r="BG235">
        <v>1000</v>
      </c>
      <c r="BH235">
        <v>0</v>
      </c>
      <c r="BI235">
        <v>2500</v>
      </c>
      <c r="BJ235">
        <v>5000</v>
      </c>
      <c r="BK235">
        <v>3000</v>
      </c>
      <c r="BL235">
        <v>412635</v>
      </c>
      <c r="BM235">
        <v>161763</v>
      </c>
      <c r="BN235">
        <v>46566</v>
      </c>
      <c r="BO235">
        <v>27050</v>
      </c>
      <c r="BP235">
        <v>97831</v>
      </c>
      <c r="BQ235">
        <v>9900</v>
      </c>
      <c r="BR235">
        <v>70300</v>
      </c>
      <c r="BS235">
        <v>93100</v>
      </c>
      <c r="BT235">
        <v>34650</v>
      </c>
      <c r="BU235">
        <v>132800</v>
      </c>
      <c r="BV235">
        <v>35250</v>
      </c>
      <c r="BW235">
        <v>29500</v>
      </c>
      <c r="BX235">
        <v>234400</v>
      </c>
      <c r="BY235">
        <v>4700</v>
      </c>
      <c r="BZ235">
        <v>19250</v>
      </c>
      <c r="CA235">
        <v>38450</v>
      </c>
      <c r="CB235">
        <v>1600</v>
      </c>
      <c r="CC235">
        <v>40650</v>
      </c>
      <c r="CD235">
        <v>30700</v>
      </c>
      <c r="CE235">
        <v>422484</v>
      </c>
      <c r="CF235">
        <v>166425</v>
      </c>
      <c r="CG235">
        <v>127049</v>
      </c>
      <c r="CH235">
        <v>28850</v>
      </c>
      <c r="CI235">
        <v>3500</v>
      </c>
      <c r="CJ235">
        <v>19950</v>
      </c>
    </row>
    <row r="236" spans="1:88" x14ac:dyDescent="0.25">
      <c r="A236" t="s">
        <v>372</v>
      </c>
      <c r="B236" t="s">
        <v>2358</v>
      </c>
      <c r="C236" t="str">
        <f>VLOOKUP(LEFT(D236,2),'Lookup Information'!$E:$H,4,FALSE)</f>
        <v>New York District 36</v>
      </c>
      <c r="D236" t="s">
        <v>906</v>
      </c>
      <c r="E236" t="s">
        <v>87</v>
      </c>
      <c r="F236" t="s">
        <v>90</v>
      </c>
      <c r="G236">
        <v>5200</v>
      </c>
      <c r="H236">
        <v>0</v>
      </c>
      <c r="I236">
        <v>0</v>
      </c>
      <c r="J236">
        <v>2000</v>
      </c>
      <c r="K236">
        <v>0</v>
      </c>
      <c r="L236">
        <v>0</v>
      </c>
      <c r="M236">
        <v>0</v>
      </c>
      <c r="N236">
        <v>1000</v>
      </c>
      <c r="O236">
        <v>5000</v>
      </c>
      <c r="P236">
        <v>1000</v>
      </c>
      <c r="Q236">
        <v>1000</v>
      </c>
      <c r="R236">
        <v>11675</v>
      </c>
      <c r="S236">
        <v>13000</v>
      </c>
      <c r="T236">
        <v>7000</v>
      </c>
      <c r="U236">
        <v>2500</v>
      </c>
      <c r="V236">
        <v>4750</v>
      </c>
      <c r="W236">
        <v>17600</v>
      </c>
      <c r="X236">
        <v>5200</v>
      </c>
      <c r="Y236">
        <v>8000</v>
      </c>
      <c r="Z236">
        <v>22250</v>
      </c>
      <c r="AA236">
        <v>15500</v>
      </c>
      <c r="AB236">
        <v>5500</v>
      </c>
      <c r="AC236">
        <v>18000</v>
      </c>
      <c r="AD236">
        <v>0</v>
      </c>
      <c r="AE236">
        <v>10200</v>
      </c>
      <c r="AF236">
        <v>0</v>
      </c>
      <c r="AG236">
        <v>30200</v>
      </c>
      <c r="AH236">
        <v>18500</v>
      </c>
      <c r="AI236">
        <v>6250</v>
      </c>
      <c r="AJ236">
        <v>4500</v>
      </c>
      <c r="AK236">
        <v>53500</v>
      </c>
      <c r="AL236">
        <v>20400</v>
      </c>
      <c r="AM236">
        <v>116150</v>
      </c>
      <c r="AN236">
        <v>0</v>
      </c>
      <c r="AO236">
        <v>64600</v>
      </c>
      <c r="AP236">
        <v>31300</v>
      </c>
      <c r="AQ236">
        <v>10500</v>
      </c>
      <c r="AR236">
        <v>-5100</v>
      </c>
      <c r="AS236">
        <v>69150</v>
      </c>
      <c r="AT236">
        <v>0</v>
      </c>
      <c r="AU236">
        <v>0</v>
      </c>
      <c r="AV236">
        <v>0</v>
      </c>
      <c r="AW236">
        <v>300</v>
      </c>
      <c r="AX236">
        <v>4097</v>
      </c>
      <c r="AY236">
        <v>0</v>
      </c>
      <c r="AZ236">
        <v>0</v>
      </c>
      <c r="BA236">
        <v>0</v>
      </c>
      <c r="BB236">
        <v>6400</v>
      </c>
      <c r="BC236">
        <v>2109</v>
      </c>
      <c r="BD236">
        <v>25000</v>
      </c>
      <c r="BE236">
        <v>0</v>
      </c>
      <c r="BF236">
        <v>0</v>
      </c>
      <c r="BG236">
        <v>17500</v>
      </c>
      <c r="BH236">
        <v>2250</v>
      </c>
      <c r="BI236">
        <v>12500</v>
      </c>
      <c r="BJ236">
        <v>21250</v>
      </c>
      <c r="BK236">
        <v>26000</v>
      </c>
      <c r="BL236">
        <v>43650</v>
      </c>
      <c r="BM236">
        <v>9993</v>
      </c>
      <c r="BN236">
        <v>10999</v>
      </c>
      <c r="BO236">
        <v>0</v>
      </c>
      <c r="BP236">
        <v>37200</v>
      </c>
      <c r="BQ236">
        <v>12500</v>
      </c>
      <c r="BR236">
        <v>0</v>
      </c>
      <c r="BS236">
        <v>4500</v>
      </c>
      <c r="BT236">
        <v>8100</v>
      </c>
      <c r="BU236">
        <v>40750</v>
      </c>
      <c r="BV236">
        <v>9150</v>
      </c>
      <c r="BW236">
        <v>4200</v>
      </c>
      <c r="BX236">
        <v>22100</v>
      </c>
      <c r="BY236">
        <v>0</v>
      </c>
      <c r="BZ236">
        <v>3000</v>
      </c>
      <c r="CA236">
        <v>3750</v>
      </c>
      <c r="CB236">
        <v>0</v>
      </c>
      <c r="CC236">
        <v>6522</v>
      </c>
      <c r="CD236">
        <v>2250</v>
      </c>
      <c r="CE236">
        <v>39410</v>
      </c>
      <c r="CF236">
        <v>11200</v>
      </c>
      <c r="CG236">
        <v>5750</v>
      </c>
      <c r="CH236">
        <v>5500</v>
      </c>
      <c r="CI236">
        <v>3000</v>
      </c>
      <c r="CJ236">
        <v>0</v>
      </c>
    </row>
    <row r="237" spans="1:88" x14ac:dyDescent="0.25">
      <c r="A237" t="s">
        <v>373</v>
      </c>
      <c r="B237" t="s">
        <v>2359</v>
      </c>
      <c r="C237" t="str">
        <f>VLOOKUP(LEFT(D237,2),'Lookup Information'!$E:$H,4,FALSE)</f>
        <v>California District 6</v>
      </c>
      <c r="D237" t="s">
        <v>907</v>
      </c>
      <c r="E237" t="s">
        <v>87</v>
      </c>
      <c r="F237" t="s">
        <v>88</v>
      </c>
      <c r="G237">
        <v>1700</v>
      </c>
      <c r="H237">
        <v>24260</v>
      </c>
      <c r="I237">
        <v>2500</v>
      </c>
      <c r="J237">
        <v>3700</v>
      </c>
      <c r="K237">
        <v>0</v>
      </c>
      <c r="L237">
        <v>2445</v>
      </c>
      <c r="M237">
        <v>0</v>
      </c>
      <c r="N237">
        <v>3879</v>
      </c>
      <c r="O237">
        <v>95350</v>
      </c>
      <c r="P237">
        <v>56300</v>
      </c>
      <c r="Q237">
        <v>9200</v>
      </c>
      <c r="R237">
        <v>56050</v>
      </c>
      <c r="S237">
        <v>81225</v>
      </c>
      <c r="T237">
        <v>19075</v>
      </c>
      <c r="U237">
        <v>2000</v>
      </c>
      <c r="V237">
        <v>6600</v>
      </c>
      <c r="W237">
        <v>39650</v>
      </c>
      <c r="X237">
        <v>19400</v>
      </c>
      <c r="Y237">
        <v>9975</v>
      </c>
      <c r="Z237">
        <v>16150</v>
      </c>
      <c r="AA237">
        <v>11650</v>
      </c>
      <c r="AB237">
        <v>9750</v>
      </c>
      <c r="AC237">
        <v>29000</v>
      </c>
      <c r="AD237">
        <v>2000</v>
      </c>
      <c r="AE237">
        <v>50500</v>
      </c>
      <c r="AF237">
        <v>6825</v>
      </c>
      <c r="AG237">
        <v>39000</v>
      </c>
      <c r="AH237">
        <v>30700</v>
      </c>
      <c r="AI237">
        <v>9500</v>
      </c>
      <c r="AJ237">
        <v>5000</v>
      </c>
      <c r="AK237">
        <v>43500</v>
      </c>
      <c r="AL237">
        <v>38526</v>
      </c>
      <c r="AM237">
        <v>98061</v>
      </c>
      <c r="AN237">
        <v>0</v>
      </c>
      <c r="AO237">
        <v>86875</v>
      </c>
      <c r="AP237">
        <v>39410</v>
      </c>
      <c r="AQ237">
        <v>9000</v>
      </c>
      <c r="AR237">
        <v>200</v>
      </c>
      <c r="AS237">
        <v>47825</v>
      </c>
      <c r="AT237">
        <v>0</v>
      </c>
      <c r="AU237">
        <v>0</v>
      </c>
      <c r="AV237">
        <v>25500</v>
      </c>
      <c r="AW237">
        <v>0</v>
      </c>
      <c r="AX237">
        <v>0</v>
      </c>
      <c r="AY237">
        <v>0</v>
      </c>
      <c r="AZ237">
        <v>0</v>
      </c>
      <c r="BA237">
        <v>14545</v>
      </c>
      <c r="BB237">
        <v>10600</v>
      </c>
      <c r="BC237">
        <v>120500</v>
      </c>
      <c r="BD237">
        <v>0</v>
      </c>
      <c r="BE237">
        <v>129955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1000</v>
      </c>
      <c r="BL237">
        <v>103635</v>
      </c>
      <c r="BM237">
        <v>48352</v>
      </c>
      <c r="BN237">
        <v>13825</v>
      </c>
      <c r="BO237">
        <v>5500</v>
      </c>
      <c r="BP237">
        <v>20675</v>
      </c>
      <c r="BQ237">
        <v>49500</v>
      </c>
      <c r="BR237">
        <v>21850</v>
      </c>
      <c r="BS237">
        <v>7875</v>
      </c>
      <c r="BT237">
        <v>13200</v>
      </c>
      <c r="BU237">
        <v>32350</v>
      </c>
      <c r="BV237">
        <v>0</v>
      </c>
      <c r="BW237">
        <v>12900</v>
      </c>
      <c r="BX237">
        <v>51500</v>
      </c>
      <c r="BY237">
        <v>0</v>
      </c>
      <c r="BZ237">
        <v>0</v>
      </c>
      <c r="CA237">
        <v>3550</v>
      </c>
      <c r="CB237">
        <v>0</v>
      </c>
      <c r="CC237">
        <v>11650</v>
      </c>
      <c r="CD237">
        <v>2700</v>
      </c>
      <c r="CE237">
        <v>281797</v>
      </c>
      <c r="CF237">
        <v>22100</v>
      </c>
      <c r="CG237">
        <v>57075</v>
      </c>
      <c r="CH237">
        <v>6000</v>
      </c>
      <c r="CI237">
        <v>0</v>
      </c>
      <c r="CJ237">
        <v>0</v>
      </c>
    </row>
    <row r="238" spans="1:88" x14ac:dyDescent="0.25">
      <c r="A238" t="s">
        <v>374</v>
      </c>
      <c r="B238" t="s">
        <v>2360</v>
      </c>
      <c r="C238" t="str">
        <f>VLOOKUP(LEFT(D238,2),'Lookup Information'!$E:$H,4,FALSE)</f>
        <v>Texas District 48</v>
      </c>
      <c r="D238" t="s">
        <v>908</v>
      </c>
      <c r="E238" t="s">
        <v>87</v>
      </c>
      <c r="F238" t="s">
        <v>90</v>
      </c>
      <c r="G238">
        <v>0</v>
      </c>
      <c r="H238">
        <v>2000</v>
      </c>
      <c r="I238">
        <v>0</v>
      </c>
      <c r="J238">
        <v>1000</v>
      </c>
      <c r="K238">
        <v>0</v>
      </c>
      <c r="L238">
        <v>0</v>
      </c>
      <c r="M238">
        <v>0</v>
      </c>
      <c r="N238">
        <v>0</v>
      </c>
      <c r="O238">
        <v>3000</v>
      </c>
      <c r="P238">
        <v>3000</v>
      </c>
      <c r="Q238">
        <v>0</v>
      </c>
      <c r="R238">
        <v>3000</v>
      </c>
      <c r="S238">
        <v>2000</v>
      </c>
      <c r="T238">
        <v>5000</v>
      </c>
      <c r="U238">
        <v>1000</v>
      </c>
      <c r="V238">
        <v>500</v>
      </c>
      <c r="W238">
        <v>6400</v>
      </c>
      <c r="X238">
        <v>1550</v>
      </c>
      <c r="Y238">
        <v>0</v>
      </c>
      <c r="Z238">
        <v>1000</v>
      </c>
      <c r="AA238">
        <v>0</v>
      </c>
      <c r="AB238">
        <v>0</v>
      </c>
      <c r="AC238">
        <v>7000</v>
      </c>
      <c r="AD238">
        <v>0</v>
      </c>
      <c r="AE238">
        <v>15000</v>
      </c>
      <c r="AF238">
        <v>0</v>
      </c>
      <c r="AG238">
        <v>250</v>
      </c>
      <c r="AH238">
        <v>1000</v>
      </c>
      <c r="AI238">
        <v>0</v>
      </c>
      <c r="AJ238">
        <v>0</v>
      </c>
      <c r="AK238">
        <v>1500</v>
      </c>
      <c r="AL238">
        <v>1000</v>
      </c>
      <c r="AM238">
        <v>13000</v>
      </c>
      <c r="AN238">
        <v>0</v>
      </c>
      <c r="AO238">
        <v>2500</v>
      </c>
      <c r="AP238">
        <v>41100</v>
      </c>
      <c r="AQ238">
        <v>1000</v>
      </c>
      <c r="AR238">
        <v>23350</v>
      </c>
      <c r="AS238">
        <v>3500</v>
      </c>
      <c r="AT238">
        <v>0</v>
      </c>
      <c r="AU238">
        <v>2500</v>
      </c>
      <c r="AV238">
        <v>700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1000</v>
      </c>
      <c r="BC238">
        <v>0</v>
      </c>
      <c r="BD238">
        <v>0</v>
      </c>
      <c r="BE238">
        <v>0</v>
      </c>
      <c r="BF238">
        <v>0</v>
      </c>
      <c r="BG238">
        <v>28000</v>
      </c>
      <c r="BH238">
        <v>30500</v>
      </c>
      <c r="BI238">
        <v>20000</v>
      </c>
      <c r="BJ238">
        <v>26000</v>
      </c>
      <c r="BK238">
        <v>26500</v>
      </c>
      <c r="BL238">
        <v>23650</v>
      </c>
      <c r="BM238">
        <v>250</v>
      </c>
      <c r="BN238">
        <v>12500</v>
      </c>
      <c r="BO238">
        <v>0</v>
      </c>
      <c r="BP238">
        <v>7710</v>
      </c>
      <c r="BQ238">
        <v>2500</v>
      </c>
      <c r="BR238">
        <v>0</v>
      </c>
      <c r="BS238">
        <v>10000</v>
      </c>
      <c r="BT238">
        <v>0</v>
      </c>
      <c r="BU238">
        <v>0</v>
      </c>
      <c r="BV238">
        <v>0</v>
      </c>
      <c r="BW238">
        <v>2500</v>
      </c>
      <c r="BX238">
        <v>2300</v>
      </c>
      <c r="BY238">
        <v>0</v>
      </c>
      <c r="BZ238">
        <v>0</v>
      </c>
      <c r="CA238">
        <v>0</v>
      </c>
      <c r="CB238">
        <v>2250</v>
      </c>
      <c r="CC238">
        <v>8400</v>
      </c>
      <c r="CD238">
        <v>0</v>
      </c>
      <c r="CE238">
        <v>16800</v>
      </c>
      <c r="CF238">
        <v>2500</v>
      </c>
      <c r="CG238">
        <v>1500</v>
      </c>
      <c r="CH238">
        <v>4000</v>
      </c>
      <c r="CI238">
        <v>0</v>
      </c>
      <c r="CJ238">
        <v>0</v>
      </c>
    </row>
    <row r="239" spans="1:88" x14ac:dyDescent="0.25">
      <c r="A239" t="s">
        <v>375</v>
      </c>
      <c r="B239" t="s">
        <v>2361</v>
      </c>
      <c r="C239" t="str">
        <f>VLOOKUP(LEFT(D239,2),'Lookup Information'!$E:$H,4,FALSE)</f>
        <v>New York District 36</v>
      </c>
      <c r="D239" t="s">
        <v>909</v>
      </c>
      <c r="E239" t="s">
        <v>87</v>
      </c>
      <c r="F239" t="s">
        <v>90</v>
      </c>
      <c r="G239">
        <v>10800</v>
      </c>
      <c r="H239">
        <v>500</v>
      </c>
      <c r="I239">
        <v>0</v>
      </c>
      <c r="J239">
        <v>500</v>
      </c>
      <c r="K239">
        <v>0</v>
      </c>
      <c r="L239">
        <v>500</v>
      </c>
      <c r="M239">
        <v>0</v>
      </c>
      <c r="N239">
        <v>0</v>
      </c>
      <c r="O239">
        <v>56900</v>
      </c>
      <c r="P239">
        <v>21250</v>
      </c>
      <c r="Q239">
        <v>32600</v>
      </c>
      <c r="R239">
        <v>75200</v>
      </c>
      <c r="S239">
        <v>32000</v>
      </c>
      <c r="T239">
        <v>10000</v>
      </c>
      <c r="U239">
        <v>0</v>
      </c>
      <c r="V239">
        <v>2718</v>
      </c>
      <c r="W239">
        <v>4950</v>
      </c>
      <c r="X239">
        <v>0</v>
      </c>
      <c r="Y239">
        <v>5250</v>
      </c>
      <c r="Z239">
        <v>5000</v>
      </c>
      <c r="AA239">
        <v>0</v>
      </c>
      <c r="AB239">
        <v>250</v>
      </c>
      <c r="AC239">
        <v>7500</v>
      </c>
      <c r="AD239">
        <v>0</v>
      </c>
      <c r="AE239">
        <v>1000</v>
      </c>
      <c r="AF239">
        <v>0</v>
      </c>
      <c r="AG239">
        <v>30200</v>
      </c>
      <c r="AH239">
        <v>12800</v>
      </c>
      <c r="AI239">
        <v>3000</v>
      </c>
      <c r="AJ239">
        <v>5500</v>
      </c>
      <c r="AK239">
        <v>29600</v>
      </c>
      <c r="AL239">
        <v>18900</v>
      </c>
      <c r="AM239">
        <v>97850</v>
      </c>
      <c r="AN239">
        <v>0</v>
      </c>
      <c r="AO239">
        <v>90561</v>
      </c>
      <c r="AP239">
        <v>7350</v>
      </c>
      <c r="AQ239">
        <v>500</v>
      </c>
      <c r="AR239">
        <v>5800</v>
      </c>
      <c r="AS239">
        <v>6250</v>
      </c>
      <c r="AT239">
        <v>0</v>
      </c>
      <c r="AU239">
        <v>0</v>
      </c>
      <c r="AV239">
        <v>0</v>
      </c>
      <c r="AW239">
        <v>0</v>
      </c>
      <c r="AX239">
        <v>2000</v>
      </c>
      <c r="AY239">
        <v>0</v>
      </c>
      <c r="AZ239">
        <v>0</v>
      </c>
      <c r="BA239">
        <v>0</v>
      </c>
      <c r="BB239">
        <v>1000</v>
      </c>
      <c r="BC239">
        <v>3000</v>
      </c>
      <c r="BD239">
        <v>0</v>
      </c>
      <c r="BE239">
        <v>0</v>
      </c>
      <c r="BF239">
        <v>0</v>
      </c>
      <c r="BG239">
        <v>45500</v>
      </c>
      <c r="BH239">
        <v>43000</v>
      </c>
      <c r="BI239">
        <v>20000</v>
      </c>
      <c r="BJ239">
        <v>40500</v>
      </c>
      <c r="BK239">
        <v>35000</v>
      </c>
      <c r="BL239">
        <v>136180</v>
      </c>
      <c r="BM239">
        <v>29418</v>
      </c>
      <c r="BN239">
        <v>9814</v>
      </c>
      <c r="BO239">
        <v>2500</v>
      </c>
      <c r="BP239">
        <v>22650</v>
      </c>
      <c r="BQ239">
        <v>0</v>
      </c>
      <c r="BR239">
        <v>0</v>
      </c>
      <c r="BS239">
        <v>5000</v>
      </c>
      <c r="BT239">
        <v>7000</v>
      </c>
      <c r="BU239">
        <v>14400</v>
      </c>
      <c r="BV239">
        <v>1500</v>
      </c>
      <c r="BW239">
        <v>3000</v>
      </c>
      <c r="BX239">
        <v>10950</v>
      </c>
      <c r="BY239">
        <v>0</v>
      </c>
      <c r="BZ239">
        <v>0</v>
      </c>
      <c r="CA239">
        <v>3200</v>
      </c>
      <c r="CB239">
        <v>0</v>
      </c>
      <c r="CC239">
        <v>11518</v>
      </c>
      <c r="CD239">
        <v>7250</v>
      </c>
      <c r="CE239">
        <v>27175</v>
      </c>
      <c r="CF239">
        <v>6500</v>
      </c>
      <c r="CG239">
        <v>13000</v>
      </c>
      <c r="CH239">
        <v>6400</v>
      </c>
      <c r="CI239">
        <v>0</v>
      </c>
      <c r="CJ239">
        <v>0</v>
      </c>
    </row>
    <row r="240" spans="1:88" x14ac:dyDescent="0.25">
      <c r="A240" t="s">
        <v>376</v>
      </c>
      <c r="B240" t="s">
        <v>2362</v>
      </c>
      <c r="C240" t="str">
        <f>VLOOKUP(LEFT(D240,2),'Lookup Information'!$E:$H,4,FALSE)</f>
        <v>West Virginia District 54</v>
      </c>
      <c r="D240" t="s">
        <v>910</v>
      </c>
      <c r="E240" t="s">
        <v>87</v>
      </c>
      <c r="F240" t="s">
        <v>88</v>
      </c>
      <c r="G240">
        <v>6000</v>
      </c>
      <c r="H240">
        <v>25500</v>
      </c>
      <c r="I240">
        <v>0</v>
      </c>
      <c r="J240">
        <v>2000</v>
      </c>
      <c r="K240">
        <v>2000</v>
      </c>
      <c r="L240">
        <v>2000</v>
      </c>
      <c r="M240">
        <v>3500</v>
      </c>
      <c r="N240">
        <v>4500</v>
      </c>
      <c r="O240">
        <v>2000</v>
      </c>
      <c r="P240">
        <v>1000</v>
      </c>
      <c r="Q240">
        <v>1500</v>
      </c>
      <c r="R240">
        <v>1000</v>
      </c>
      <c r="S240">
        <v>2500</v>
      </c>
      <c r="T240">
        <v>5000</v>
      </c>
      <c r="U240">
        <v>11300</v>
      </c>
      <c r="V240">
        <v>2250</v>
      </c>
      <c r="W240">
        <v>12950</v>
      </c>
      <c r="X240">
        <v>9500</v>
      </c>
      <c r="Y240">
        <v>15000</v>
      </c>
      <c r="Z240">
        <v>20000</v>
      </c>
      <c r="AA240">
        <v>3000</v>
      </c>
      <c r="AB240">
        <v>1000</v>
      </c>
      <c r="AC240">
        <v>32500</v>
      </c>
      <c r="AD240">
        <v>45700</v>
      </c>
      <c r="AE240">
        <v>44100</v>
      </c>
      <c r="AF240">
        <v>0</v>
      </c>
      <c r="AG240">
        <v>16500</v>
      </c>
      <c r="AH240">
        <v>26450</v>
      </c>
      <c r="AI240">
        <v>1000</v>
      </c>
      <c r="AJ240">
        <v>2000</v>
      </c>
      <c r="AK240">
        <v>32200</v>
      </c>
      <c r="AL240">
        <v>5400</v>
      </c>
      <c r="AM240">
        <v>35050</v>
      </c>
      <c r="AN240">
        <v>0</v>
      </c>
      <c r="AO240">
        <v>2000</v>
      </c>
      <c r="AP240">
        <v>154050</v>
      </c>
      <c r="AQ240">
        <v>11000</v>
      </c>
      <c r="AR240">
        <v>35400</v>
      </c>
      <c r="AS240">
        <v>10000</v>
      </c>
      <c r="AT240">
        <v>8850</v>
      </c>
      <c r="AU240">
        <v>0</v>
      </c>
      <c r="AV240">
        <v>6000</v>
      </c>
      <c r="AW240">
        <v>0</v>
      </c>
      <c r="AX240">
        <v>0</v>
      </c>
      <c r="AY240">
        <v>1000</v>
      </c>
      <c r="AZ240">
        <v>0</v>
      </c>
      <c r="BA240">
        <v>4250</v>
      </c>
      <c r="BB240">
        <v>0</v>
      </c>
      <c r="BC240">
        <v>82400</v>
      </c>
      <c r="BD240">
        <v>3500</v>
      </c>
      <c r="BE240">
        <v>15700</v>
      </c>
      <c r="BF240">
        <v>0</v>
      </c>
      <c r="BG240">
        <v>31500</v>
      </c>
      <c r="BH240">
        <v>13000</v>
      </c>
      <c r="BI240">
        <v>0</v>
      </c>
      <c r="BJ240">
        <v>27000</v>
      </c>
      <c r="BK240">
        <v>43000</v>
      </c>
      <c r="BL240">
        <v>61700</v>
      </c>
      <c r="BM240">
        <v>21239</v>
      </c>
      <c r="BN240">
        <v>9250</v>
      </c>
      <c r="BO240">
        <v>9700</v>
      </c>
      <c r="BP240">
        <v>11000</v>
      </c>
      <c r="BQ240">
        <v>500</v>
      </c>
      <c r="BR240">
        <v>9500</v>
      </c>
      <c r="BS240">
        <v>5000</v>
      </c>
      <c r="BT240">
        <v>0</v>
      </c>
      <c r="BU240">
        <v>17998</v>
      </c>
      <c r="BV240">
        <v>500</v>
      </c>
      <c r="BW240">
        <v>1000</v>
      </c>
      <c r="BX240">
        <v>3750</v>
      </c>
      <c r="BY240">
        <v>1000</v>
      </c>
      <c r="BZ240">
        <v>0</v>
      </c>
      <c r="CA240">
        <v>4500</v>
      </c>
      <c r="CB240">
        <v>0</v>
      </c>
      <c r="CC240">
        <v>7750</v>
      </c>
      <c r="CD240">
        <v>1000</v>
      </c>
      <c r="CE240">
        <v>29500</v>
      </c>
      <c r="CF240">
        <v>20000</v>
      </c>
      <c r="CG240">
        <v>34250</v>
      </c>
      <c r="CH240">
        <v>17500</v>
      </c>
      <c r="CI240">
        <v>2000</v>
      </c>
      <c r="CJ240">
        <v>11250</v>
      </c>
    </row>
    <row r="241" spans="1:88" x14ac:dyDescent="0.25">
      <c r="A241" t="s">
        <v>377</v>
      </c>
      <c r="B241" t="s">
        <v>2363</v>
      </c>
      <c r="C241" t="str">
        <f>VLOOKUP(LEFT(D241,2),'Lookup Information'!$E:$H,4,FALSE)</f>
        <v>Kansas District 20</v>
      </c>
      <c r="D241" t="s">
        <v>911</v>
      </c>
      <c r="E241" t="s">
        <v>87</v>
      </c>
      <c r="F241" t="s">
        <v>88</v>
      </c>
      <c r="G241">
        <v>30500</v>
      </c>
      <c r="H241">
        <v>20700</v>
      </c>
      <c r="I241">
        <v>0</v>
      </c>
      <c r="J241">
        <v>32471</v>
      </c>
      <c r="K241">
        <v>3500</v>
      </c>
      <c r="L241">
        <v>12000</v>
      </c>
      <c r="M241">
        <v>0</v>
      </c>
      <c r="N241">
        <v>3000</v>
      </c>
      <c r="O241">
        <v>19000</v>
      </c>
      <c r="P241">
        <v>5000</v>
      </c>
      <c r="Q241">
        <v>5100</v>
      </c>
      <c r="R241">
        <v>1500</v>
      </c>
      <c r="S241">
        <v>28250</v>
      </c>
      <c r="T241">
        <v>17000</v>
      </c>
      <c r="U241">
        <v>48300</v>
      </c>
      <c r="V241">
        <v>25000</v>
      </c>
      <c r="W241">
        <v>45800</v>
      </c>
      <c r="X241">
        <v>11000</v>
      </c>
      <c r="Y241">
        <v>10700</v>
      </c>
      <c r="Z241">
        <v>24000</v>
      </c>
      <c r="AA241">
        <v>4000</v>
      </c>
      <c r="AB241">
        <v>0</v>
      </c>
      <c r="AC241">
        <v>38000</v>
      </c>
      <c r="AD241">
        <v>1500</v>
      </c>
      <c r="AE241">
        <v>94600</v>
      </c>
      <c r="AF241">
        <v>10600</v>
      </c>
      <c r="AG241">
        <v>72700</v>
      </c>
      <c r="AH241">
        <v>56450</v>
      </c>
      <c r="AI241">
        <v>7500</v>
      </c>
      <c r="AJ241">
        <v>41000</v>
      </c>
      <c r="AK241">
        <v>141600</v>
      </c>
      <c r="AL241">
        <v>21650</v>
      </c>
      <c r="AM241">
        <v>92160</v>
      </c>
      <c r="AN241">
        <v>6250</v>
      </c>
      <c r="AO241">
        <v>94800</v>
      </c>
      <c r="AP241">
        <v>175919</v>
      </c>
      <c r="AQ241">
        <v>33750</v>
      </c>
      <c r="AR241">
        <v>41050</v>
      </c>
      <c r="AS241">
        <v>63902</v>
      </c>
      <c r="AT241">
        <v>5700</v>
      </c>
      <c r="AU241">
        <v>0</v>
      </c>
      <c r="AV241">
        <v>9000</v>
      </c>
      <c r="AW241">
        <v>0</v>
      </c>
      <c r="AX241">
        <v>0</v>
      </c>
      <c r="AY241">
        <v>0</v>
      </c>
      <c r="AZ241">
        <v>0</v>
      </c>
      <c r="BA241">
        <v>9700</v>
      </c>
      <c r="BB241">
        <v>2700</v>
      </c>
      <c r="BC241">
        <v>55500</v>
      </c>
      <c r="BD241">
        <v>16400</v>
      </c>
      <c r="BE241">
        <v>18650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3500</v>
      </c>
      <c r="BL241">
        <v>79875</v>
      </c>
      <c r="BM241">
        <v>63225</v>
      </c>
      <c r="BN241">
        <v>13350</v>
      </c>
      <c r="BO241">
        <v>8000</v>
      </c>
      <c r="BP241">
        <v>21050</v>
      </c>
      <c r="BQ241">
        <v>19000</v>
      </c>
      <c r="BR241">
        <v>20900</v>
      </c>
      <c r="BS241">
        <v>48950</v>
      </c>
      <c r="BT241">
        <v>10900</v>
      </c>
      <c r="BU241">
        <v>45100</v>
      </c>
      <c r="BV241">
        <v>21850</v>
      </c>
      <c r="BW241">
        <v>2000</v>
      </c>
      <c r="BX241">
        <v>27250</v>
      </c>
      <c r="BY241">
        <v>0</v>
      </c>
      <c r="BZ241">
        <v>1000</v>
      </c>
      <c r="CA241">
        <v>470</v>
      </c>
      <c r="CB241">
        <v>0</v>
      </c>
      <c r="CC241">
        <v>2100</v>
      </c>
      <c r="CD241">
        <v>7400</v>
      </c>
      <c r="CE241">
        <v>43600</v>
      </c>
      <c r="CF241">
        <v>33250</v>
      </c>
      <c r="CG241">
        <v>24000</v>
      </c>
      <c r="CH241">
        <v>62625</v>
      </c>
      <c r="CI241">
        <v>250</v>
      </c>
      <c r="CJ241">
        <v>4250</v>
      </c>
    </row>
    <row r="242" spans="1:88" x14ac:dyDescent="0.25">
      <c r="A242" t="s">
        <v>378</v>
      </c>
      <c r="B242" t="s">
        <v>2364</v>
      </c>
      <c r="C242" t="str">
        <f>VLOOKUP(LEFT(D242,2),'Lookup Information'!$E:$H,4,FALSE)</f>
        <v>Ohio District 39</v>
      </c>
      <c r="D242" t="s">
        <v>912</v>
      </c>
      <c r="E242" t="s">
        <v>87</v>
      </c>
      <c r="F242" t="s">
        <v>88</v>
      </c>
      <c r="G242">
        <v>10000</v>
      </c>
      <c r="H242">
        <v>4200</v>
      </c>
      <c r="I242">
        <v>1000</v>
      </c>
      <c r="J242">
        <v>11000</v>
      </c>
      <c r="K242">
        <v>2000</v>
      </c>
      <c r="L242">
        <v>10750</v>
      </c>
      <c r="M242">
        <v>0</v>
      </c>
      <c r="N242">
        <v>1000</v>
      </c>
      <c r="O242">
        <v>14700</v>
      </c>
      <c r="P242">
        <v>3500</v>
      </c>
      <c r="Q242">
        <v>0</v>
      </c>
      <c r="R242">
        <v>21500</v>
      </c>
      <c r="S242">
        <v>46000</v>
      </c>
      <c r="T242">
        <v>25000</v>
      </c>
      <c r="U242">
        <v>16700</v>
      </c>
      <c r="V242">
        <v>8900</v>
      </c>
      <c r="W242">
        <v>11200</v>
      </c>
      <c r="X242">
        <v>7000</v>
      </c>
      <c r="Y242">
        <v>16000</v>
      </c>
      <c r="Z242">
        <v>26000</v>
      </c>
      <c r="AA242">
        <v>5000</v>
      </c>
      <c r="AB242">
        <v>0</v>
      </c>
      <c r="AC242">
        <v>101250</v>
      </c>
      <c r="AD242">
        <v>30300</v>
      </c>
      <c r="AE242">
        <v>128950</v>
      </c>
      <c r="AF242">
        <v>0</v>
      </c>
      <c r="AG242">
        <v>9250</v>
      </c>
      <c r="AH242">
        <v>17750</v>
      </c>
      <c r="AI242">
        <v>0</v>
      </c>
      <c r="AJ242">
        <v>2500</v>
      </c>
      <c r="AK242">
        <v>47258</v>
      </c>
      <c r="AL242">
        <v>2500</v>
      </c>
      <c r="AM242">
        <v>14000</v>
      </c>
      <c r="AN242">
        <v>0</v>
      </c>
      <c r="AO242">
        <v>9400</v>
      </c>
      <c r="AP242">
        <v>120900</v>
      </c>
      <c r="AQ242">
        <v>34500</v>
      </c>
      <c r="AR242">
        <v>11250</v>
      </c>
      <c r="AS242">
        <v>69350</v>
      </c>
      <c r="AT242">
        <v>500</v>
      </c>
      <c r="AU242">
        <v>0</v>
      </c>
      <c r="AV242">
        <v>1000</v>
      </c>
      <c r="AW242">
        <v>0</v>
      </c>
      <c r="AX242">
        <v>0</v>
      </c>
      <c r="AY242">
        <v>0</v>
      </c>
      <c r="AZ242">
        <v>0</v>
      </c>
      <c r="BA242">
        <v>3000</v>
      </c>
      <c r="BB242">
        <v>0</v>
      </c>
      <c r="BC242">
        <v>51100</v>
      </c>
      <c r="BD242">
        <v>0</v>
      </c>
      <c r="BE242">
        <v>22950</v>
      </c>
      <c r="BF242">
        <v>0</v>
      </c>
      <c r="BG242">
        <v>38000</v>
      </c>
      <c r="BH242">
        <v>3000</v>
      </c>
      <c r="BI242">
        <v>0</v>
      </c>
      <c r="BJ242">
        <v>17500</v>
      </c>
      <c r="BK242">
        <v>27000</v>
      </c>
      <c r="BL242">
        <v>22100</v>
      </c>
      <c r="BM242">
        <v>33335</v>
      </c>
      <c r="BN242">
        <v>14500</v>
      </c>
      <c r="BO242">
        <v>2400</v>
      </c>
      <c r="BP242">
        <v>15550</v>
      </c>
      <c r="BQ242">
        <v>0</v>
      </c>
      <c r="BR242">
        <v>32700</v>
      </c>
      <c r="BS242">
        <v>18500</v>
      </c>
      <c r="BT242">
        <v>0</v>
      </c>
      <c r="BU242">
        <v>80758</v>
      </c>
      <c r="BV242">
        <v>4500</v>
      </c>
      <c r="BW242">
        <v>7500</v>
      </c>
      <c r="BX242">
        <v>30100</v>
      </c>
      <c r="BY242">
        <v>10000</v>
      </c>
      <c r="BZ242">
        <v>0</v>
      </c>
      <c r="CA242">
        <v>1250</v>
      </c>
      <c r="CB242">
        <v>0</v>
      </c>
      <c r="CC242">
        <v>5650</v>
      </c>
      <c r="CD242">
        <v>1250</v>
      </c>
      <c r="CE242">
        <v>27580</v>
      </c>
      <c r="CF242">
        <v>11088</v>
      </c>
      <c r="CG242">
        <v>39150</v>
      </c>
      <c r="CH242">
        <v>10000</v>
      </c>
      <c r="CI242">
        <v>3000</v>
      </c>
      <c r="CJ242">
        <v>6000</v>
      </c>
    </row>
    <row r="243" spans="1:88" x14ac:dyDescent="0.25">
      <c r="A243" t="s">
        <v>379</v>
      </c>
      <c r="B243" t="s">
        <v>2365</v>
      </c>
      <c r="C243" t="str">
        <f>VLOOKUP(LEFT(D243,2),'Lookup Information'!$E:$H,4,FALSE)</f>
        <v>Texas District 48</v>
      </c>
      <c r="D243" t="s">
        <v>913</v>
      </c>
      <c r="E243" t="s">
        <v>87</v>
      </c>
      <c r="F243" t="s">
        <v>90</v>
      </c>
      <c r="G243">
        <v>0</v>
      </c>
      <c r="H243">
        <v>2500</v>
      </c>
      <c r="I243">
        <v>3800</v>
      </c>
      <c r="J243">
        <v>2000</v>
      </c>
      <c r="K243">
        <v>0</v>
      </c>
      <c r="L243">
        <v>0</v>
      </c>
      <c r="M243">
        <v>0</v>
      </c>
      <c r="N243">
        <v>0</v>
      </c>
      <c r="O243">
        <v>10500</v>
      </c>
      <c r="P243">
        <v>1000</v>
      </c>
      <c r="Q243">
        <v>1000</v>
      </c>
      <c r="R243">
        <v>0</v>
      </c>
      <c r="S243">
        <v>4500</v>
      </c>
      <c r="T243">
        <v>14000</v>
      </c>
      <c r="U243">
        <v>2500</v>
      </c>
      <c r="V243">
        <v>14250</v>
      </c>
      <c r="W243">
        <v>5200</v>
      </c>
      <c r="X243">
        <v>0</v>
      </c>
      <c r="Y243">
        <v>0</v>
      </c>
      <c r="Z243">
        <v>7000</v>
      </c>
      <c r="AA243">
        <v>2000</v>
      </c>
      <c r="AB243">
        <v>2500</v>
      </c>
      <c r="AC243">
        <v>9000</v>
      </c>
      <c r="AD243">
        <v>0</v>
      </c>
      <c r="AE243">
        <v>4000</v>
      </c>
      <c r="AF243">
        <v>0</v>
      </c>
      <c r="AG243">
        <v>0</v>
      </c>
      <c r="AH243">
        <v>500</v>
      </c>
      <c r="AI243">
        <v>0</v>
      </c>
      <c r="AJ243">
        <v>0</v>
      </c>
      <c r="AK243">
        <v>1500</v>
      </c>
      <c r="AL243">
        <v>500</v>
      </c>
      <c r="AM243">
        <v>9500</v>
      </c>
      <c r="AN243">
        <v>0</v>
      </c>
      <c r="AO243">
        <v>1000</v>
      </c>
      <c r="AP243">
        <v>24550</v>
      </c>
      <c r="AQ243">
        <v>1000</v>
      </c>
      <c r="AR243">
        <v>15600</v>
      </c>
      <c r="AS243">
        <v>1500</v>
      </c>
      <c r="AT243">
        <v>0</v>
      </c>
      <c r="AU243">
        <v>1000</v>
      </c>
      <c r="AV243">
        <v>1000</v>
      </c>
      <c r="AW243">
        <v>0</v>
      </c>
      <c r="AX243">
        <v>2500</v>
      </c>
      <c r="AY243">
        <v>0</v>
      </c>
      <c r="AZ243">
        <v>0</v>
      </c>
      <c r="BA243">
        <v>0</v>
      </c>
      <c r="BB243">
        <v>6500</v>
      </c>
      <c r="BC243">
        <v>6500</v>
      </c>
      <c r="BD243">
        <v>6000</v>
      </c>
      <c r="BE243">
        <v>0</v>
      </c>
      <c r="BF243">
        <v>0</v>
      </c>
      <c r="BG243">
        <v>23500</v>
      </c>
      <c r="BH243">
        <v>0</v>
      </c>
      <c r="BI243">
        <v>0</v>
      </c>
      <c r="BJ243">
        <v>11000</v>
      </c>
      <c r="BK243">
        <v>32000</v>
      </c>
      <c r="BL243">
        <v>23050</v>
      </c>
      <c r="BM243">
        <v>4250</v>
      </c>
      <c r="BN243">
        <v>5000</v>
      </c>
      <c r="BO243">
        <v>0</v>
      </c>
      <c r="BP243">
        <v>750</v>
      </c>
      <c r="BQ243">
        <v>0</v>
      </c>
      <c r="BR243">
        <v>0</v>
      </c>
      <c r="BS243">
        <v>6500</v>
      </c>
      <c r="BT243">
        <v>4500</v>
      </c>
      <c r="BU243">
        <v>250</v>
      </c>
      <c r="BV243">
        <v>500</v>
      </c>
      <c r="BW243">
        <v>0</v>
      </c>
      <c r="BX243">
        <v>7250</v>
      </c>
      <c r="BY243">
        <v>0</v>
      </c>
      <c r="BZ243">
        <v>0</v>
      </c>
      <c r="CA243">
        <v>2550</v>
      </c>
      <c r="CB243">
        <v>250</v>
      </c>
      <c r="CC243">
        <v>2950</v>
      </c>
      <c r="CD243">
        <v>1250</v>
      </c>
      <c r="CE243">
        <v>8700</v>
      </c>
      <c r="CF243">
        <v>45499</v>
      </c>
      <c r="CG243">
        <v>11000</v>
      </c>
      <c r="CH243">
        <v>44000</v>
      </c>
      <c r="CI243">
        <v>0</v>
      </c>
      <c r="CJ243">
        <v>7500</v>
      </c>
    </row>
    <row r="244" spans="1:88" x14ac:dyDescent="0.25">
      <c r="A244" t="s">
        <v>380</v>
      </c>
      <c r="B244" t="s">
        <v>2366</v>
      </c>
      <c r="C244" t="str">
        <f>VLOOKUP(LEFT(D244,2),'Lookup Information'!$E:$H,4,FALSE)</f>
        <v>Georgia District 13</v>
      </c>
      <c r="D244" t="s">
        <v>914</v>
      </c>
      <c r="E244" t="s">
        <v>87</v>
      </c>
      <c r="F244" t="s">
        <v>90</v>
      </c>
      <c r="G244">
        <v>500</v>
      </c>
      <c r="H244">
        <v>8500</v>
      </c>
      <c r="I244">
        <v>0</v>
      </c>
      <c r="J244">
        <v>5000</v>
      </c>
      <c r="K244">
        <v>0</v>
      </c>
      <c r="L244">
        <v>2000</v>
      </c>
      <c r="M244">
        <v>0</v>
      </c>
      <c r="N244">
        <v>0</v>
      </c>
      <c r="O244">
        <v>11007</v>
      </c>
      <c r="P244">
        <v>12000</v>
      </c>
      <c r="Q244">
        <v>2700</v>
      </c>
      <c r="R244">
        <v>18500</v>
      </c>
      <c r="S244">
        <v>34500</v>
      </c>
      <c r="T244">
        <v>8500</v>
      </c>
      <c r="U244">
        <v>0</v>
      </c>
      <c r="V244">
        <v>2000</v>
      </c>
      <c r="W244">
        <v>0</v>
      </c>
      <c r="X244">
        <v>0</v>
      </c>
      <c r="Y244">
        <v>2</v>
      </c>
      <c r="Z244">
        <v>20500</v>
      </c>
      <c r="AA244">
        <v>9000</v>
      </c>
      <c r="AB244">
        <v>0</v>
      </c>
      <c r="AC244">
        <v>4000</v>
      </c>
      <c r="AD244">
        <v>0</v>
      </c>
      <c r="AE244">
        <v>0</v>
      </c>
      <c r="AF244">
        <v>0</v>
      </c>
      <c r="AG244">
        <v>6000</v>
      </c>
      <c r="AH244">
        <v>7500</v>
      </c>
      <c r="AI244">
        <v>10000</v>
      </c>
      <c r="AJ244">
        <v>1000</v>
      </c>
      <c r="AK244">
        <v>21000</v>
      </c>
      <c r="AL244">
        <v>3700</v>
      </c>
      <c r="AM244">
        <v>10001</v>
      </c>
      <c r="AN244">
        <v>0</v>
      </c>
      <c r="AO244">
        <v>1250</v>
      </c>
      <c r="AP244">
        <v>17300</v>
      </c>
      <c r="AQ244">
        <v>0</v>
      </c>
      <c r="AR244">
        <v>11500</v>
      </c>
      <c r="AS244">
        <v>11500</v>
      </c>
      <c r="AT244">
        <v>0</v>
      </c>
      <c r="AU244">
        <v>1000</v>
      </c>
      <c r="AV244">
        <v>0</v>
      </c>
      <c r="AW244">
        <v>2932</v>
      </c>
      <c r="AX244">
        <v>3500</v>
      </c>
      <c r="AY244">
        <v>0</v>
      </c>
      <c r="AZ244">
        <v>0</v>
      </c>
      <c r="BA244">
        <v>0</v>
      </c>
      <c r="BB244">
        <v>2010</v>
      </c>
      <c r="BC244">
        <v>0</v>
      </c>
      <c r="BD244">
        <v>7500</v>
      </c>
      <c r="BE244">
        <v>0</v>
      </c>
      <c r="BF244">
        <v>0</v>
      </c>
      <c r="BG244">
        <v>34000</v>
      </c>
      <c r="BH244">
        <v>40500</v>
      </c>
      <c r="BI244">
        <v>18500</v>
      </c>
      <c r="BJ244">
        <v>28500</v>
      </c>
      <c r="BK244">
        <v>20000</v>
      </c>
      <c r="BL244">
        <v>26000</v>
      </c>
      <c r="BM244">
        <v>4500</v>
      </c>
      <c r="BN244">
        <v>9500</v>
      </c>
      <c r="BO244">
        <v>1000</v>
      </c>
      <c r="BP244">
        <v>2125</v>
      </c>
      <c r="BQ244">
        <v>2500</v>
      </c>
      <c r="BR244">
        <v>0</v>
      </c>
      <c r="BS244">
        <v>11250</v>
      </c>
      <c r="BT244">
        <v>6500</v>
      </c>
      <c r="BU244">
        <v>1000</v>
      </c>
      <c r="BV244">
        <v>0</v>
      </c>
      <c r="BW244">
        <v>0</v>
      </c>
      <c r="BX244">
        <v>16500</v>
      </c>
      <c r="BY244">
        <v>0</v>
      </c>
      <c r="BZ244">
        <v>3000</v>
      </c>
      <c r="CA244">
        <v>500</v>
      </c>
      <c r="CB244">
        <v>900</v>
      </c>
      <c r="CC244">
        <v>750</v>
      </c>
      <c r="CD244">
        <v>0</v>
      </c>
      <c r="CE244">
        <v>250</v>
      </c>
      <c r="CF244">
        <v>4000</v>
      </c>
      <c r="CG244">
        <v>0</v>
      </c>
      <c r="CH244">
        <v>5000</v>
      </c>
      <c r="CI244">
        <v>0</v>
      </c>
      <c r="CJ244">
        <v>0</v>
      </c>
    </row>
    <row r="245" spans="1:88" x14ac:dyDescent="0.25">
      <c r="A245" t="s">
        <v>381</v>
      </c>
      <c r="B245" t="s">
        <v>2367</v>
      </c>
      <c r="C245" t="str">
        <f>VLOOKUP(LEFT(D245,2),'Lookup Information'!$E:$H,4,FALSE)</f>
        <v>Wisconsin District 55</v>
      </c>
      <c r="D245" t="s">
        <v>382</v>
      </c>
      <c r="E245" t="s">
        <v>95</v>
      </c>
      <c r="F245" t="s">
        <v>88</v>
      </c>
      <c r="G245">
        <v>54390</v>
      </c>
      <c r="H245">
        <v>80394</v>
      </c>
      <c r="I245">
        <v>58420</v>
      </c>
      <c r="J245">
        <v>132209</v>
      </c>
      <c r="K245">
        <v>35600</v>
      </c>
      <c r="L245">
        <v>23020</v>
      </c>
      <c r="M245">
        <v>12300</v>
      </c>
      <c r="N245">
        <v>13700</v>
      </c>
      <c r="O245">
        <v>113395</v>
      </c>
      <c r="P245">
        <v>26300</v>
      </c>
      <c r="Q245">
        <v>61895</v>
      </c>
      <c r="R245">
        <v>65850</v>
      </c>
      <c r="S245">
        <v>68700</v>
      </c>
      <c r="T245">
        <v>26450</v>
      </c>
      <c r="U245">
        <v>147491</v>
      </c>
      <c r="V245">
        <v>50374</v>
      </c>
      <c r="W245">
        <v>124027</v>
      </c>
      <c r="X245">
        <v>35005</v>
      </c>
      <c r="Y245">
        <v>65683</v>
      </c>
      <c r="Z245">
        <v>6460</v>
      </c>
      <c r="AA245">
        <v>14100</v>
      </c>
      <c r="AB245">
        <v>21100</v>
      </c>
      <c r="AC245">
        <v>42751</v>
      </c>
      <c r="AD245">
        <v>47225</v>
      </c>
      <c r="AE245">
        <v>347960</v>
      </c>
      <c r="AF245">
        <v>6900</v>
      </c>
      <c r="AG245">
        <v>86518</v>
      </c>
      <c r="AH245">
        <v>164870</v>
      </c>
      <c r="AI245">
        <v>2300</v>
      </c>
      <c r="AJ245">
        <v>31600</v>
      </c>
      <c r="AK245">
        <v>277365</v>
      </c>
      <c r="AL245">
        <v>283801</v>
      </c>
      <c r="AM245">
        <v>550540</v>
      </c>
      <c r="AN245">
        <v>8205</v>
      </c>
      <c r="AO245">
        <v>926701</v>
      </c>
      <c r="AP245">
        <v>247503</v>
      </c>
      <c r="AQ245">
        <v>26860</v>
      </c>
      <c r="AR245">
        <v>60899</v>
      </c>
      <c r="AS245">
        <v>109255</v>
      </c>
      <c r="AT245">
        <v>0</v>
      </c>
      <c r="AU245">
        <v>0</v>
      </c>
      <c r="AV245">
        <v>12500</v>
      </c>
      <c r="AW245">
        <v>0</v>
      </c>
      <c r="AX245">
        <v>0</v>
      </c>
      <c r="AY245">
        <v>3500</v>
      </c>
      <c r="AZ245">
        <v>0</v>
      </c>
      <c r="BA245">
        <v>114014</v>
      </c>
      <c r="BB245">
        <v>5050</v>
      </c>
      <c r="BC245">
        <v>453441</v>
      </c>
      <c r="BD245">
        <v>183008</v>
      </c>
      <c r="BE245">
        <v>834545</v>
      </c>
      <c r="BF245">
        <v>0</v>
      </c>
      <c r="BG245">
        <v>0</v>
      </c>
      <c r="BH245">
        <v>0</v>
      </c>
      <c r="BI245">
        <v>0</v>
      </c>
      <c r="BJ245">
        <v>12000</v>
      </c>
      <c r="BK245">
        <v>0</v>
      </c>
      <c r="BL245">
        <v>329199</v>
      </c>
      <c r="BM245">
        <v>117925</v>
      </c>
      <c r="BN245">
        <v>68485</v>
      </c>
      <c r="BO245">
        <v>20650</v>
      </c>
      <c r="BP245">
        <v>125398</v>
      </c>
      <c r="BQ245">
        <v>34466</v>
      </c>
      <c r="BR245">
        <v>88644</v>
      </c>
      <c r="BS245">
        <v>146281</v>
      </c>
      <c r="BT245">
        <v>87439</v>
      </c>
      <c r="BU245">
        <v>248075</v>
      </c>
      <c r="BV245">
        <v>56779</v>
      </c>
      <c r="BW245">
        <v>60131</v>
      </c>
      <c r="BX245">
        <v>105360</v>
      </c>
      <c r="BY245">
        <v>15370</v>
      </c>
      <c r="BZ245">
        <v>2300</v>
      </c>
      <c r="CA245">
        <v>40974</v>
      </c>
      <c r="CB245">
        <v>475</v>
      </c>
      <c r="CC245">
        <v>68259</v>
      </c>
      <c r="CD245">
        <v>57350</v>
      </c>
      <c r="CE245">
        <v>3195444</v>
      </c>
      <c r="CF245">
        <v>86820</v>
      </c>
      <c r="CG245">
        <v>145691</v>
      </c>
      <c r="CH245">
        <v>39250</v>
      </c>
      <c r="CI245">
        <v>18500</v>
      </c>
      <c r="CJ245">
        <v>93257</v>
      </c>
    </row>
    <row r="246" spans="1:88" x14ac:dyDescent="0.25">
      <c r="A246" t="s">
        <v>383</v>
      </c>
      <c r="B246" t="s">
        <v>2368</v>
      </c>
      <c r="C246" t="str">
        <f>VLOOKUP(LEFT(D246,2),'Lookup Information'!$E:$H,4,FALSE)</f>
        <v>Texas District 48</v>
      </c>
      <c r="D246" t="s">
        <v>915</v>
      </c>
      <c r="E246" t="s">
        <v>87</v>
      </c>
      <c r="F246" t="s">
        <v>88</v>
      </c>
      <c r="G246">
        <v>11629</v>
      </c>
      <c r="H246">
        <v>5000</v>
      </c>
      <c r="I246">
        <v>0</v>
      </c>
      <c r="J246">
        <v>2000</v>
      </c>
      <c r="K246">
        <v>0</v>
      </c>
      <c r="L246">
        <v>3000</v>
      </c>
      <c r="M246">
        <v>0</v>
      </c>
      <c r="N246">
        <v>6500</v>
      </c>
      <c r="O246">
        <v>19833</v>
      </c>
      <c r="P246">
        <v>2000</v>
      </c>
      <c r="Q246">
        <v>0</v>
      </c>
      <c r="R246">
        <v>1000</v>
      </c>
      <c r="S246">
        <v>10200</v>
      </c>
      <c r="T246">
        <v>9000</v>
      </c>
      <c r="U246">
        <v>2500</v>
      </c>
      <c r="V246">
        <v>9000</v>
      </c>
      <c r="W246">
        <v>6750</v>
      </c>
      <c r="X246">
        <v>8500</v>
      </c>
      <c r="Y246">
        <v>2360</v>
      </c>
      <c r="Z246">
        <v>21500</v>
      </c>
      <c r="AA246">
        <v>18000</v>
      </c>
      <c r="AB246">
        <v>2600</v>
      </c>
      <c r="AC246">
        <v>14200</v>
      </c>
      <c r="AD246">
        <v>0</v>
      </c>
      <c r="AE246">
        <v>39850</v>
      </c>
      <c r="AF246">
        <v>0</v>
      </c>
      <c r="AG246">
        <v>34500</v>
      </c>
      <c r="AH246">
        <v>38000</v>
      </c>
      <c r="AI246">
        <v>6500</v>
      </c>
      <c r="AJ246">
        <v>4700</v>
      </c>
      <c r="AK246">
        <v>128550</v>
      </c>
      <c r="AL246">
        <v>22500</v>
      </c>
      <c r="AM246">
        <v>45776</v>
      </c>
      <c r="AN246">
        <v>5400</v>
      </c>
      <c r="AO246">
        <v>32150</v>
      </c>
      <c r="AP246">
        <v>38050</v>
      </c>
      <c r="AQ246">
        <v>11250</v>
      </c>
      <c r="AR246">
        <v>19700</v>
      </c>
      <c r="AS246">
        <v>19500</v>
      </c>
      <c r="AT246">
        <v>500</v>
      </c>
      <c r="AU246">
        <v>0</v>
      </c>
      <c r="AV246">
        <v>15999</v>
      </c>
      <c r="AW246">
        <v>0</v>
      </c>
      <c r="AX246">
        <v>0</v>
      </c>
      <c r="AY246">
        <v>0</v>
      </c>
      <c r="AZ246">
        <v>0</v>
      </c>
      <c r="BA246">
        <v>2750</v>
      </c>
      <c r="BB246">
        <v>0</v>
      </c>
      <c r="BC246">
        <v>95586</v>
      </c>
      <c r="BD246">
        <v>0</v>
      </c>
      <c r="BE246">
        <v>8400</v>
      </c>
      <c r="BF246">
        <v>0</v>
      </c>
      <c r="BG246">
        <v>0</v>
      </c>
      <c r="BH246">
        <v>0</v>
      </c>
      <c r="BI246">
        <v>0</v>
      </c>
      <c r="BJ246">
        <v>500</v>
      </c>
      <c r="BK246">
        <v>3400</v>
      </c>
      <c r="BL246">
        <v>23895</v>
      </c>
      <c r="BM246">
        <v>21116</v>
      </c>
      <c r="BN246">
        <v>13140</v>
      </c>
      <c r="BO246">
        <v>2500</v>
      </c>
      <c r="BP246">
        <v>3600</v>
      </c>
      <c r="BQ246">
        <v>0</v>
      </c>
      <c r="BR246">
        <v>2000</v>
      </c>
      <c r="BS246">
        <v>30200</v>
      </c>
      <c r="BT246">
        <v>0</v>
      </c>
      <c r="BU246">
        <v>23000</v>
      </c>
      <c r="BV246">
        <v>7200</v>
      </c>
      <c r="BW246">
        <v>0</v>
      </c>
      <c r="BX246">
        <v>13500</v>
      </c>
      <c r="BY246">
        <v>0</v>
      </c>
      <c r="BZ246">
        <v>0</v>
      </c>
      <c r="CA246">
        <v>500</v>
      </c>
      <c r="CB246">
        <v>0</v>
      </c>
      <c r="CC246">
        <v>2825</v>
      </c>
      <c r="CD246">
        <v>0</v>
      </c>
      <c r="CE246">
        <v>30200</v>
      </c>
      <c r="CF246">
        <v>23400</v>
      </c>
      <c r="CG246">
        <v>52500</v>
      </c>
      <c r="CH246">
        <v>9500</v>
      </c>
      <c r="CI246">
        <v>0</v>
      </c>
      <c r="CJ246">
        <v>0</v>
      </c>
    </row>
    <row r="247" spans="1:88" x14ac:dyDescent="0.25">
      <c r="A247" t="s">
        <v>384</v>
      </c>
      <c r="B247" t="s">
        <v>2369</v>
      </c>
      <c r="C247" t="str">
        <f>VLOOKUP(LEFT(D247,2),'Lookup Information'!$E:$H,4,FALSE)</f>
        <v>Florida District 12</v>
      </c>
      <c r="D247" t="s">
        <v>916</v>
      </c>
      <c r="E247" t="s">
        <v>87</v>
      </c>
      <c r="F247" t="s">
        <v>88</v>
      </c>
      <c r="G247">
        <v>9900</v>
      </c>
      <c r="H247">
        <v>25550</v>
      </c>
      <c r="I247">
        <v>0</v>
      </c>
      <c r="J247">
        <v>25800</v>
      </c>
      <c r="K247">
        <v>3500</v>
      </c>
      <c r="L247">
        <v>0</v>
      </c>
      <c r="M247">
        <v>0</v>
      </c>
      <c r="N247">
        <v>3200</v>
      </c>
      <c r="O247">
        <v>6150</v>
      </c>
      <c r="P247">
        <v>0</v>
      </c>
      <c r="Q247">
        <v>3856</v>
      </c>
      <c r="R247">
        <v>4750</v>
      </c>
      <c r="S247">
        <v>18500</v>
      </c>
      <c r="T247">
        <v>4000</v>
      </c>
      <c r="U247">
        <v>27150</v>
      </c>
      <c r="V247">
        <v>3600</v>
      </c>
      <c r="W247">
        <v>19800</v>
      </c>
      <c r="X247">
        <v>7700</v>
      </c>
      <c r="Y247">
        <v>0</v>
      </c>
      <c r="Z247">
        <v>25400</v>
      </c>
      <c r="AA247">
        <v>56150</v>
      </c>
      <c r="AB247">
        <v>9250</v>
      </c>
      <c r="AC247">
        <v>57150</v>
      </c>
      <c r="AD247">
        <v>0</v>
      </c>
      <c r="AE247">
        <v>9900</v>
      </c>
      <c r="AF247">
        <v>2500</v>
      </c>
      <c r="AG247">
        <v>18150</v>
      </c>
      <c r="AH247">
        <v>33100</v>
      </c>
      <c r="AI247">
        <v>500</v>
      </c>
      <c r="AJ247">
        <v>3000</v>
      </c>
      <c r="AK247">
        <v>50035</v>
      </c>
      <c r="AL247">
        <v>14450</v>
      </c>
      <c r="AM247">
        <v>106125</v>
      </c>
      <c r="AN247">
        <v>0</v>
      </c>
      <c r="AO247">
        <v>170850</v>
      </c>
      <c r="AP247">
        <v>59900</v>
      </c>
      <c r="AQ247">
        <v>15250</v>
      </c>
      <c r="AR247">
        <v>12700</v>
      </c>
      <c r="AS247">
        <v>2000</v>
      </c>
      <c r="AT247">
        <v>500</v>
      </c>
      <c r="AU247">
        <v>0</v>
      </c>
      <c r="AV247">
        <v>11300</v>
      </c>
      <c r="AW247">
        <v>0</v>
      </c>
      <c r="AX247">
        <v>0</v>
      </c>
      <c r="AY247">
        <v>18400</v>
      </c>
      <c r="AZ247">
        <v>0</v>
      </c>
      <c r="BA247">
        <v>9500</v>
      </c>
      <c r="BB247">
        <v>0</v>
      </c>
      <c r="BC247">
        <v>55000</v>
      </c>
      <c r="BD247">
        <v>2000</v>
      </c>
      <c r="BE247">
        <v>22300</v>
      </c>
      <c r="BF247">
        <v>0</v>
      </c>
      <c r="BG247">
        <v>12500</v>
      </c>
      <c r="BH247">
        <v>0</v>
      </c>
      <c r="BI247">
        <v>0</v>
      </c>
      <c r="BJ247">
        <v>6000</v>
      </c>
      <c r="BK247">
        <v>22500</v>
      </c>
      <c r="BL247">
        <v>43600</v>
      </c>
      <c r="BM247">
        <v>100059</v>
      </c>
      <c r="BN247">
        <v>5000</v>
      </c>
      <c r="BO247">
        <v>6500</v>
      </c>
      <c r="BP247">
        <v>17182</v>
      </c>
      <c r="BQ247">
        <v>7900</v>
      </c>
      <c r="BR247">
        <v>1000</v>
      </c>
      <c r="BS247">
        <v>61200</v>
      </c>
      <c r="BT247">
        <v>23000</v>
      </c>
      <c r="BU247">
        <v>36900</v>
      </c>
      <c r="BV247">
        <v>5650</v>
      </c>
      <c r="BW247">
        <v>2500</v>
      </c>
      <c r="BX247">
        <v>4700</v>
      </c>
      <c r="BY247">
        <v>250</v>
      </c>
      <c r="BZ247">
        <v>0</v>
      </c>
      <c r="CA247">
        <v>10364</v>
      </c>
      <c r="CB247">
        <v>0</v>
      </c>
      <c r="CC247">
        <v>16350</v>
      </c>
      <c r="CD247">
        <v>500</v>
      </c>
      <c r="CE247">
        <v>125695</v>
      </c>
      <c r="CF247">
        <v>18500</v>
      </c>
      <c r="CG247">
        <v>11000</v>
      </c>
      <c r="CH247">
        <v>12200</v>
      </c>
      <c r="CI247">
        <v>1000</v>
      </c>
      <c r="CJ247">
        <v>14500</v>
      </c>
    </row>
    <row r="248" spans="1:88" x14ac:dyDescent="0.25">
      <c r="A248" t="s">
        <v>385</v>
      </c>
      <c r="B248" t="s">
        <v>2370</v>
      </c>
      <c r="C248" t="str">
        <f>VLOOKUP(LEFT(D248,2),'Lookup Information'!$E:$H,4,FALSE)</f>
        <v>North Carolina District 37</v>
      </c>
      <c r="D248" t="s">
        <v>917</v>
      </c>
      <c r="E248" t="s">
        <v>87</v>
      </c>
      <c r="F248" t="s">
        <v>88</v>
      </c>
      <c r="G248">
        <v>4950</v>
      </c>
      <c r="H248">
        <v>18320</v>
      </c>
      <c r="I248">
        <v>0</v>
      </c>
      <c r="J248">
        <v>0</v>
      </c>
      <c r="K248">
        <v>3000</v>
      </c>
      <c r="L248">
        <v>0</v>
      </c>
      <c r="M248">
        <v>2000</v>
      </c>
      <c r="N248">
        <v>250</v>
      </c>
      <c r="O248">
        <v>2800</v>
      </c>
      <c r="P248">
        <v>0</v>
      </c>
      <c r="Q248">
        <v>3500</v>
      </c>
      <c r="R248">
        <v>0</v>
      </c>
      <c r="S248">
        <v>0</v>
      </c>
      <c r="T248">
        <v>0</v>
      </c>
      <c r="U248">
        <v>600</v>
      </c>
      <c r="V248">
        <v>0</v>
      </c>
      <c r="W248">
        <v>7050</v>
      </c>
      <c r="X248">
        <v>4975</v>
      </c>
      <c r="Y248">
        <v>500</v>
      </c>
      <c r="Z248">
        <v>15100</v>
      </c>
      <c r="AA248">
        <v>1500</v>
      </c>
      <c r="AB248">
        <v>0</v>
      </c>
      <c r="AC248">
        <v>10000</v>
      </c>
      <c r="AD248">
        <v>0</v>
      </c>
      <c r="AE248">
        <v>1700</v>
      </c>
      <c r="AF248">
        <v>0</v>
      </c>
      <c r="AG248">
        <v>1750</v>
      </c>
      <c r="AH248">
        <v>2100</v>
      </c>
      <c r="AI248">
        <v>15000</v>
      </c>
      <c r="AJ248">
        <v>0</v>
      </c>
      <c r="AK248">
        <v>9075</v>
      </c>
      <c r="AL248">
        <v>250</v>
      </c>
      <c r="AM248">
        <v>33990</v>
      </c>
      <c r="AN248">
        <v>0</v>
      </c>
      <c r="AO248">
        <v>1000</v>
      </c>
      <c r="AP248">
        <v>32950</v>
      </c>
      <c r="AQ248">
        <v>1000</v>
      </c>
      <c r="AR248">
        <v>5125</v>
      </c>
      <c r="AS248">
        <v>2500</v>
      </c>
      <c r="AT248">
        <v>2000</v>
      </c>
      <c r="AU248">
        <v>0</v>
      </c>
      <c r="AV248">
        <v>18000</v>
      </c>
      <c r="AW248">
        <v>58025</v>
      </c>
      <c r="AX248">
        <v>0</v>
      </c>
      <c r="AY248">
        <v>0</v>
      </c>
      <c r="AZ248">
        <v>0</v>
      </c>
      <c r="BA248">
        <v>1250</v>
      </c>
      <c r="BB248">
        <v>0</v>
      </c>
      <c r="BC248">
        <v>15200</v>
      </c>
      <c r="BD248">
        <v>0</v>
      </c>
      <c r="BE248">
        <v>4982</v>
      </c>
      <c r="BF248">
        <v>0</v>
      </c>
      <c r="BG248">
        <v>0</v>
      </c>
      <c r="BH248">
        <v>0</v>
      </c>
      <c r="BI248">
        <v>0</v>
      </c>
      <c r="BJ248">
        <v>5000</v>
      </c>
      <c r="BK248">
        <v>15000</v>
      </c>
      <c r="BL248">
        <v>21250</v>
      </c>
      <c r="BM248">
        <v>7500</v>
      </c>
      <c r="BN248">
        <v>6500</v>
      </c>
      <c r="BO248">
        <v>0</v>
      </c>
      <c r="BP248">
        <v>1875</v>
      </c>
      <c r="BQ248">
        <v>7600</v>
      </c>
      <c r="BR248">
        <v>0</v>
      </c>
      <c r="BS248">
        <v>2700</v>
      </c>
      <c r="BT248">
        <v>0</v>
      </c>
      <c r="BU248">
        <v>21500</v>
      </c>
      <c r="BV248">
        <v>50</v>
      </c>
      <c r="BW248">
        <v>0</v>
      </c>
      <c r="BX248">
        <v>5450</v>
      </c>
      <c r="BY248">
        <v>1000</v>
      </c>
      <c r="BZ248">
        <v>6000</v>
      </c>
      <c r="CA248">
        <v>5450</v>
      </c>
      <c r="CB248">
        <v>0</v>
      </c>
      <c r="CC248">
        <v>1075</v>
      </c>
      <c r="CD248">
        <v>0</v>
      </c>
      <c r="CE248">
        <v>67396</v>
      </c>
      <c r="CF248">
        <v>8000</v>
      </c>
      <c r="CG248">
        <v>6700</v>
      </c>
      <c r="CH248">
        <v>4000</v>
      </c>
      <c r="CI248">
        <v>2250</v>
      </c>
      <c r="CJ248">
        <v>5950</v>
      </c>
    </row>
    <row r="249" spans="1:88" x14ac:dyDescent="0.25">
      <c r="A249" t="s">
        <v>386</v>
      </c>
      <c r="B249" t="s">
        <v>2371</v>
      </c>
      <c r="C249" t="str">
        <f>VLOOKUP(LEFT(D249,2),'Lookup Information'!$E:$H,4,FALSE)</f>
        <v>Ohio District 39</v>
      </c>
      <c r="D249" t="s">
        <v>918</v>
      </c>
      <c r="E249" t="s">
        <v>87</v>
      </c>
      <c r="F249" t="s">
        <v>88</v>
      </c>
      <c r="G249">
        <v>1250</v>
      </c>
      <c r="H249">
        <v>12050</v>
      </c>
      <c r="I249">
        <v>2000</v>
      </c>
      <c r="J249">
        <v>14500</v>
      </c>
      <c r="K249">
        <v>6000</v>
      </c>
      <c r="L249">
        <v>1500</v>
      </c>
      <c r="M249">
        <v>1500</v>
      </c>
      <c r="N249">
        <v>1000</v>
      </c>
      <c r="O249">
        <v>24500</v>
      </c>
      <c r="P249">
        <v>11000</v>
      </c>
      <c r="Q249">
        <v>1250</v>
      </c>
      <c r="R249">
        <v>16000</v>
      </c>
      <c r="S249">
        <v>15250</v>
      </c>
      <c r="T249">
        <v>6000</v>
      </c>
      <c r="U249">
        <v>1000</v>
      </c>
      <c r="V249">
        <v>6400</v>
      </c>
      <c r="W249">
        <v>23000</v>
      </c>
      <c r="X249">
        <v>6000</v>
      </c>
      <c r="Y249">
        <v>2250</v>
      </c>
      <c r="Z249">
        <v>0</v>
      </c>
      <c r="AA249">
        <v>3000</v>
      </c>
      <c r="AB249">
        <v>0</v>
      </c>
      <c r="AC249">
        <v>24000</v>
      </c>
      <c r="AD249">
        <v>2000</v>
      </c>
      <c r="AE249">
        <v>18000</v>
      </c>
      <c r="AF249">
        <v>0</v>
      </c>
      <c r="AG249">
        <v>15500</v>
      </c>
      <c r="AH249">
        <v>7000</v>
      </c>
      <c r="AI249">
        <v>8500</v>
      </c>
      <c r="AJ249">
        <v>7900</v>
      </c>
      <c r="AK249">
        <v>18500</v>
      </c>
      <c r="AL249">
        <v>11600</v>
      </c>
      <c r="AM249">
        <v>5000</v>
      </c>
      <c r="AN249">
        <v>500</v>
      </c>
      <c r="AO249">
        <v>5400</v>
      </c>
      <c r="AP249">
        <v>15439</v>
      </c>
      <c r="AQ249">
        <v>14000</v>
      </c>
      <c r="AR249">
        <v>1000</v>
      </c>
      <c r="AS249">
        <v>6000</v>
      </c>
      <c r="AT249">
        <v>1250</v>
      </c>
      <c r="AU249">
        <v>0</v>
      </c>
      <c r="AV249">
        <v>3000</v>
      </c>
      <c r="AW249">
        <v>0</v>
      </c>
      <c r="AX249">
        <v>0</v>
      </c>
      <c r="AY249">
        <v>3500</v>
      </c>
      <c r="AZ249">
        <v>0</v>
      </c>
      <c r="BA249">
        <v>4850</v>
      </c>
      <c r="BB249">
        <v>0</v>
      </c>
      <c r="BC249">
        <v>6500</v>
      </c>
      <c r="BD249">
        <v>500</v>
      </c>
      <c r="BE249">
        <v>47778</v>
      </c>
      <c r="BF249">
        <v>0</v>
      </c>
      <c r="BG249">
        <v>0</v>
      </c>
      <c r="BH249">
        <v>0</v>
      </c>
      <c r="BI249">
        <v>0</v>
      </c>
      <c r="BJ249">
        <v>1000</v>
      </c>
      <c r="BK249">
        <v>0</v>
      </c>
      <c r="BL249">
        <v>32770</v>
      </c>
      <c r="BM249">
        <v>13750</v>
      </c>
      <c r="BN249">
        <v>15000</v>
      </c>
      <c r="BO249">
        <v>3000</v>
      </c>
      <c r="BP249">
        <v>2000</v>
      </c>
      <c r="BQ249">
        <v>0</v>
      </c>
      <c r="BR249">
        <v>8000</v>
      </c>
      <c r="BS249">
        <v>4500</v>
      </c>
      <c r="BT249">
        <v>0</v>
      </c>
      <c r="BU249">
        <v>40200</v>
      </c>
      <c r="BV249">
        <v>500</v>
      </c>
      <c r="BW249">
        <v>500</v>
      </c>
      <c r="BX249">
        <v>5000</v>
      </c>
      <c r="BY249">
        <v>3000</v>
      </c>
      <c r="BZ249">
        <v>1000</v>
      </c>
      <c r="CA249">
        <v>0</v>
      </c>
      <c r="CB249">
        <v>0</v>
      </c>
      <c r="CC249">
        <v>1000</v>
      </c>
      <c r="CD249">
        <v>500</v>
      </c>
      <c r="CE249">
        <v>12050</v>
      </c>
      <c r="CF249">
        <v>4000</v>
      </c>
      <c r="CG249">
        <v>10500</v>
      </c>
      <c r="CH249">
        <v>2500</v>
      </c>
      <c r="CI249">
        <v>0</v>
      </c>
      <c r="CJ249">
        <v>6000</v>
      </c>
    </row>
    <row r="250" spans="1:88" x14ac:dyDescent="0.25">
      <c r="A250" t="s">
        <v>387</v>
      </c>
      <c r="B250" t="s">
        <v>2372</v>
      </c>
      <c r="C250" t="str">
        <f>VLOOKUP(LEFT(D250,2),'Lookup Information'!$E:$H,4,FALSE)</f>
        <v>Ohio District 39</v>
      </c>
      <c r="D250" t="s">
        <v>919</v>
      </c>
      <c r="E250" t="s">
        <v>87</v>
      </c>
      <c r="F250" t="s">
        <v>88</v>
      </c>
      <c r="G250">
        <v>14500</v>
      </c>
      <c r="H250">
        <v>4950</v>
      </c>
      <c r="I250">
        <v>5600</v>
      </c>
      <c r="J250">
        <v>2000</v>
      </c>
      <c r="K250">
        <v>3000</v>
      </c>
      <c r="L250">
        <v>0</v>
      </c>
      <c r="M250">
        <v>0</v>
      </c>
      <c r="N250">
        <v>5930</v>
      </c>
      <c r="O250">
        <v>16570</v>
      </c>
      <c r="P250">
        <v>1000</v>
      </c>
      <c r="Q250">
        <v>5400</v>
      </c>
      <c r="R250">
        <v>0</v>
      </c>
      <c r="S250">
        <v>6500</v>
      </c>
      <c r="T250">
        <v>11250</v>
      </c>
      <c r="U250">
        <v>24000</v>
      </c>
      <c r="V250">
        <v>22815</v>
      </c>
      <c r="W250">
        <v>27200</v>
      </c>
      <c r="X250">
        <v>10500</v>
      </c>
      <c r="Y250">
        <v>35050</v>
      </c>
      <c r="Z250">
        <v>23500</v>
      </c>
      <c r="AA250">
        <v>16000</v>
      </c>
      <c r="AB250">
        <v>0</v>
      </c>
      <c r="AC250">
        <v>34200</v>
      </c>
      <c r="AD250">
        <v>35600</v>
      </c>
      <c r="AE250">
        <v>34400</v>
      </c>
      <c r="AF250">
        <v>0</v>
      </c>
      <c r="AG250">
        <v>14500</v>
      </c>
      <c r="AH250">
        <v>34400</v>
      </c>
      <c r="AI250">
        <v>4500</v>
      </c>
      <c r="AJ250">
        <v>0</v>
      </c>
      <c r="AK250">
        <v>38350</v>
      </c>
      <c r="AL250">
        <v>21095</v>
      </c>
      <c r="AM250">
        <v>112900</v>
      </c>
      <c r="AN250">
        <v>4200</v>
      </c>
      <c r="AO250">
        <v>48198</v>
      </c>
      <c r="AP250">
        <v>96569</v>
      </c>
      <c r="AQ250">
        <v>16380</v>
      </c>
      <c r="AR250">
        <v>27020</v>
      </c>
      <c r="AS250">
        <v>42400</v>
      </c>
      <c r="AT250">
        <v>0</v>
      </c>
      <c r="AU250">
        <v>0</v>
      </c>
      <c r="AV250">
        <v>24530</v>
      </c>
      <c r="AW250">
        <v>0</v>
      </c>
      <c r="AX250">
        <v>0</v>
      </c>
      <c r="AY250">
        <v>0</v>
      </c>
      <c r="AZ250">
        <v>0</v>
      </c>
      <c r="BA250">
        <v>21400</v>
      </c>
      <c r="BB250">
        <v>3111</v>
      </c>
      <c r="BC250">
        <v>114126</v>
      </c>
      <c r="BD250">
        <v>36070</v>
      </c>
      <c r="BE250">
        <v>26100</v>
      </c>
      <c r="BF250">
        <v>0</v>
      </c>
      <c r="BG250">
        <v>44000</v>
      </c>
      <c r="BH250">
        <v>25500</v>
      </c>
      <c r="BI250">
        <v>5000</v>
      </c>
      <c r="BJ250">
        <v>52000</v>
      </c>
      <c r="BK250">
        <v>75250</v>
      </c>
      <c r="BL250">
        <v>62010</v>
      </c>
      <c r="BM250">
        <v>33400</v>
      </c>
      <c r="BN250">
        <v>25371</v>
      </c>
      <c r="BO250">
        <v>5500</v>
      </c>
      <c r="BP250">
        <v>9400</v>
      </c>
      <c r="BQ250">
        <v>2750</v>
      </c>
      <c r="BR250">
        <v>52750</v>
      </c>
      <c r="BS250">
        <v>34400</v>
      </c>
      <c r="BT250">
        <v>0</v>
      </c>
      <c r="BU250">
        <v>126828</v>
      </c>
      <c r="BV250">
        <v>10500</v>
      </c>
      <c r="BW250">
        <v>1100</v>
      </c>
      <c r="BX250">
        <v>27700</v>
      </c>
      <c r="BY250">
        <v>11500</v>
      </c>
      <c r="BZ250">
        <v>0</v>
      </c>
      <c r="CA250">
        <v>3929</v>
      </c>
      <c r="CB250">
        <v>0</v>
      </c>
      <c r="CC250">
        <v>7500</v>
      </c>
      <c r="CD250">
        <v>9250</v>
      </c>
      <c r="CE250">
        <v>65260</v>
      </c>
      <c r="CF250">
        <v>34700</v>
      </c>
      <c r="CG250">
        <v>38600</v>
      </c>
      <c r="CH250">
        <v>20000</v>
      </c>
      <c r="CI250">
        <v>0</v>
      </c>
      <c r="CJ250">
        <v>7500</v>
      </c>
    </row>
    <row r="251" spans="1:88" x14ac:dyDescent="0.25">
      <c r="A251" t="s">
        <v>388</v>
      </c>
      <c r="B251" t="s">
        <v>2373</v>
      </c>
      <c r="C251" t="str">
        <f>VLOOKUP(LEFT(D251,2),'Lookup Information'!$E:$H,4,FALSE)</f>
        <v>Virginia District 51</v>
      </c>
      <c r="D251" t="s">
        <v>389</v>
      </c>
      <c r="E251" t="s">
        <v>95</v>
      </c>
      <c r="F251" t="s">
        <v>90</v>
      </c>
      <c r="G251">
        <v>1425</v>
      </c>
      <c r="H251">
        <v>11650</v>
      </c>
      <c r="I251">
        <v>500</v>
      </c>
      <c r="J251">
        <v>16900</v>
      </c>
      <c r="K251">
        <v>0</v>
      </c>
      <c r="L251">
        <v>2500</v>
      </c>
      <c r="M251">
        <v>0</v>
      </c>
      <c r="N251">
        <v>31051</v>
      </c>
      <c r="O251">
        <v>52850</v>
      </c>
      <c r="P251">
        <v>32800</v>
      </c>
      <c r="Q251">
        <v>60480</v>
      </c>
      <c r="R251">
        <v>138740</v>
      </c>
      <c r="S251">
        <v>7750</v>
      </c>
      <c r="T251">
        <v>8000</v>
      </c>
      <c r="U251">
        <v>3750</v>
      </c>
      <c r="V251">
        <v>8200</v>
      </c>
      <c r="W251">
        <v>21000</v>
      </c>
      <c r="X251">
        <v>7500</v>
      </c>
      <c r="Y251">
        <v>500</v>
      </c>
      <c r="Z251">
        <v>21450</v>
      </c>
      <c r="AA251">
        <v>24500</v>
      </c>
      <c r="AB251">
        <v>62636</v>
      </c>
      <c r="AC251">
        <v>85400</v>
      </c>
      <c r="AD251">
        <v>0</v>
      </c>
      <c r="AE251">
        <v>25300</v>
      </c>
      <c r="AF251">
        <v>0</v>
      </c>
      <c r="AG251">
        <v>10025</v>
      </c>
      <c r="AH251">
        <v>27550</v>
      </c>
      <c r="AI251">
        <v>1000</v>
      </c>
      <c r="AJ251">
        <v>11700</v>
      </c>
      <c r="AK251">
        <v>58426</v>
      </c>
      <c r="AL251">
        <v>123775</v>
      </c>
      <c r="AM251">
        <v>150276</v>
      </c>
      <c r="AN251">
        <v>0</v>
      </c>
      <c r="AO251">
        <v>358330</v>
      </c>
      <c r="AP251">
        <v>42550</v>
      </c>
      <c r="AQ251">
        <v>79900</v>
      </c>
      <c r="AR251">
        <v>33406</v>
      </c>
      <c r="AS251">
        <v>60250</v>
      </c>
      <c r="AT251">
        <v>0</v>
      </c>
      <c r="AU251">
        <v>0</v>
      </c>
      <c r="AV251">
        <v>9000</v>
      </c>
      <c r="AW251">
        <v>88001</v>
      </c>
      <c r="AX251">
        <v>43137</v>
      </c>
      <c r="AY251">
        <v>0</v>
      </c>
      <c r="AZ251">
        <v>0</v>
      </c>
      <c r="BA251">
        <v>0</v>
      </c>
      <c r="BB251">
        <v>5900</v>
      </c>
      <c r="BC251">
        <v>10000</v>
      </c>
      <c r="BD251">
        <v>63508</v>
      </c>
      <c r="BE251">
        <v>0</v>
      </c>
      <c r="BF251">
        <v>1001</v>
      </c>
      <c r="BG251">
        <v>0</v>
      </c>
      <c r="BH251">
        <v>3500</v>
      </c>
      <c r="BI251">
        <v>0</v>
      </c>
      <c r="BJ251">
        <v>1500</v>
      </c>
      <c r="BK251">
        <v>5000</v>
      </c>
      <c r="BL251">
        <v>636076</v>
      </c>
      <c r="BM251">
        <v>94950</v>
      </c>
      <c r="BN251">
        <v>16405</v>
      </c>
      <c r="BO251">
        <v>0</v>
      </c>
      <c r="BP251">
        <v>137282</v>
      </c>
      <c r="BQ251">
        <v>0</v>
      </c>
      <c r="BR251">
        <v>5953</v>
      </c>
      <c r="BS251">
        <v>15613</v>
      </c>
      <c r="BT251">
        <v>18600</v>
      </c>
      <c r="BU251">
        <v>21100</v>
      </c>
      <c r="BV251">
        <v>15899</v>
      </c>
      <c r="BW251">
        <v>18800</v>
      </c>
      <c r="BX251">
        <v>8700</v>
      </c>
      <c r="BY251">
        <v>0</v>
      </c>
      <c r="BZ251">
        <v>0</v>
      </c>
      <c r="CA251">
        <v>29610</v>
      </c>
      <c r="CB251">
        <v>1501</v>
      </c>
      <c r="CC251">
        <v>85639</v>
      </c>
      <c r="CD251">
        <v>44802</v>
      </c>
      <c r="CE251">
        <v>240812</v>
      </c>
      <c r="CF251">
        <v>13200</v>
      </c>
      <c r="CG251">
        <v>10500</v>
      </c>
      <c r="CH251">
        <v>9250</v>
      </c>
      <c r="CI251">
        <v>0</v>
      </c>
      <c r="CJ251">
        <v>5200</v>
      </c>
    </row>
    <row r="252" spans="1:88" x14ac:dyDescent="0.25">
      <c r="A252" t="s">
        <v>390</v>
      </c>
      <c r="B252" t="s">
        <v>2374</v>
      </c>
      <c r="C252" t="str">
        <f>VLOOKUP(LEFT(D252,2),'Lookup Information'!$E:$H,4,FALSE)</f>
        <v>Ohio District 39</v>
      </c>
      <c r="D252" t="s">
        <v>920</v>
      </c>
      <c r="E252" t="s">
        <v>87</v>
      </c>
      <c r="F252" t="s">
        <v>90</v>
      </c>
      <c r="G252">
        <v>4000</v>
      </c>
      <c r="H252">
        <v>24000</v>
      </c>
      <c r="I252">
        <v>0</v>
      </c>
      <c r="J252">
        <v>2500</v>
      </c>
      <c r="K252">
        <v>0</v>
      </c>
      <c r="L252">
        <v>0</v>
      </c>
      <c r="M252">
        <v>500</v>
      </c>
      <c r="N252">
        <v>0</v>
      </c>
      <c r="O252">
        <v>6019</v>
      </c>
      <c r="P252">
        <v>11</v>
      </c>
      <c r="Q252">
        <v>2</v>
      </c>
      <c r="R252">
        <v>6</v>
      </c>
      <c r="S252">
        <v>1500</v>
      </c>
      <c r="T252">
        <v>1000</v>
      </c>
      <c r="U252">
        <v>6000</v>
      </c>
      <c r="V252">
        <v>7800</v>
      </c>
      <c r="W252">
        <v>15501</v>
      </c>
      <c r="X252">
        <v>0</v>
      </c>
      <c r="Y252">
        <v>4000</v>
      </c>
      <c r="Z252">
        <v>34000</v>
      </c>
      <c r="AA252">
        <v>13500</v>
      </c>
      <c r="AB252">
        <v>14000</v>
      </c>
      <c r="AC252">
        <v>61500</v>
      </c>
      <c r="AD252">
        <v>2000</v>
      </c>
      <c r="AE252">
        <v>8500</v>
      </c>
      <c r="AF252">
        <v>0</v>
      </c>
      <c r="AG252">
        <v>4</v>
      </c>
      <c r="AH252">
        <v>2750</v>
      </c>
      <c r="AI252">
        <v>9000</v>
      </c>
      <c r="AJ252">
        <v>0</v>
      </c>
      <c r="AK252">
        <v>2500</v>
      </c>
      <c r="AL252">
        <v>1000</v>
      </c>
      <c r="AM252">
        <v>28501</v>
      </c>
      <c r="AN252">
        <v>0</v>
      </c>
      <c r="AO252">
        <v>13200</v>
      </c>
      <c r="AP252">
        <v>20255</v>
      </c>
      <c r="AQ252">
        <v>1</v>
      </c>
      <c r="AR252">
        <v>6254</v>
      </c>
      <c r="AS252">
        <v>2750</v>
      </c>
      <c r="AT252">
        <v>0</v>
      </c>
      <c r="AU252">
        <v>1000</v>
      </c>
      <c r="AV252">
        <v>5000</v>
      </c>
      <c r="AW252">
        <v>1308</v>
      </c>
      <c r="AX252">
        <v>0</v>
      </c>
      <c r="AY252">
        <v>0</v>
      </c>
      <c r="AZ252">
        <v>0</v>
      </c>
      <c r="BA252">
        <v>0</v>
      </c>
      <c r="BB252">
        <v>1</v>
      </c>
      <c r="BC252">
        <v>1000</v>
      </c>
      <c r="BD252">
        <v>7133</v>
      </c>
      <c r="BE252">
        <v>0</v>
      </c>
      <c r="BF252">
        <v>0</v>
      </c>
      <c r="BG252">
        <v>35200</v>
      </c>
      <c r="BH252">
        <v>60000</v>
      </c>
      <c r="BI252">
        <v>12500</v>
      </c>
      <c r="BJ252">
        <v>46500</v>
      </c>
      <c r="BK252">
        <v>47000</v>
      </c>
      <c r="BL252">
        <v>46900</v>
      </c>
      <c r="BM252">
        <v>8800</v>
      </c>
      <c r="BN252">
        <v>7750</v>
      </c>
      <c r="BO252">
        <v>0</v>
      </c>
      <c r="BP252">
        <v>5708</v>
      </c>
      <c r="BQ252">
        <v>0</v>
      </c>
      <c r="BR252">
        <v>10500</v>
      </c>
      <c r="BS252">
        <v>1</v>
      </c>
      <c r="BT252">
        <v>0</v>
      </c>
      <c r="BU252">
        <v>36400</v>
      </c>
      <c r="BV252">
        <v>501</v>
      </c>
      <c r="BW252">
        <v>0</v>
      </c>
      <c r="BX252">
        <v>0</v>
      </c>
      <c r="BY252">
        <v>16000</v>
      </c>
      <c r="BZ252">
        <v>2500</v>
      </c>
      <c r="CA252">
        <v>3304</v>
      </c>
      <c r="CB252">
        <v>0</v>
      </c>
      <c r="CC252">
        <v>6234</v>
      </c>
      <c r="CD252">
        <v>2501</v>
      </c>
      <c r="CE252">
        <v>22903</v>
      </c>
      <c r="CF252">
        <v>4002</v>
      </c>
      <c r="CG252">
        <v>31499</v>
      </c>
      <c r="CH252">
        <v>9500</v>
      </c>
      <c r="CI252">
        <v>4500</v>
      </c>
      <c r="CJ252">
        <v>1000</v>
      </c>
    </row>
    <row r="253" spans="1:88" x14ac:dyDescent="0.25">
      <c r="A253" t="s">
        <v>391</v>
      </c>
      <c r="B253" t="s">
        <v>2375</v>
      </c>
      <c r="C253" t="str">
        <f>VLOOKUP(LEFT(D253,2),'Lookup Information'!$E:$H,4,FALSE)</f>
        <v>New York District 36</v>
      </c>
      <c r="D253" t="s">
        <v>921</v>
      </c>
      <c r="E253" t="s">
        <v>87</v>
      </c>
      <c r="F253" t="s">
        <v>88</v>
      </c>
      <c r="G253">
        <v>3875</v>
      </c>
      <c r="H253">
        <v>23750</v>
      </c>
      <c r="I253">
        <v>4850</v>
      </c>
      <c r="J253">
        <v>18522</v>
      </c>
      <c r="K253">
        <v>2000</v>
      </c>
      <c r="L253">
        <v>2000</v>
      </c>
      <c r="M253">
        <v>3700</v>
      </c>
      <c r="N253">
        <v>8474</v>
      </c>
      <c r="O253">
        <v>19100</v>
      </c>
      <c r="P253">
        <v>6800</v>
      </c>
      <c r="Q253">
        <v>1000</v>
      </c>
      <c r="R253">
        <v>6375</v>
      </c>
      <c r="S253">
        <v>19750</v>
      </c>
      <c r="T253">
        <v>10000</v>
      </c>
      <c r="U253">
        <v>23800</v>
      </c>
      <c r="V253">
        <v>33650</v>
      </c>
      <c r="W253">
        <v>21375</v>
      </c>
      <c r="X253">
        <v>500</v>
      </c>
      <c r="Y253">
        <v>19125</v>
      </c>
      <c r="Z253">
        <v>3000</v>
      </c>
      <c r="AA253">
        <v>10000</v>
      </c>
      <c r="AB253">
        <v>19500</v>
      </c>
      <c r="AC253">
        <v>49750</v>
      </c>
      <c r="AD253">
        <v>0</v>
      </c>
      <c r="AE253">
        <v>63250</v>
      </c>
      <c r="AF253">
        <v>0</v>
      </c>
      <c r="AG253">
        <v>44000</v>
      </c>
      <c r="AH253">
        <v>33850</v>
      </c>
      <c r="AI253">
        <v>3500</v>
      </c>
      <c r="AJ253">
        <v>2000</v>
      </c>
      <c r="AK253">
        <v>104841</v>
      </c>
      <c r="AL253">
        <v>14925</v>
      </c>
      <c r="AM253">
        <v>94200</v>
      </c>
      <c r="AN253">
        <v>0</v>
      </c>
      <c r="AO253">
        <v>125141</v>
      </c>
      <c r="AP253">
        <v>64525</v>
      </c>
      <c r="AQ253">
        <v>20500</v>
      </c>
      <c r="AR253">
        <v>4850</v>
      </c>
      <c r="AS253">
        <v>28645</v>
      </c>
      <c r="AT253">
        <v>0</v>
      </c>
      <c r="AU253">
        <v>0</v>
      </c>
      <c r="AV253">
        <v>64967</v>
      </c>
      <c r="AW253">
        <v>0</v>
      </c>
      <c r="AX253">
        <v>250</v>
      </c>
      <c r="AY253">
        <v>5500</v>
      </c>
      <c r="AZ253">
        <v>0</v>
      </c>
      <c r="BA253">
        <v>17900</v>
      </c>
      <c r="BB253">
        <v>6381</v>
      </c>
      <c r="BC253">
        <v>267041</v>
      </c>
      <c r="BD253">
        <v>18300</v>
      </c>
      <c r="BE253">
        <v>42875</v>
      </c>
      <c r="BF253">
        <v>0</v>
      </c>
      <c r="BG253">
        <v>58000</v>
      </c>
      <c r="BH253">
        <v>16000</v>
      </c>
      <c r="BI253">
        <v>5000</v>
      </c>
      <c r="BJ253">
        <v>16000</v>
      </c>
      <c r="BK253">
        <v>71500</v>
      </c>
      <c r="BL253">
        <v>84063</v>
      </c>
      <c r="BM253">
        <v>56875</v>
      </c>
      <c r="BN253">
        <v>32708</v>
      </c>
      <c r="BO253">
        <v>11500</v>
      </c>
      <c r="BP253">
        <v>33100</v>
      </c>
      <c r="BQ253">
        <v>8400</v>
      </c>
      <c r="BR253">
        <v>1000</v>
      </c>
      <c r="BS253">
        <v>23825</v>
      </c>
      <c r="BT253">
        <v>12675</v>
      </c>
      <c r="BU253">
        <v>25323</v>
      </c>
      <c r="BV253">
        <v>875</v>
      </c>
      <c r="BW253">
        <v>2000</v>
      </c>
      <c r="BX253">
        <v>30800</v>
      </c>
      <c r="BY253">
        <v>10900</v>
      </c>
      <c r="BZ253">
        <v>0</v>
      </c>
      <c r="CA253">
        <v>14533</v>
      </c>
      <c r="CB253">
        <v>1000</v>
      </c>
      <c r="CC253">
        <v>11620</v>
      </c>
      <c r="CD253">
        <v>250</v>
      </c>
      <c r="CE253">
        <v>64129</v>
      </c>
      <c r="CF253">
        <v>103350</v>
      </c>
      <c r="CG253">
        <v>38100</v>
      </c>
      <c r="CH253">
        <v>22500</v>
      </c>
      <c r="CI253">
        <v>3000</v>
      </c>
      <c r="CJ253">
        <v>16000</v>
      </c>
    </row>
    <row r="254" spans="1:88" x14ac:dyDescent="0.25">
      <c r="A254" t="s">
        <v>392</v>
      </c>
      <c r="B254" t="s">
        <v>2376</v>
      </c>
      <c r="C254" t="str">
        <f>VLOOKUP(LEFT(D254,2),'Lookup Information'!$E:$H,4,FALSE)</f>
        <v>Massachusetts District 25</v>
      </c>
      <c r="D254" t="s">
        <v>922</v>
      </c>
      <c r="E254" t="s">
        <v>87</v>
      </c>
      <c r="F254" t="s">
        <v>90</v>
      </c>
      <c r="G254">
        <v>0</v>
      </c>
      <c r="H254">
        <v>26500</v>
      </c>
      <c r="I254">
        <v>0</v>
      </c>
      <c r="J254">
        <v>1500</v>
      </c>
      <c r="K254">
        <v>0</v>
      </c>
      <c r="L254">
        <v>0</v>
      </c>
      <c r="M254">
        <v>0</v>
      </c>
      <c r="N254">
        <v>0</v>
      </c>
      <c r="O254">
        <v>6730</v>
      </c>
      <c r="P254">
        <v>1000</v>
      </c>
      <c r="Q254">
        <v>3220</v>
      </c>
      <c r="R254">
        <v>12900</v>
      </c>
      <c r="S254">
        <v>-1000</v>
      </c>
      <c r="T254">
        <v>5500</v>
      </c>
      <c r="U254">
        <v>0</v>
      </c>
      <c r="V254">
        <v>11500</v>
      </c>
      <c r="W254">
        <v>19625</v>
      </c>
      <c r="X254">
        <v>5500</v>
      </c>
      <c r="Y254">
        <v>30475</v>
      </c>
      <c r="Z254">
        <v>30000</v>
      </c>
      <c r="AA254">
        <v>15000</v>
      </c>
      <c r="AB254">
        <v>0</v>
      </c>
      <c r="AC254">
        <v>7500</v>
      </c>
      <c r="AD254">
        <v>0</v>
      </c>
      <c r="AE254">
        <v>7250</v>
      </c>
      <c r="AF254">
        <v>1000</v>
      </c>
      <c r="AG254">
        <v>18500</v>
      </c>
      <c r="AH254">
        <v>3650</v>
      </c>
      <c r="AI254">
        <v>0</v>
      </c>
      <c r="AJ254">
        <v>0</v>
      </c>
      <c r="AK254">
        <v>24500</v>
      </c>
      <c r="AL254">
        <v>6949</v>
      </c>
      <c r="AM254">
        <v>40649</v>
      </c>
      <c r="AN254">
        <v>0</v>
      </c>
      <c r="AO254">
        <v>22257</v>
      </c>
      <c r="AP254">
        <v>17925</v>
      </c>
      <c r="AQ254">
        <v>4200</v>
      </c>
      <c r="AR254">
        <v>17235</v>
      </c>
      <c r="AS254">
        <v>39500</v>
      </c>
      <c r="AT254">
        <v>0</v>
      </c>
      <c r="AU254">
        <v>0</v>
      </c>
      <c r="AV254">
        <v>14500</v>
      </c>
      <c r="AW254">
        <v>16690</v>
      </c>
      <c r="AX254">
        <v>4000</v>
      </c>
      <c r="AY254">
        <v>3000</v>
      </c>
      <c r="AZ254">
        <v>0</v>
      </c>
      <c r="BA254">
        <v>0</v>
      </c>
      <c r="BB254">
        <v>1000</v>
      </c>
      <c r="BC254">
        <v>17893</v>
      </c>
      <c r="BD254">
        <v>0</v>
      </c>
      <c r="BE254">
        <v>0</v>
      </c>
      <c r="BF254">
        <v>0</v>
      </c>
      <c r="BG254">
        <v>67500</v>
      </c>
      <c r="BH254">
        <v>47000</v>
      </c>
      <c r="BI254">
        <v>20000</v>
      </c>
      <c r="BJ254">
        <v>53500</v>
      </c>
      <c r="BK254">
        <v>48500</v>
      </c>
      <c r="BL254">
        <v>76132</v>
      </c>
      <c r="BM254">
        <v>20150</v>
      </c>
      <c r="BN254">
        <v>11000</v>
      </c>
      <c r="BO254">
        <v>0</v>
      </c>
      <c r="BP254">
        <v>15290</v>
      </c>
      <c r="BQ254">
        <v>0</v>
      </c>
      <c r="BR254">
        <v>0</v>
      </c>
      <c r="BS254">
        <v>5650</v>
      </c>
      <c r="BT254">
        <v>9200</v>
      </c>
      <c r="BU254">
        <v>13570</v>
      </c>
      <c r="BV254">
        <v>2135</v>
      </c>
      <c r="BW254">
        <v>1500</v>
      </c>
      <c r="BX254">
        <v>16250</v>
      </c>
      <c r="BY254">
        <v>0</v>
      </c>
      <c r="BZ254">
        <v>0</v>
      </c>
      <c r="CA254">
        <v>8025</v>
      </c>
      <c r="CB254">
        <v>0</v>
      </c>
      <c r="CC254">
        <v>5200</v>
      </c>
      <c r="CD254">
        <v>675</v>
      </c>
      <c r="CE254">
        <v>38665</v>
      </c>
      <c r="CF254">
        <v>7500</v>
      </c>
      <c r="CG254">
        <v>8000</v>
      </c>
      <c r="CH254">
        <v>1500</v>
      </c>
      <c r="CI254">
        <v>1000</v>
      </c>
      <c r="CJ254">
        <v>0</v>
      </c>
    </row>
    <row r="255" spans="1:88" x14ac:dyDescent="0.25">
      <c r="A255" t="s">
        <v>393</v>
      </c>
      <c r="B255" t="s">
        <v>2377</v>
      </c>
      <c r="C255" t="str">
        <f>VLOOKUP(LEFT(D255,2),'Lookup Information'!$E:$H,4,FALSE)</f>
        <v>Pennsylvania District 42</v>
      </c>
      <c r="D255" t="s">
        <v>923</v>
      </c>
      <c r="E255" t="s">
        <v>87</v>
      </c>
      <c r="F255" t="s">
        <v>88</v>
      </c>
      <c r="G255">
        <v>1000</v>
      </c>
      <c r="H255">
        <v>500</v>
      </c>
      <c r="I255">
        <v>0</v>
      </c>
      <c r="J255">
        <v>4000</v>
      </c>
      <c r="K255">
        <v>3000</v>
      </c>
      <c r="L255">
        <v>0</v>
      </c>
      <c r="M255">
        <v>0</v>
      </c>
      <c r="N255">
        <v>9000</v>
      </c>
      <c r="O255">
        <v>7750</v>
      </c>
      <c r="P255">
        <v>5000</v>
      </c>
      <c r="Q255">
        <v>5750</v>
      </c>
      <c r="R255">
        <v>2000</v>
      </c>
      <c r="S255">
        <v>19500</v>
      </c>
      <c r="T255">
        <v>25200</v>
      </c>
      <c r="U255">
        <v>23600</v>
      </c>
      <c r="V255">
        <v>12200</v>
      </c>
      <c r="W255">
        <v>18300</v>
      </c>
      <c r="X255">
        <v>6200</v>
      </c>
      <c r="Y255">
        <v>31000</v>
      </c>
      <c r="Z255">
        <v>19500</v>
      </c>
      <c r="AA255">
        <v>3000</v>
      </c>
      <c r="AB255">
        <v>0</v>
      </c>
      <c r="AC255">
        <v>46800</v>
      </c>
      <c r="AD255">
        <v>49700</v>
      </c>
      <c r="AE255">
        <v>65912</v>
      </c>
      <c r="AF255">
        <v>0</v>
      </c>
      <c r="AG255">
        <v>68340</v>
      </c>
      <c r="AH255">
        <v>53050</v>
      </c>
      <c r="AI255">
        <v>3000</v>
      </c>
      <c r="AJ255">
        <v>1000</v>
      </c>
      <c r="AK255">
        <v>141060</v>
      </c>
      <c r="AL255">
        <v>12330</v>
      </c>
      <c r="AM255">
        <v>65466</v>
      </c>
      <c r="AN255">
        <v>500</v>
      </c>
      <c r="AO255">
        <v>56814</v>
      </c>
      <c r="AP255">
        <v>73070</v>
      </c>
      <c r="AQ255">
        <v>29300</v>
      </c>
      <c r="AR255">
        <v>29850</v>
      </c>
      <c r="AS255">
        <v>86750</v>
      </c>
      <c r="AT255">
        <v>750</v>
      </c>
      <c r="AU255">
        <v>0</v>
      </c>
      <c r="AV255">
        <v>6150</v>
      </c>
      <c r="AW255">
        <v>0</v>
      </c>
      <c r="AX255">
        <v>0</v>
      </c>
      <c r="AY255">
        <v>0</v>
      </c>
      <c r="AZ255">
        <v>0</v>
      </c>
      <c r="BA255">
        <v>11150</v>
      </c>
      <c r="BB255">
        <v>0</v>
      </c>
      <c r="BC255">
        <v>30218</v>
      </c>
      <c r="BD255">
        <v>0</v>
      </c>
      <c r="BE255">
        <v>18300</v>
      </c>
      <c r="BF255">
        <v>0</v>
      </c>
      <c r="BG255">
        <v>15000</v>
      </c>
      <c r="BH255">
        <v>0</v>
      </c>
      <c r="BI255">
        <v>0</v>
      </c>
      <c r="BJ255">
        <v>0</v>
      </c>
      <c r="BK255">
        <v>11500</v>
      </c>
      <c r="BL255">
        <v>63706</v>
      </c>
      <c r="BM255">
        <v>45546</v>
      </c>
      <c r="BN255">
        <v>17800</v>
      </c>
      <c r="BO255">
        <v>9418</v>
      </c>
      <c r="BP255">
        <v>5100</v>
      </c>
      <c r="BQ255">
        <v>1000</v>
      </c>
      <c r="BR255">
        <v>25000</v>
      </c>
      <c r="BS255">
        <v>39950</v>
      </c>
      <c r="BT255">
        <v>2200</v>
      </c>
      <c r="BU255">
        <v>70205</v>
      </c>
      <c r="BV255">
        <v>4500</v>
      </c>
      <c r="BW255">
        <v>0</v>
      </c>
      <c r="BX255">
        <v>20500</v>
      </c>
      <c r="BY255">
        <v>19400</v>
      </c>
      <c r="BZ255">
        <v>0</v>
      </c>
      <c r="CA255">
        <v>1100</v>
      </c>
      <c r="CB255">
        <v>0</v>
      </c>
      <c r="CC255">
        <v>11240</v>
      </c>
      <c r="CD255">
        <v>2000</v>
      </c>
      <c r="CE255">
        <v>58356</v>
      </c>
      <c r="CF255">
        <v>17999</v>
      </c>
      <c r="CG255">
        <v>65450</v>
      </c>
      <c r="CH255">
        <v>24825</v>
      </c>
      <c r="CI255">
        <v>0</v>
      </c>
      <c r="CJ255">
        <v>18100</v>
      </c>
    </row>
    <row r="256" spans="1:88" x14ac:dyDescent="0.25">
      <c r="A256" t="s">
        <v>394</v>
      </c>
      <c r="B256" t="s">
        <v>2378</v>
      </c>
      <c r="C256" t="str">
        <f>VLOOKUP(LEFT(D256,2),'Lookup Information'!$E:$H,4,FALSE)</f>
        <v>Illinois District 17</v>
      </c>
      <c r="D256" t="s">
        <v>924</v>
      </c>
      <c r="E256" t="s">
        <v>87</v>
      </c>
      <c r="F256" t="s">
        <v>90</v>
      </c>
      <c r="G256">
        <v>11959</v>
      </c>
      <c r="H256">
        <v>20500</v>
      </c>
      <c r="I256">
        <v>0</v>
      </c>
      <c r="J256">
        <v>1750</v>
      </c>
      <c r="K256">
        <v>300</v>
      </c>
      <c r="L256">
        <v>0</v>
      </c>
      <c r="M256">
        <v>1000</v>
      </c>
      <c r="N256">
        <v>0</v>
      </c>
      <c r="O256">
        <v>16700</v>
      </c>
      <c r="P256">
        <v>5000</v>
      </c>
      <c r="Q256">
        <v>5400</v>
      </c>
      <c r="R256">
        <v>1000</v>
      </c>
      <c r="S256">
        <v>13500</v>
      </c>
      <c r="T256">
        <v>14750</v>
      </c>
      <c r="U256">
        <v>2500</v>
      </c>
      <c r="V256">
        <v>3500</v>
      </c>
      <c r="W256">
        <v>1000</v>
      </c>
      <c r="X256">
        <v>2000</v>
      </c>
      <c r="Y256">
        <v>2700</v>
      </c>
      <c r="Z256">
        <v>9500</v>
      </c>
      <c r="AA256">
        <v>1000</v>
      </c>
      <c r="AB256">
        <v>0</v>
      </c>
      <c r="AC256">
        <v>9250</v>
      </c>
      <c r="AD256">
        <v>0</v>
      </c>
      <c r="AE256">
        <v>2000</v>
      </c>
      <c r="AF256">
        <v>0</v>
      </c>
      <c r="AG256">
        <v>13250</v>
      </c>
      <c r="AH256">
        <v>10250</v>
      </c>
      <c r="AI256">
        <v>5500</v>
      </c>
      <c r="AJ256">
        <v>1000</v>
      </c>
      <c r="AK256">
        <v>53700</v>
      </c>
      <c r="AL256">
        <v>9100</v>
      </c>
      <c r="AM256">
        <v>17288</v>
      </c>
      <c r="AN256">
        <v>4250</v>
      </c>
      <c r="AO256">
        <v>48396</v>
      </c>
      <c r="AP256">
        <v>41420</v>
      </c>
      <c r="AQ256">
        <v>25060</v>
      </c>
      <c r="AR256">
        <v>27350</v>
      </c>
      <c r="AS256">
        <v>63250</v>
      </c>
      <c r="AT256">
        <v>0</v>
      </c>
      <c r="AU256">
        <v>6000</v>
      </c>
      <c r="AV256">
        <v>6500</v>
      </c>
      <c r="AW256">
        <v>140</v>
      </c>
      <c r="AX256">
        <v>2000</v>
      </c>
      <c r="AY256">
        <v>0</v>
      </c>
      <c r="AZ256">
        <v>0</v>
      </c>
      <c r="BA256">
        <v>0</v>
      </c>
      <c r="BB256">
        <v>16210</v>
      </c>
      <c r="BC256">
        <v>10250</v>
      </c>
      <c r="BD256">
        <v>19367</v>
      </c>
      <c r="BE256">
        <v>0</v>
      </c>
      <c r="BF256">
        <v>0</v>
      </c>
      <c r="BG256">
        <v>56500</v>
      </c>
      <c r="BH256">
        <v>34500</v>
      </c>
      <c r="BI256">
        <v>30000</v>
      </c>
      <c r="BJ256">
        <v>52500</v>
      </c>
      <c r="BK256">
        <v>11500</v>
      </c>
      <c r="BL256">
        <v>67540</v>
      </c>
      <c r="BM256">
        <v>13850</v>
      </c>
      <c r="BN256">
        <v>7692</v>
      </c>
      <c r="BO256">
        <v>0</v>
      </c>
      <c r="BP256">
        <v>8510</v>
      </c>
      <c r="BQ256">
        <v>2000</v>
      </c>
      <c r="BR256">
        <v>5000</v>
      </c>
      <c r="BS256">
        <v>6900</v>
      </c>
      <c r="BT256">
        <v>2000</v>
      </c>
      <c r="BU256">
        <v>6000</v>
      </c>
      <c r="BV256">
        <v>0</v>
      </c>
      <c r="BW256">
        <v>3500</v>
      </c>
      <c r="BX256">
        <v>12000</v>
      </c>
      <c r="BY256">
        <v>4000</v>
      </c>
      <c r="BZ256">
        <v>0</v>
      </c>
      <c r="CA256">
        <v>18095</v>
      </c>
      <c r="CB256">
        <v>0</v>
      </c>
      <c r="CC256">
        <v>10350</v>
      </c>
      <c r="CD256">
        <v>1000</v>
      </c>
      <c r="CE256">
        <v>36494</v>
      </c>
      <c r="CF256">
        <v>10500</v>
      </c>
      <c r="CG256">
        <v>20500</v>
      </c>
      <c r="CH256">
        <v>19000</v>
      </c>
      <c r="CI256">
        <v>0</v>
      </c>
      <c r="CJ256">
        <v>0</v>
      </c>
    </row>
    <row r="257" spans="1:88" x14ac:dyDescent="0.25">
      <c r="A257" t="s">
        <v>395</v>
      </c>
      <c r="B257" t="s">
        <v>2379</v>
      </c>
      <c r="C257" t="str">
        <f>VLOOKUP(LEFT(D257,2),'Lookup Information'!$E:$H,4,FALSE)</f>
        <v>Massachusetts District 25</v>
      </c>
      <c r="D257" t="s">
        <v>925</v>
      </c>
      <c r="E257" t="s">
        <v>87</v>
      </c>
      <c r="F257" t="s">
        <v>90</v>
      </c>
      <c r="G257">
        <v>1000</v>
      </c>
      <c r="H257">
        <v>12000</v>
      </c>
      <c r="I257">
        <v>0</v>
      </c>
      <c r="J257">
        <v>2750</v>
      </c>
      <c r="K257">
        <v>0</v>
      </c>
      <c r="L257">
        <v>0</v>
      </c>
      <c r="M257">
        <v>0</v>
      </c>
      <c r="N257">
        <v>0</v>
      </c>
      <c r="O257">
        <v>40467</v>
      </c>
      <c r="P257">
        <v>29150</v>
      </c>
      <c r="Q257">
        <v>20485</v>
      </c>
      <c r="R257">
        <v>46885</v>
      </c>
      <c r="S257">
        <v>26700</v>
      </c>
      <c r="T257">
        <v>8500</v>
      </c>
      <c r="U257">
        <v>750</v>
      </c>
      <c r="V257">
        <v>19316</v>
      </c>
      <c r="W257">
        <v>11850</v>
      </c>
      <c r="X257">
        <v>0</v>
      </c>
      <c r="Y257">
        <v>5824</v>
      </c>
      <c r="Z257">
        <v>24500</v>
      </c>
      <c r="AA257">
        <v>21018</v>
      </c>
      <c r="AB257">
        <v>0</v>
      </c>
      <c r="AC257">
        <v>40000</v>
      </c>
      <c r="AD257">
        <v>0</v>
      </c>
      <c r="AE257">
        <v>23000</v>
      </c>
      <c r="AF257">
        <v>0</v>
      </c>
      <c r="AG257">
        <v>34403</v>
      </c>
      <c r="AH257">
        <v>19900</v>
      </c>
      <c r="AI257">
        <v>2000</v>
      </c>
      <c r="AJ257">
        <v>1010</v>
      </c>
      <c r="AK257">
        <v>85055</v>
      </c>
      <c r="AL257">
        <v>51600</v>
      </c>
      <c r="AM257">
        <v>242468</v>
      </c>
      <c r="AN257">
        <v>1500</v>
      </c>
      <c r="AO257">
        <v>341399</v>
      </c>
      <c r="AP257">
        <v>120436</v>
      </c>
      <c r="AQ257">
        <v>39000</v>
      </c>
      <c r="AR257">
        <v>44903</v>
      </c>
      <c r="AS257">
        <v>179944</v>
      </c>
      <c r="AT257">
        <v>0</v>
      </c>
      <c r="AU257">
        <v>4950</v>
      </c>
      <c r="AV257">
        <v>10250</v>
      </c>
      <c r="AW257">
        <v>1000</v>
      </c>
      <c r="AX257">
        <v>20065</v>
      </c>
      <c r="AY257">
        <v>0</v>
      </c>
      <c r="AZ257">
        <v>1290</v>
      </c>
      <c r="BA257">
        <v>0</v>
      </c>
      <c r="BB257">
        <v>19707</v>
      </c>
      <c r="BC257">
        <v>1000</v>
      </c>
      <c r="BD257">
        <v>19420</v>
      </c>
      <c r="BE257">
        <v>193</v>
      </c>
      <c r="BF257">
        <v>0</v>
      </c>
      <c r="BG257">
        <v>45000</v>
      </c>
      <c r="BH257">
        <v>34500</v>
      </c>
      <c r="BI257">
        <v>15000</v>
      </c>
      <c r="BJ257">
        <v>33500</v>
      </c>
      <c r="BK257">
        <v>21500</v>
      </c>
      <c r="BL257">
        <v>322712</v>
      </c>
      <c r="BM257">
        <v>101072</v>
      </c>
      <c r="BN257">
        <v>23260</v>
      </c>
      <c r="BO257">
        <v>500</v>
      </c>
      <c r="BP257">
        <v>69998</v>
      </c>
      <c r="BQ257">
        <v>7000</v>
      </c>
      <c r="BR257">
        <v>7250</v>
      </c>
      <c r="BS257">
        <v>3600</v>
      </c>
      <c r="BT257">
        <v>6000</v>
      </c>
      <c r="BU257">
        <v>28008</v>
      </c>
      <c r="BV257">
        <v>500</v>
      </c>
      <c r="BW257">
        <v>8500</v>
      </c>
      <c r="BX257">
        <v>30115</v>
      </c>
      <c r="BY257">
        <v>0</v>
      </c>
      <c r="BZ257">
        <v>0</v>
      </c>
      <c r="CA257">
        <v>9682</v>
      </c>
      <c r="CB257">
        <v>0</v>
      </c>
      <c r="CC257">
        <v>49423</v>
      </c>
      <c r="CD257">
        <v>31741</v>
      </c>
      <c r="CE257">
        <v>112648</v>
      </c>
      <c r="CF257">
        <v>7288</v>
      </c>
      <c r="CG257">
        <v>22500</v>
      </c>
      <c r="CH257">
        <v>4500</v>
      </c>
      <c r="CI257">
        <v>500</v>
      </c>
      <c r="CJ257">
        <v>0</v>
      </c>
    </row>
    <row r="258" spans="1:88" x14ac:dyDescent="0.25">
      <c r="A258" t="s">
        <v>396</v>
      </c>
      <c r="B258" t="s">
        <v>2380</v>
      </c>
      <c r="C258" t="str">
        <f>VLOOKUP(LEFT(D258,2),'Lookup Information'!$E:$H,4,FALSE)</f>
        <v>Michigan District 26</v>
      </c>
      <c r="D258" t="s">
        <v>926</v>
      </c>
      <c r="E258" t="s">
        <v>87</v>
      </c>
      <c r="F258" t="s">
        <v>90</v>
      </c>
      <c r="G258">
        <v>16000</v>
      </c>
      <c r="H258">
        <v>21900</v>
      </c>
      <c r="I258">
        <v>2000</v>
      </c>
      <c r="J258">
        <v>50</v>
      </c>
      <c r="K258">
        <v>1000</v>
      </c>
      <c r="L258">
        <v>0</v>
      </c>
      <c r="M258">
        <v>0</v>
      </c>
      <c r="N258">
        <v>0</v>
      </c>
      <c r="O258">
        <v>1255</v>
      </c>
      <c r="P258">
        <v>4000</v>
      </c>
      <c r="Q258">
        <v>117</v>
      </c>
      <c r="R258">
        <v>45</v>
      </c>
      <c r="S258">
        <v>5000</v>
      </c>
      <c r="T258">
        <v>6350</v>
      </c>
      <c r="U258">
        <v>100</v>
      </c>
      <c r="V258">
        <v>3050</v>
      </c>
      <c r="W258">
        <v>0</v>
      </c>
      <c r="X258">
        <v>4000</v>
      </c>
      <c r="Y258">
        <v>2520</v>
      </c>
      <c r="Z258">
        <v>2000</v>
      </c>
      <c r="AA258">
        <v>2000</v>
      </c>
      <c r="AB258">
        <v>0</v>
      </c>
      <c r="AC258">
        <v>28945</v>
      </c>
      <c r="AD258">
        <v>0</v>
      </c>
      <c r="AE258">
        <v>500</v>
      </c>
      <c r="AF258">
        <v>0</v>
      </c>
      <c r="AG258">
        <v>27506</v>
      </c>
      <c r="AH258">
        <v>29035</v>
      </c>
      <c r="AI258">
        <v>10150</v>
      </c>
      <c r="AJ258">
        <v>33500</v>
      </c>
      <c r="AK258">
        <v>68000</v>
      </c>
      <c r="AL258">
        <v>6125</v>
      </c>
      <c r="AM258">
        <v>63005</v>
      </c>
      <c r="AN258">
        <v>2000</v>
      </c>
      <c r="AO258">
        <v>34600</v>
      </c>
      <c r="AP258">
        <v>68842</v>
      </c>
      <c r="AQ258">
        <v>8300</v>
      </c>
      <c r="AR258">
        <v>10040</v>
      </c>
      <c r="AS258">
        <v>3500</v>
      </c>
      <c r="AT258">
        <v>0</v>
      </c>
      <c r="AU258">
        <v>3005</v>
      </c>
      <c r="AV258">
        <v>1000</v>
      </c>
      <c r="AW258">
        <v>7382</v>
      </c>
      <c r="AX258">
        <v>3573</v>
      </c>
      <c r="AY258">
        <v>0</v>
      </c>
      <c r="AZ258">
        <v>0</v>
      </c>
      <c r="BA258">
        <v>0</v>
      </c>
      <c r="BB258">
        <v>1520</v>
      </c>
      <c r="BC258">
        <v>3000</v>
      </c>
      <c r="BD258">
        <v>8760</v>
      </c>
      <c r="BE258">
        <v>0</v>
      </c>
      <c r="BF258">
        <v>0</v>
      </c>
      <c r="BG258">
        <v>48500</v>
      </c>
      <c r="BH258">
        <v>47250</v>
      </c>
      <c r="BI258">
        <v>17500</v>
      </c>
      <c r="BJ258">
        <v>32870</v>
      </c>
      <c r="BK258">
        <v>17300</v>
      </c>
      <c r="BL258">
        <v>45380</v>
      </c>
      <c r="BM258">
        <v>16250</v>
      </c>
      <c r="BN258">
        <v>12500</v>
      </c>
      <c r="BO258">
        <v>1500</v>
      </c>
      <c r="BP258">
        <v>10210</v>
      </c>
      <c r="BQ258">
        <v>78428</v>
      </c>
      <c r="BR258">
        <v>16000</v>
      </c>
      <c r="BS258">
        <v>515</v>
      </c>
      <c r="BT258">
        <v>350</v>
      </c>
      <c r="BU258">
        <v>2750</v>
      </c>
      <c r="BV258">
        <v>600</v>
      </c>
      <c r="BW258">
        <v>550</v>
      </c>
      <c r="BX258">
        <v>6015</v>
      </c>
      <c r="BY258">
        <v>0</v>
      </c>
      <c r="BZ258">
        <v>0</v>
      </c>
      <c r="CA258">
        <v>3637</v>
      </c>
      <c r="CB258">
        <v>325</v>
      </c>
      <c r="CC258">
        <v>9243</v>
      </c>
      <c r="CD258">
        <v>6453</v>
      </c>
      <c r="CE258">
        <v>12629</v>
      </c>
      <c r="CF258">
        <v>4003</v>
      </c>
      <c r="CG258">
        <v>14980</v>
      </c>
      <c r="CH258">
        <v>0</v>
      </c>
      <c r="CI258">
        <v>5</v>
      </c>
      <c r="CJ258">
        <v>0</v>
      </c>
    </row>
    <row r="259" spans="1:88" x14ac:dyDescent="0.25">
      <c r="A259" t="s">
        <v>397</v>
      </c>
      <c r="B259" t="s">
        <v>2381</v>
      </c>
      <c r="C259" t="str">
        <f>VLOOKUP(LEFT(D259,2),'Lookup Information'!$E:$H,4,FALSE)</f>
        <v>Washington District 53</v>
      </c>
      <c r="D259" t="s">
        <v>927</v>
      </c>
      <c r="E259" t="s">
        <v>87</v>
      </c>
      <c r="F259" t="s">
        <v>90</v>
      </c>
      <c r="G259">
        <v>5000</v>
      </c>
      <c r="H259">
        <v>10750</v>
      </c>
      <c r="I259">
        <v>0</v>
      </c>
      <c r="J259">
        <v>4500</v>
      </c>
      <c r="K259">
        <v>58400</v>
      </c>
      <c r="L259">
        <v>0</v>
      </c>
      <c r="M259">
        <v>0</v>
      </c>
      <c r="N259">
        <v>0</v>
      </c>
      <c r="O259">
        <v>72140</v>
      </c>
      <c r="P259">
        <v>20000</v>
      </c>
      <c r="Q259">
        <v>6750</v>
      </c>
      <c r="R259">
        <v>24130</v>
      </c>
      <c r="S259">
        <v>20000</v>
      </c>
      <c r="T259">
        <v>15500</v>
      </c>
      <c r="U259">
        <v>7500</v>
      </c>
      <c r="V259">
        <v>9600</v>
      </c>
      <c r="W259">
        <v>16800</v>
      </c>
      <c r="X259">
        <v>6500</v>
      </c>
      <c r="Y259">
        <v>0</v>
      </c>
      <c r="Z259">
        <v>50000</v>
      </c>
      <c r="AA259">
        <v>29500</v>
      </c>
      <c r="AB259">
        <v>21927</v>
      </c>
      <c r="AC259">
        <v>18978</v>
      </c>
      <c r="AD259">
        <v>0</v>
      </c>
      <c r="AE259">
        <v>1450</v>
      </c>
      <c r="AF259">
        <v>0</v>
      </c>
      <c r="AG259">
        <v>34000</v>
      </c>
      <c r="AH259">
        <v>47900</v>
      </c>
      <c r="AI259">
        <v>15750</v>
      </c>
      <c r="AJ259">
        <v>11500</v>
      </c>
      <c r="AK259">
        <v>60000</v>
      </c>
      <c r="AL259">
        <v>11950</v>
      </c>
      <c r="AM259">
        <v>56500</v>
      </c>
      <c r="AN259">
        <v>0</v>
      </c>
      <c r="AO259">
        <v>70850</v>
      </c>
      <c r="AP259">
        <v>82400</v>
      </c>
      <c r="AQ259">
        <v>28100</v>
      </c>
      <c r="AR259">
        <v>28600</v>
      </c>
      <c r="AS259">
        <v>47950</v>
      </c>
      <c r="AT259">
        <v>0</v>
      </c>
      <c r="AU259">
        <v>0</v>
      </c>
      <c r="AV259">
        <v>8500</v>
      </c>
      <c r="AW259">
        <v>77320</v>
      </c>
      <c r="AX259">
        <v>36529</v>
      </c>
      <c r="AY259">
        <v>0</v>
      </c>
      <c r="AZ259">
        <v>0</v>
      </c>
      <c r="BA259">
        <v>0</v>
      </c>
      <c r="BB259">
        <v>5400</v>
      </c>
      <c r="BC259">
        <v>15700</v>
      </c>
      <c r="BD259">
        <v>6250</v>
      </c>
      <c r="BE259">
        <v>0</v>
      </c>
      <c r="BF259">
        <v>0</v>
      </c>
      <c r="BG259">
        <v>39500</v>
      </c>
      <c r="BH259">
        <v>0</v>
      </c>
      <c r="BI259">
        <v>10000</v>
      </c>
      <c r="BJ259">
        <v>23000</v>
      </c>
      <c r="BK259">
        <v>34000</v>
      </c>
      <c r="BL259">
        <v>71042</v>
      </c>
      <c r="BM259">
        <v>45650</v>
      </c>
      <c r="BN259">
        <v>21971</v>
      </c>
      <c r="BO259">
        <v>1982</v>
      </c>
      <c r="BP259">
        <v>46750</v>
      </c>
      <c r="BQ259">
        <v>113400</v>
      </c>
      <c r="BR259">
        <v>5000</v>
      </c>
      <c r="BS259">
        <v>16125</v>
      </c>
      <c r="BT259">
        <v>25500</v>
      </c>
      <c r="BU259">
        <v>30900</v>
      </c>
      <c r="BV259">
        <v>15000</v>
      </c>
      <c r="BW259">
        <v>500</v>
      </c>
      <c r="BX259">
        <v>48750</v>
      </c>
      <c r="BY259">
        <v>0</v>
      </c>
      <c r="BZ259">
        <v>650</v>
      </c>
      <c r="CA259">
        <v>7850</v>
      </c>
      <c r="CB259">
        <v>0</v>
      </c>
      <c r="CC259">
        <v>26680</v>
      </c>
      <c r="CD259">
        <v>11850</v>
      </c>
      <c r="CE259">
        <v>90200</v>
      </c>
      <c r="CF259">
        <v>18900</v>
      </c>
      <c r="CG259">
        <v>22750</v>
      </c>
      <c r="CH259">
        <v>15000</v>
      </c>
      <c r="CI259">
        <v>20650</v>
      </c>
      <c r="CJ259">
        <v>3000</v>
      </c>
    </row>
    <row r="260" spans="1:88" x14ac:dyDescent="0.25">
      <c r="A260" t="s">
        <v>398</v>
      </c>
      <c r="B260" t="s">
        <v>2382</v>
      </c>
      <c r="C260" t="str">
        <f>VLOOKUP(LEFT(D260,2),'Lookup Information'!$E:$H,4,FALSE)</f>
        <v>Wisconsin District 55</v>
      </c>
      <c r="D260" t="s">
        <v>928</v>
      </c>
      <c r="E260" t="s">
        <v>87</v>
      </c>
      <c r="F260" t="s">
        <v>90</v>
      </c>
      <c r="G260">
        <v>19500</v>
      </c>
      <c r="H260">
        <v>12014</v>
      </c>
      <c r="I260">
        <v>20200</v>
      </c>
      <c r="J260">
        <v>13630</v>
      </c>
      <c r="K260">
        <v>10500</v>
      </c>
      <c r="L260">
        <v>12500</v>
      </c>
      <c r="M260">
        <v>2500</v>
      </c>
      <c r="N260">
        <v>0</v>
      </c>
      <c r="O260">
        <v>40900</v>
      </c>
      <c r="P260">
        <v>14500</v>
      </c>
      <c r="Q260">
        <v>1110</v>
      </c>
      <c r="R260">
        <v>12550</v>
      </c>
      <c r="S260">
        <v>23500</v>
      </c>
      <c r="T260">
        <v>22500</v>
      </c>
      <c r="U260">
        <v>10000</v>
      </c>
      <c r="V260">
        <v>4450</v>
      </c>
      <c r="W260">
        <v>15450</v>
      </c>
      <c r="X260">
        <v>4500</v>
      </c>
      <c r="Y260">
        <v>3500</v>
      </c>
      <c r="Z260">
        <v>35500</v>
      </c>
      <c r="AA260">
        <v>1000</v>
      </c>
      <c r="AB260">
        <v>25</v>
      </c>
      <c r="AC260">
        <v>51750</v>
      </c>
      <c r="AD260">
        <v>0</v>
      </c>
      <c r="AE260">
        <v>7000</v>
      </c>
      <c r="AF260">
        <v>0</v>
      </c>
      <c r="AG260">
        <v>48499</v>
      </c>
      <c r="AH260">
        <v>20575</v>
      </c>
      <c r="AI260">
        <v>7700</v>
      </c>
      <c r="AJ260">
        <v>9500</v>
      </c>
      <c r="AK260">
        <v>259170</v>
      </c>
      <c r="AL260">
        <v>42437</v>
      </c>
      <c r="AM260">
        <v>53285</v>
      </c>
      <c r="AN260">
        <v>0</v>
      </c>
      <c r="AO260">
        <v>115800</v>
      </c>
      <c r="AP260">
        <v>204035</v>
      </c>
      <c r="AQ260">
        <v>74725</v>
      </c>
      <c r="AR260">
        <v>35800</v>
      </c>
      <c r="AS260">
        <v>169885</v>
      </c>
      <c r="AT260">
        <v>0</v>
      </c>
      <c r="AU260">
        <v>1000</v>
      </c>
      <c r="AV260">
        <v>5000</v>
      </c>
      <c r="AW260">
        <v>20862</v>
      </c>
      <c r="AX260">
        <v>1575</v>
      </c>
      <c r="AY260">
        <v>0</v>
      </c>
      <c r="AZ260">
        <v>0</v>
      </c>
      <c r="BA260">
        <v>6500</v>
      </c>
      <c r="BB260">
        <v>3700</v>
      </c>
      <c r="BC260">
        <v>6500</v>
      </c>
      <c r="BD260">
        <v>4972</v>
      </c>
      <c r="BE260">
        <v>0</v>
      </c>
      <c r="BF260">
        <v>0</v>
      </c>
      <c r="BG260">
        <v>17500</v>
      </c>
      <c r="BH260">
        <v>0</v>
      </c>
      <c r="BI260">
        <v>0</v>
      </c>
      <c r="BJ260">
        <v>13500</v>
      </c>
      <c r="BK260">
        <v>9000</v>
      </c>
      <c r="BL260">
        <v>78030</v>
      </c>
      <c r="BM260">
        <v>51224</v>
      </c>
      <c r="BN260">
        <v>42800</v>
      </c>
      <c r="BO260">
        <v>500</v>
      </c>
      <c r="BP260">
        <v>13900</v>
      </c>
      <c r="BQ260">
        <v>31000</v>
      </c>
      <c r="BR260">
        <v>24200</v>
      </c>
      <c r="BS260">
        <v>9500</v>
      </c>
      <c r="BT260">
        <v>1005</v>
      </c>
      <c r="BU260">
        <v>70000</v>
      </c>
      <c r="BV260">
        <v>9510</v>
      </c>
      <c r="BW260">
        <v>500</v>
      </c>
      <c r="BX260">
        <v>72065</v>
      </c>
      <c r="BY260">
        <v>13000</v>
      </c>
      <c r="BZ260">
        <v>2150</v>
      </c>
      <c r="CA260">
        <v>2350</v>
      </c>
      <c r="CB260">
        <v>0</v>
      </c>
      <c r="CC260">
        <v>8643</v>
      </c>
      <c r="CD260">
        <v>4040</v>
      </c>
      <c r="CE260">
        <v>37150</v>
      </c>
      <c r="CF260">
        <v>22050</v>
      </c>
      <c r="CG260">
        <v>30000</v>
      </c>
      <c r="CH260">
        <v>3500</v>
      </c>
      <c r="CI260">
        <v>1000</v>
      </c>
      <c r="CJ260">
        <v>1000</v>
      </c>
    </row>
    <row r="261" spans="1:88" x14ac:dyDescent="0.25">
      <c r="A261" t="s">
        <v>399</v>
      </c>
      <c r="B261" t="s">
        <v>2383</v>
      </c>
      <c r="C261" t="str">
        <f>VLOOKUP(LEFT(D261,2),'Lookup Information'!$E:$H,4,FALSE)</f>
        <v>Maine District 23</v>
      </c>
      <c r="D261" t="s">
        <v>400</v>
      </c>
      <c r="E261" t="s">
        <v>95</v>
      </c>
      <c r="F261" t="s">
        <v>401</v>
      </c>
      <c r="G261">
        <v>350</v>
      </c>
      <c r="H261">
        <v>1500</v>
      </c>
      <c r="I261">
        <v>0</v>
      </c>
      <c r="J261">
        <v>2500</v>
      </c>
      <c r="K261">
        <v>2500</v>
      </c>
      <c r="L261">
        <v>0</v>
      </c>
      <c r="M261">
        <v>0</v>
      </c>
      <c r="N261">
        <v>0</v>
      </c>
      <c r="O261">
        <v>11700</v>
      </c>
      <c r="P261">
        <v>7500</v>
      </c>
      <c r="Q261">
        <v>6000</v>
      </c>
      <c r="R261">
        <v>0</v>
      </c>
      <c r="S261">
        <v>8500</v>
      </c>
      <c r="T261">
        <v>3000</v>
      </c>
      <c r="U261">
        <v>0</v>
      </c>
      <c r="V261">
        <v>1750</v>
      </c>
      <c r="W261">
        <v>3700</v>
      </c>
      <c r="X261">
        <v>0</v>
      </c>
      <c r="Y261">
        <v>7500</v>
      </c>
      <c r="Z261">
        <v>6000</v>
      </c>
      <c r="AA261">
        <v>5500</v>
      </c>
      <c r="AB261">
        <v>0</v>
      </c>
      <c r="AC261">
        <v>2500</v>
      </c>
      <c r="AD261">
        <v>0</v>
      </c>
      <c r="AE261">
        <v>2000</v>
      </c>
      <c r="AF261">
        <v>0</v>
      </c>
      <c r="AG261">
        <v>0</v>
      </c>
      <c r="AH261">
        <v>2500</v>
      </c>
      <c r="AI261">
        <v>1000</v>
      </c>
      <c r="AJ261">
        <v>1000</v>
      </c>
      <c r="AK261">
        <v>11500</v>
      </c>
      <c r="AL261">
        <v>1000</v>
      </c>
      <c r="AM261">
        <v>6200</v>
      </c>
      <c r="AN261">
        <v>250</v>
      </c>
      <c r="AO261">
        <v>4000</v>
      </c>
      <c r="AP261">
        <v>4850</v>
      </c>
      <c r="AQ261">
        <v>2500</v>
      </c>
      <c r="AR261">
        <v>3700</v>
      </c>
      <c r="AS261">
        <v>4500</v>
      </c>
      <c r="AT261">
        <v>0</v>
      </c>
      <c r="AU261">
        <v>0</v>
      </c>
      <c r="AV261">
        <v>0</v>
      </c>
      <c r="AW261">
        <v>0</v>
      </c>
      <c r="AX261">
        <v>6500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5000</v>
      </c>
      <c r="BI261">
        <v>0</v>
      </c>
      <c r="BJ261">
        <v>0</v>
      </c>
      <c r="BK261">
        <v>8500</v>
      </c>
      <c r="BL261">
        <v>13250</v>
      </c>
      <c r="BM261">
        <v>5500</v>
      </c>
      <c r="BN261">
        <v>0</v>
      </c>
      <c r="BO261">
        <v>1000</v>
      </c>
      <c r="BP261">
        <v>4500</v>
      </c>
      <c r="BQ261">
        <v>0</v>
      </c>
      <c r="BR261">
        <v>0</v>
      </c>
      <c r="BS261">
        <v>6000</v>
      </c>
      <c r="BT261">
        <v>0</v>
      </c>
      <c r="BU261">
        <v>0</v>
      </c>
      <c r="BV261">
        <v>500</v>
      </c>
      <c r="BW261">
        <v>0</v>
      </c>
      <c r="BX261">
        <v>3600</v>
      </c>
      <c r="BY261">
        <v>0</v>
      </c>
      <c r="BZ261">
        <v>0</v>
      </c>
      <c r="CA261">
        <v>1750</v>
      </c>
      <c r="CB261">
        <v>1100</v>
      </c>
      <c r="CC261">
        <v>3655</v>
      </c>
      <c r="CD261">
        <v>6200</v>
      </c>
      <c r="CE261">
        <v>44581</v>
      </c>
      <c r="CF261">
        <v>125</v>
      </c>
      <c r="CG261">
        <v>0</v>
      </c>
      <c r="CH261">
        <v>0</v>
      </c>
      <c r="CI261">
        <v>9100</v>
      </c>
      <c r="CJ261">
        <v>0</v>
      </c>
    </row>
    <row r="262" spans="1:88" x14ac:dyDescent="0.25">
      <c r="A262" t="s">
        <v>402</v>
      </c>
      <c r="B262" t="s">
        <v>2384</v>
      </c>
      <c r="C262" t="str">
        <f>VLOOKUP(LEFT(D262,2),'Lookup Information'!$E:$H,4,FALSE)</f>
        <v>New York District 36</v>
      </c>
      <c r="D262" t="s">
        <v>929</v>
      </c>
      <c r="E262" t="s">
        <v>87</v>
      </c>
      <c r="F262" t="s">
        <v>88</v>
      </c>
      <c r="G262">
        <v>0</v>
      </c>
      <c r="H262">
        <v>0</v>
      </c>
      <c r="I262">
        <v>0</v>
      </c>
      <c r="J262">
        <v>3000</v>
      </c>
      <c r="K262">
        <v>0</v>
      </c>
      <c r="L262">
        <v>0</v>
      </c>
      <c r="M262">
        <v>0</v>
      </c>
      <c r="N262">
        <v>2000</v>
      </c>
      <c r="O262">
        <v>6927</v>
      </c>
      <c r="P262">
        <v>2000</v>
      </c>
      <c r="Q262">
        <v>15300</v>
      </c>
      <c r="R262">
        <v>1000</v>
      </c>
      <c r="S262">
        <v>3500</v>
      </c>
      <c r="T262">
        <v>6000</v>
      </c>
      <c r="U262">
        <v>4600</v>
      </c>
      <c r="V262">
        <v>9750</v>
      </c>
      <c r="W262">
        <v>2500</v>
      </c>
      <c r="X262">
        <v>8000</v>
      </c>
      <c r="Y262">
        <v>16300</v>
      </c>
      <c r="Z262">
        <v>23000</v>
      </c>
      <c r="AA262">
        <v>22000</v>
      </c>
      <c r="AB262">
        <v>4500</v>
      </c>
      <c r="AC262">
        <v>7000</v>
      </c>
      <c r="AD262">
        <v>3100</v>
      </c>
      <c r="AE262">
        <v>10900</v>
      </c>
      <c r="AF262">
        <v>0</v>
      </c>
      <c r="AG262">
        <v>10000</v>
      </c>
      <c r="AH262">
        <v>10500</v>
      </c>
      <c r="AI262">
        <v>10450</v>
      </c>
      <c r="AJ262">
        <v>8500</v>
      </c>
      <c r="AK262">
        <v>58750</v>
      </c>
      <c r="AL262">
        <v>9450</v>
      </c>
      <c r="AM262">
        <v>100200</v>
      </c>
      <c r="AN262">
        <v>0</v>
      </c>
      <c r="AO262">
        <v>80050</v>
      </c>
      <c r="AP262">
        <v>13000</v>
      </c>
      <c r="AQ262">
        <v>0</v>
      </c>
      <c r="AR262">
        <v>16350</v>
      </c>
      <c r="AS262">
        <v>0</v>
      </c>
      <c r="AT262">
        <v>0</v>
      </c>
      <c r="AU262">
        <v>0</v>
      </c>
      <c r="AV262">
        <v>2000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10000</v>
      </c>
      <c r="BC262">
        <v>500</v>
      </c>
      <c r="BD262">
        <v>0</v>
      </c>
      <c r="BE262">
        <v>28400</v>
      </c>
      <c r="BF262">
        <v>0</v>
      </c>
      <c r="BG262">
        <v>57200</v>
      </c>
      <c r="BH262">
        <v>2000</v>
      </c>
      <c r="BI262">
        <v>0</v>
      </c>
      <c r="BJ262">
        <v>25500</v>
      </c>
      <c r="BK262">
        <v>50600</v>
      </c>
      <c r="BL262">
        <v>25450</v>
      </c>
      <c r="BM262">
        <v>23800</v>
      </c>
      <c r="BN262">
        <v>10000</v>
      </c>
      <c r="BO262">
        <v>500</v>
      </c>
      <c r="BP262">
        <v>6000</v>
      </c>
      <c r="BQ262">
        <v>0</v>
      </c>
      <c r="BR262">
        <v>280</v>
      </c>
      <c r="BS262">
        <v>2000</v>
      </c>
      <c r="BT262">
        <v>0</v>
      </c>
      <c r="BU262">
        <v>20300</v>
      </c>
      <c r="BV262">
        <v>4000</v>
      </c>
      <c r="BW262">
        <v>0</v>
      </c>
      <c r="BX262">
        <v>3300</v>
      </c>
      <c r="BY262">
        <v>0</v>
      </c>
      <c r="BZ262">
        <v>0</v>
      </c>
      <c r="CA262">
        <v>12100</v>
      </c>
      <c r="CB262">
        <v>0</v>
      </c>
      <c r="CC262">
        <v>1450</v>
      </c>
      <c r="CD262">
        <v>850</v>
      </c>
      <c r="CE262">
        <v>72769</v>
      </c>
      <c r="CF262">
        <v>16500</v>
      </c>
      <c r="CG262">
        <v>6050</v>
      </c>
      <c r="CH262">
        <v>7500</v>
      </c>
      <c r="CI262">
        <v>10400</v>
      </c>
      <c r="CJ262">
        <v>0</v>
      </c>
    </row>
    <row r="263" spans="1:88" x14ac:dyDescent="0.25">
      <c r="A263" t="s">
        <v>403</v>
      </c>
      <c r="B263" t="s">
        <v>2385</v>
      </c>
      <c r="C263" t="str">
        <f>VLOOKUP(LEFT(D263,2),'Lookup Information'!$E:$H,4,FALSE)</f>
        <v>Iowa District 19</v>
      </c>
      <c r="D263" t="s">
        <v>930</v>
      </c>
      <c r="E263" t="s">
        <v>87</v>
      </c>
      <c r="F263" t="s">
        <v>88</v>
      </c>
      <c r="G263">
        <v>32300</v>
      </c>
      <c r="H263">
        <v>52977</v>
      </c>
      <c r="I263">
        <v>12800</v>
      </c>
      <c r="J263">
        <v>10200</v>
      </c>
      <c r="K263">
        <v>5125</v>
      </c>
      <c r="L263">
        <v>21400</v>
      </c>
      <c r="M263">
        <v>6500</v>
      </c>
      <c r="N263">
        <v>0</v>
      </c>
      <c r="O263">
        <v>2600</v>
      </c>
      <c r="P263">
        <v>0</v>
      </c>
      <c r="Q263">
        <v>1000</v>
      </c>
      <c r="R263">
        <v>2000</v>
      </c>
      <c r="S263">
        <v>11200</v>
      </c>
      <c r="T263">
        <v>12000</v>
      </c>
      <c r="U263">
        <v>2450</v>
      </c>
      <c r="V263">
        <v>4700</v>
      </c>
      <c r="W263">
        <v>9550</v>
      </c>
      <c r="X263">
        <v>10000</v>
      </c>
      <c r="Y263">
        <v>1040</v>
      </c>
      <c r="Z263">
        <v>0</v>
      </c>
      <c r="AA263">
        <v>0</v>
      </c>
      <c r="AB263">
        <v>0</v>
      </c>
      <c r="AC263">
        <v>11600</v>
      </c>
      <c r="AD263">
        <v>0</v>
      </c>
      <c r="AE263">
        <v>4055</v>
      </c>
      <c r="AF263">
        <v>0</v>
      </c>
      <c r="AG263">
        <v>0</v>
      </c>
      <c r="AH263">
        <v>24650</v>
      </c>
      <c r="AI263">
        <v>0</v>
      </c>
      <c r="AJ263">
        <v>10600</v>
      </c>
      <c r="AK263">
        <v>10000</v>
      </c>
      <c r="AL263">
        <v>2450</v>
      </c>
      <c r="AM263">
        <v>23600</v>
      </c>
      <c r="AN263">
        <v>0</v>
      </c>
      <c r="AO263">
        <v>4900</v>
      </c>
      <c r="AP263">
        <v>19050</v>
      </c>
      <c r="AQ263">
        <v>0</v>
      </c>
      <c r="AR263">
        <v>2000</v>
      </c>
      <c r="AS263">
        <v>25</v>
      </c>
      <c r="AT263">
        <v>5500</v>
      </c>
      <c r="AU263">
        <v>0</v>
      </c>
      <c r="AV263">
        <v>5000</v>
      </c>
      <c r="AW263">
        <v>0</v>
      </c>
      <c r="AX263">
        <v>0</v>
      </c>
      <c r="AY263">
        <v>2000</v>
      </c>
      <c r="AZ263">
        <v>0</v>
      </c>
      <c r="BA263">
        <v>20405</v>
      </c>
      <c r="BB263">
        <v>0</v>
      </c>
      <c r="BC263">
        <v>23500</v>
      </c>
      <c r="BD263">
        <v>500</v>
      </c>
      <c r="BE263">
        <v>69239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9950</v>
      </c>
      <c r="BM263">
        <v>3082</v>
      </c>
      <c r="BN263">
        <v>2500</v>
      </c>
      <c r="BO263">
        <v>0</v>
      </c>
      <c r="BP263">
        <v>6650</v>
      </c>
      <c r="BQ263">
        <v>0</v>
      </c>
      <c r="BR263">
        <v>2500</v>
      </c>
      <c r="BS263">
        <v>7000</v>
      </c>
      <c r="BT263">
        <v>250</v>
      </c>
      <c r="BU263">
        <v>0</v>
      </c>
      <c r="BV263">
        <v>1250</v>
      </c>
      <c r="BW263">
        <v>0</v>
      </c>
      <c r="BX263">
        <v>6000</v>
      </c>
      <c r="BY263">
        <v>0</v>
      </c>
      <c r="BZ263">
        <v>0</v>
      </c>
      <c r="CA263">
        <v>850</v>
      </c>
      <c r="CB263">
        <v>70</v>
      </c>
      <c r="CC263">
        <v>705</v>
      </c>
      <c r="CD263">
        <v>3700</v>
      </c>
      <c r="CE263">
        <v>95602</v>
      </c>
      <c r="CF263">
        <v>1000</v>
      </c>
      <c r="CG263">
        <v>4000</v>
      </c>
      <c r="CH263">
        <v>2500</v>
      </c>
      <c r="CI263">
        <v>0</v>
      </c>
      <c r="CJ263">
        <v>2650</v>
      </c>
    </row>
    <row r="264" spans="1:88" x14ac:dyDescent="0.25">
      <c r="A264" t="s">
        <v>404</v>
      </c>
      <c r="B264" t="s">
        <v>2386</v>
      </c>
      <c r="C264" t="str">
        <f>VLOOKUP(LEFT(D264,2),'Lookup Information'!$E:$H,4,FALSE)</f>
        <v>Illinois District 17</v>
      </c>
      <c r="D264" t="s">
        <v>931</v>
      </c>
      <c r="E264" t="s">
        <v>87</v>
      </c>
      <c r="F264" t="s">
        <v>88</v>
      </c>
      <c r="G264">
        <v>25810</v>
      </c>
      <c r="H264">
        <v>54870</v>
      </c>
      <c r="I264">
        <v>1000</v>
      </c>
      <c r="J264">
        <v>17700</v>
      </c>
      <c r="K264">
        <v>0</v>
      </c>
      <c r="L264">
        <v>2200</v>
      </c>
      <c r="M264">
        <v>2000</v>
      </c>
      <c r="N264">
        <v>11300</v>
      </c>
      <c r="O264">
        <v>19000</v>
      </c>
      <c r="P264">
        <v>11857</v>
      </c>
      <c r="Q264">
        <v>1250</v>
      </c>
      <c r="R264">
        <v>27000</v>
      </c>
      <c r="S264">
        <v>70500</v>
      </c>
      <c r="T264">
        <v>36250</v>
      </c>
      <c r="U264">
        <v>21095</v>
      </c>
      <c r="V264">
        <v>7000</v>
      </c>
      <c r="W264">
        <v>26185</v>
      </c>
      <c r="X264">
        <v>5000</v>
      </c>
      <c r="Y264">
        <v>16700</v>
      </c>
      <c r="Z264">
        <v>38000</v>
      </c>
      <c r="AA264">
        <v>9000</v>
      </c>
      <c r="AB264">
        <v>8878</v>
      </c>
      <c r="AC264">
        <v>84400</v>
      </c>
      <c r="AD264">
        <v>4000</v>
      </c>
      <c r="AE264">
        <v>67250</v>
      </c>
      <c r="AF264">
        <v>0</v>
      </c>
      <c r="AG264">
        <v>14500</v>
      </c>
      <c r="AH264">
        <v>17150</v>
      </c>
      <c r="AI264">
        <v>0</v>
      </c>
      <c r="AJ264">
        <v>2000</v>
      </c>
      <c r="AK264">
        <v>95600</v>
      </c>
      <c r="AL264">
        <v>9700</v>
      </c>
      <c r="AM264">
        <v>49300</v>
      </c>
      <c r="AN264">
        <v>1500</v>
      </c>
      <c r="AO264">
        <v>52400</v>
      </c>
      <c r="AP264">
        <v>95719</v>
      </c>
      <c r="AQ264">
        <v>17150</v>
      </c>
      <c r="AR264">
        <v>6700</v>
      </c>
      <c r="AS264">
        <v>71100</v>
      </c>
      <c r="AT264">
        <v>0</v>
      </c>
      <c r="AU264">
        <v>0</v>
      </c>
      <c r="AV264">
        <v>7500</v>
      </c>
      <c r="AW264">
        <v>0</v>
      </c>
      <c r="AX264">
        <v>0</v>
      </c>
      <c r="AY264">
        <v>2750</v>
      </c>
      <c r="AZ264">
        <v>0</v>
      </c>
      <c r="BA264">
        <v>7900</v>
      </c>
      <c r="BB264">
        <v>4000</v>
      </c>
      <c r="BC264">
        <v>43116</v>
      </c>
      <c r="BD264">
        <v>36650</v>
      </c>
      <c r="BE264">
        <v>34705</v>
      </c>
      <c r="BF264">
        <v>0</v>
      </c>
      <c r="BG264">
        <v>46000</v>
      </c>
      <c r="BH264">
        <v>2000</v>
      </c>
      <c r="BI264">
        <v>0</v>
      </c>
      <c r="BJ264">
        <v>2000</v>
      </c>
      <c r="BK264">
        <v>20000</v>
      </c>
      <c r="BL264">
        <v>40900</v>
      </c>
      <c r="BM264">
        <v>35970</v>
      </c>
      <c r="BN264">
        <v>10000</v>
      </c>
      <c r="BO264">
        <v>2000</v>
      </c>
      <c r="BP264">
        <v>9650</v>
      </c>
      <c r="BQ264">
        <v>1000</v>
      </c>
      <c r="BR264">
        <v>41100</v>
      </c>
      <c r="BS264">
        <v>10900</v>
      </c>
      <c r="BT264">
        <v>0</v>
      </c>
      <c r="BU264">
        <v>58196</v>
      </c>
      <c r="BV264">
        <v>1750</v>
      </c>
      <c r="BW264">
        <v>7000</v>
      </c>
      <c r="BX264">
        <v>33750</v>
      </c>
      <c r="BY264">
        <v>2950</v>
      </c>
      <c r="BZ264">
        <v>0</v>
      </c>
      <c r="CA264">
        <v>1425</v>
      </c>
      <c r="CB264">
        <v>0</v>
      </c>
      <c r="CC264">
        <v>4250</v>
      </c>
      <c r="CD264">
        <v>2250</v>
      </c>
      <c r="CE264">
        <v>42873</v>
      </c>
      <c r="CF264">
        <v>18500</v>
      </c>
      <c r="CG264">
        <v>39850</v>
      </c>
      <c r="CH264">
        <v>19000</v>
      </c>
      <c r="CI264">
        <v>0</v>
      </c>
      <c r="CJ264">
        <v>0</v>
      </c>
    </row>
    <row r="265" spans="1:88" x14ac:dyDescent="0.25">
      <c r="A265" t="s">
        <v>405</v>
      </c>
      <c r="B265" t="s">
        <v>2387</v>
      </c>
      <c r="C265" t="str">
        <f>VLOOKUP(LEFT(D265,2),'Lookup Information'!$E:$H,4,FALSE)</f>
        <v>Illinois District 17</v>
      </c>
      <c r="D265" t="s">
        <v>406</v>
      </c>
      <c r="E265" t="s">
        <v>95</v>
      </c>
      <c r="F265" t="s">
        <v>88</v>
      </c>
      <c r="G265">
        <v>41249</v>
      </c>
      <c r="H265">
        <v>42310</v>
      </c>
      <c r="I265">
        <v>3000</v>
      </c>
      <c r="J265">
        <v>69100</v>
      </c>
      <c r="K265">
        <v>11100</v>
      </c>
      <c r="L265">
        <v>3700</v>
      </c>
      <c r="M265">
        <v>2700</v>
      </c>
      <c r="N265">
        <v>10850</v>
      </c>
      <c r="O265">
        <v>48850</v>
      </c>
      <c r="P265">
        <v>22500</v>
      </c>
      <c r="Q265">
        <v>22948</v>
      </c>
      <c r="R265">
        <v>18700</v>
      </c>
      <c r="S265">
        <v>19000</v>
      </c>
      <c r="T265">
        <v>11635</v>
      </c>
      <c r="U265">
        <v>46175</v>
      </c>
      <c r="V265">
        <v>32520</v>
      </c>
      <c r="W265">
        <v>38536</v>
      </c>
      <c r="X265">
        <v>13750</v>
      </c>
      <c r="Y265">
        <v>39550</v>
      </c>
      <c r="Z265">
        <v>64180</v>
      </c>
      <c r="AA265">
        <v>19500</v>
      </c>
      <c r="AB265">
        <v>25000</v>
      </c>
      <c r="AC265">
        <v>70700</v>
      </c>
      <c r="AD265">
        <v>47525</v>
      </c>
      <c r="AE265">
        <v>116416</v>
      </c>
      <c r="AF265">
        <v>2050</v>
      </c>
      <c r="AG265">
        <v>78904</v>
      </c>
      <c r="AH265">
        <v>139200</v>
      </c>
      <c r="AI265">
        <v>11000</v>
      </c>
      <c r="AJ265">
        <v>47150</v>
      </c>
      <c r="AK265">
        <v>212778</v>
      </c>
      <c r="AL265">
        <v>192930</v>
      </c>
      <c r="AM265">
        <v>371285</v>
      </c>
      <c r="AN265">
        <v>4800</v>
      </c>
      <c r="AO265">
        <v>738656</v>
      </c>
      <c r="AP265">
        <v>308940</v>
      </c>
      <c r="AQ265">
        <v>51850</v>
      </c>
      <c r="AR265">
        <v>49050</v>
      </c>
      <c r="AS265">
        <v>141250</v>
      </c>
      <c r="AT265">
        <v>0</v>
      </c>
      <c r="AU265">
        <v>10270</v>
      </c>
      <c r="AV265">
        <v>21000</v>
      </c>
      <c r="AW265">
        <v>250</v>
      </c>
      <c r="AX265">
        <v>0</v>
      </c>
      <c r="AY265">
        <v>1000</v>
      </c>
      <c r="AZ265">
        <v>0</v>
      </c>
      <c r="BA265">
        <v>0</v>
      </c>
      <c r="BB265">
        <v>15731</v>
      </c>
      <c r="BC265">
        <v>427200</v>
      </c>
      <c r="BD265">
        <v>426539</v>
      </c>
      <c r="BE265">
        <v>176876</v>
      </c>
      <c r="BF265">
        <v>0</v>
      </c>
      <c r="BG265">
        <v>12500</v>
      </c>
      <c r="BH265">
        <v>2000</v>
      </c>
      <c r="BI265">
        <v>0</v>
      </c>
      <c r="BJ265">
        <v>3000</v>
      </c>
      <c r="BK265">
        <v>8500</v>
      </c>
      <c r="BL265">
        <v>328253</v>
      </c>
      <c r="BM265">
        <v>121246</v>
      </c>
      <c r="BN265">
        <v>34925</v>
      </c>
      <c r="BO265">
        <v>19250</v>
      </c>
      <c r="BP265">
        <v>152695</v>
      </c>
      <c r="BQ265">
        <v>33732</v>
      </c>
      <c r="BR265">
        <v>35050</v>
      </c>
      <c r="BS265">
        <v>47850</v>
      </c>
      <c r="BT265">
        <v>27120</v>
      </c>
      <c r="BU265">
        <v>115460</v>
      </c>
      <c r="BV265">
        <v>27025</v>
      </c>
      <c r="BW265">
        <v>29916</v>
      </c>
      <c r="BX265">
        <v>94385</v>
      </c>
      <c r="BY265">
        <v>13200</v>
      </c>
      <c r="BZ265">
        <v>4200</v>
      </c>
      <c r="CA265">
        <v>23805</v>
      </c>
      <c r="CB265">
        <v>3050</v>
      </c>
      <c r="CC265">
        <v>41195</v>
      </c>
      <c r="CD265">
        <v>31650</v>
      </c>
      <c r="CE265">
        <v>1002836</v>
      </c>
      <c r="CF265">
        <v>36120</v>
      </c>
      <c r="CG265">
        <v>103551</v>
      </c>
      <c r="CH265">
        <v>41100</v>
      </c>
      <c r="CI265">
        <v>21300</v>
      </c>
      <c r="CJ265">
        <v>32561</v>
      </c>
    </row>
    <row r="266" spans="1:88" x14ac:dyDescent="0.25">
      <c r="A266" t="s">
        <v>407</v>
      </c>
      <c r="B266" t="s">
        <v>2388</v>
      </c>
      <c r="C266" t="str">
        <f>VLOOKUP(LEFT(D266,2),'Lookup Information'!$E:$H,4,FALSE)</f>
        <v>Arizona District 4</v>
      </c>
      <c r="D266" t="s">
        <v>932</v>
      </c>
      <c r="E266" t="s">
        <v>87</v>
      </c>
      <c r="F266" t="s">
        <v>90</v>
      </c>
      <c r="G266">
        <v>14031</v>
      </c>
      <c r="H266">
        <v>38334</v>
      </c>
      <c r="I266">
        <v>5700</v>
      </c>
      <c r="J266">
        <v>1556</v>
      </c>
      <c r="K266">
        <v>5</v>
      </c>
      <c r="L266">
        <v>20931</v>
      </c>
      <c r="M266">
        <v>0</v>
      </c>
      <c r="N266">
        <v>0</v>
      </c>
      <c r="O266">
        <v>57015</v>
      </c>
      <c r="P266">
        <v>11403</v>
      </c>
      <c r="Q266">
        <v>74973</v>
      </c>
      <c r="R266">
        <v>57493</v>
      </c>
      <c r="S266">
        <v>2673</v>
      </c>
      <c r="T266">
        <v>6007</v>
      </c>
      <c r="U266">
        <v>11</v>
      </c>
      <c r="V266">
        <v>23470</v>
      </c>
      <c r="W266">
        <v>8990</v>
      </c>
      <c r="X266">
        <v>1267</v>
      </c>
      <c r="Y266">
        <v>13320</v>
      </c>
      <c r="Z266">
        <v>3426</v>
      </c>
      <c r="AA266">
        <v>6275</v>
      </c>
      <c r="AB266">
        <v>1955</v>
      </c>
      <c r="AC266">
        <v>21205</v>
      </c>
      <c r="AD266">
        <v>7030</v>
      </c>
      <c r="AE266">
        <v>3986</v>
      </c>
      <c r="AF266">
        <v>20</v>
      </c>
      <c r="AG266">
        <v>11771</v>
      </c>
      <c r="AH266">
        <v>14884</v>
      </c>
      <c r="AI266">
        <v>14736</v>
      </c>
      <c r="AJ266">
        <v>1419</v>
      </c>
      <c r="AK266">
        <v>12154</v>
      </c>
      <c r="AL266">
        <v>69864</v>
      </c>
      <c r="AM266">
        <v>128529</v>
      </c>
      <c r="AN266">
        <v>1</v>
      </c>
      <c r="AO266">
        <v>111092</v>
      </c>
      <c r="AP266">
        <v>115612</v>
      </c>
      <c r="AQ266">
        <v>11965</v>
      </c>
      <c r="AR266">
        <v>43784</v>
      </c>
      <c r="AS266">
        <v>20702</v>
      </c>
      <c r="AT266">
        <v>0</v>
      </c>
      <c r="AU266">
        <v>34470</v>
      </c>
      <c r="AV266">
        <v>32300</v>
      </c>
      <c r="AW266">
        <v>789104</v>
      </c>
      <c r="AX266">
        <v>14225</v>
      </c>
      <c r="AY266">
        <v>39250</v>
      </c>
      <c r="AZ266">
        <v>0</v>
      </c>
      <c r="BA266">
        <v>0</v>
      </c>
      <c r="BB266">
        <v>88312</v>
      </c>
      <c r="BC266">
        <v>218700</v>
      </c>
      <c r="BD266">
        <v>115786</v>
      </c>
      <c r="BE266">
        <v>3864</v>
      </c>
      <c r="BF266">
        <v>754388</v>
      </c>
      <c r="BG266">
        <v>63000</v>
      </c>
      <c r="BH266">
        <v>37000</v>
      </c>
      <c r="BI266">
        <v>46595</v>
      </c>
      <c r="BJ266">
        <v>100226</v>
      </c>
      <c r="BK266">
        <v>99000</v>
      </c>
      <c r="BL266">
        <v>413409</v>
      </c>
      <c r="BM266">
        <v>56396</v>
      </c>
      <c r="BN266">
        <v>13459</v>
      </c>
      <c r="BO266">
        <v>1</v>
      </c>
      <c r="BP266">
        <v>110980</v>
      </c>
      <c r="BQ266">
        <v>15025</v>
      </c>
      <c r="BR266">
        <v>6240</v>
      </c>
      <c r="BS266">
        <v>7962</v>
      </c>
      <c r="BT266">
        <v>4184</v>
      </c>
      <c r="BU266">
        <v>26212</v>
      </c>
      <c r="BV266">
        <v>6615</v>
      </c>
      <c r="BW266">
        <v>7382</v>
      </c>
      <c r="BX266">
        <v>44769</v>
      </c>
      <c r="BY266">
        <v>21</v>
      </c>
      <c r="BZ266">
        <v>4550</v>
      </c>
      <c r="CA266">
        <v>63893</v>
      </c>
      <c r="CB266">
        <v>5622</v>
      </c>
      <c r="CC266">
        <v>210375</v>
      </c>
      <c r="CD266">
        <v>49856</v>
      </c>
      <c r="CE266">
        <v>564003</v>
      </c>
      <c r="CF266">
        <v>9825</v>
      </c>
      <c r="CG266">
        <v>1668</v>
      </c>
      <c r="CH266">
        <v>1545</v>
      </c>
      <c r="CI266">
        <v>1105</v>
      </c>
      <c r="CJ266">
        <v>296</v>
      </c>
    </row>
    <row r="267" spans="1:88" x14ac:dyDescent="0.25">
      <c r="A267" t="s">
        <v>408</v>
      </c>
      <c r="B267" t="s">
        <v>2389</v>
      </c>
      <c r="C267" t="str">
        <f>VLOOKUP(LEFT(D267,2),'Lookup Information'!$E:$H,4,FALSE)</f>
        <v>Minnesota District 27</v>
      </c>
      <c r="D267" t="s">
        <v>933</v>
      </c>
      <c r="E267" t="s">
        <v>87</v>
      </c>
      <c r="F267" t="s">
        <v>88</v>
      </c>
      <c r="G267">
        <v>4000</v>
      </c>
      <c r="H267">
        <v>5250</v>
      </c>
      <c r="I267">
        <v>8700</v>
      </c>
      <c r="J267">
        <v>24500</v>
      </c>
      <c r="K267">
        <v>0</v>
      </c>
      <c r="L267">
        <v>0</v>
      </c>
      <c r="M267">
        <v>0</v>
      </c>
      <c r="N267">
        <v>1500</v>
      </c>
      <c r="O267">
        <v>2000</v>
      </c>
      <c r="P267">
        <v>2500</v>
      </c>
      <c r="Q267">
        <v>0</v>
      </c>
      <c r="R267">
        <v>5400</v>
      </c>
      <c r="S267">
        <v>1500</v>
      </c>
      <c r="T267">
        <v>8500</v>
      </c>
      <c r="U267">
        <v>2700</v>
      </c>
      <c r="V267">
        <v>7750</v>
      </c>
      <c r="W267">
        <v>16750</v>
      </c>
      <c r="X267">
        <v>0</v>
      </c>
      <c r="Y267">
        <v>17000</v>
      </c>
      <c r="Z267">
        <v>6000</v>
      </c>
      <c r="AA267">
        <v>0</v>
      </c>
      <c r="AB267">
        <v>5000</v>
      </c>
      <c r="AC267">
        <v>5000</v>
      </c>
      <c r="AD267">
        <v>0</v>
      </c>
      <c r="AE267">
        <v>5000</v>
      </c>
      <c r="AF267">
        <v>0</v>
      </c>
      <c r="AG267">
        <v>2000</v>
      </c>
      <c r="AH267">
        <v>6750</v>
      </c>
      <c r="AI267">
        <v>0</v>
      </c>
      <c r="AJ267">
        <v>5000</v>
      </c>
      <c r="AK267">
        <v>31700</v>
      </c>
      <c r="AL267">
        <v>9900</v>
      </c>
      <c r="AM267">
        <v>15450</v>
      </c>
      <c r="AN267">
        <v>0</v>
      </c>
      <c r="AO267">
        <v>33950</v>
      </c>
      <c r="AP267">
        <v>1700</v>
      </c>
      <c r="AQ267">
        <v>0</v>
      </c>
      <c r="AR267">
        <v>5250</v>
      </c>
      <c r="AS267">
        <v>13900</v>
      </c>
      <c r="AT267">
        <v>250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2000</v>
      </c>
      <c r="BB267">
        <v>0</v>
      </c>
      <c r="BC267">
        <v>0</v>
      </c>
      <c r="BD267">
        <v>4000</v>
      </c>
      <c r="BE267">
        <v>0</v>
      </c>
      <c r="BF267">
        <v>0</v>
      </c>
      <c r="BG267">
        <v>500</v>
      </c>
      <c r="BH267">
        <v>0</v>
      </c>
      <c r="BI267">
        <v>0</v>
      </c>
      <c r="BJ267">
        <v>0</v>
      </c>
      <c r="BK267">
        <v>0</v>
      </c>
      <c r="BL267">
        <v>20750</v>
      </c>
      <c r="BM267">
        <v>16207</v>
      </c>
      <c r="BN267">
        <v>5000</v>
      </c>
      <c r="BO267">
        <v>8000</v>
      </c>
      <c r="BP267">
        <v>10000</v>
      </c>
      <c r="BQ267">
        <v>25800</v>
      </c>
      <c r="BR267">
        <v>2500</v>
      </c>
      <c r="BS267">
        <v>12000</v>
      </c>
      <c r="BT267">
        <v>6000</v>
      </c>
      <c r="BU267">
        <v>7500</v>
      </c>
      <c r="BV267">
        <v>2700</v>
      </c>
      <c r="BW267">
        <v>0</v>
      </c>
      <c r="BX267">
        <v>16000</v>
      </c>
      <c r="BY267">
        <v>0</v>
      </c>
      <c r="BZ267">
        <v>0</v>
      </c>
      <c r="CA267">
        <v>250</v>
      </c>
      <c r="CB267">
        <v>2700</v>
      </c>
      <c r="CC267">
        <v>106350</v>
      </c>
      <c r="CD267">
        <v>8700</v>
      </c>
      <c r="CE267">
        <v>20600</v>
      </c>
      <c r="CF267">
        <v>12200</v>
      </c>
      <c r="CG267">
        <v>2000</v>
      </c>
      <c r="CH267">
        <v>1000</v>
      </c>
      <c r="CI267">
        <v>0</v>
      </c>
      <c r="CJ267">
        <v>6450</v>
      </c>
    </row>
    <row r="268" spans="1:88" x14ac:dyDescent="0.25">
      <c r="A268" t="s">
        <v>409</v>
      </c>
      <c r="B268" t="s">
        <v>2390</v>
      </c>
      <c r="C268" t="str">
        <f>VLOOKUP(LEFT(D268,2),'Lookup Information'!$E:$H,4,FALSE)</f>
        <v>Minnesota District 27</v>
      </c>
      <c r="D268" t="s">
        <v>410</v>
      </c>
      <c r="E268" t="s">
        <v>95</v>
      </c>
      <c r="F268" t="s">
        <v>90</v>
      </c>
      <c r="G268">
        <v>16560</v>
      </c>
      <c r="H268">
        <v>28550</v>
      </c>
      <c r="I268">
        <v>11000</v>
      </c>
      <c r="J268">
        <v>16155</v>
      </c>
      <c r="K268">
        <v>14500</v>
      </c>
      <c r="L268">
        <v>1000</v>
      </c>
      <c r="M268">
        <v>0</v>
      </c>
      <c r="N268">
        <v>0</v>
      </c>
      <c r="O268">
        <v>18220</v>
      </c>
      <c r="P268">
        <v>19850</v>
      </c>
      <c r="Q268">
        <v>13385</v>
      </c>
      <c r="R268">
        <v>31035</v>
      </c>
      <c r="S268">
        <v>26510</v>
      </c>
      <c r="T268">
        <v>22750</v>
      </c>
      <c r="U268">
        <v>1002</v>
      </c>
      <c r="V268">
        <v>4800</v>
      </c>
      <c r="W268">
        <v>3000</v>
      </c>
      <c r="X268">
        <v>0</v>
      </c>
      <c r="Y268">
        <v>10</v>
      </c>
      <c r="Z268">
        <v>0</v>
      </c>
      <c r="AA268">
        <v>0</v>
      </c>
      <c r="AB268">
        <v>5500</v>
      </c>
      <c r="AC268">
        <v>14600</v>
      </c>
      <c r="AD268">
        <v>2500</v>
      </c>
      <c r="AE268">
        <v>5500</v>
      </c>
      <c r="AF268">
        <v>500</v>
      </c>
      <c r="AG268">
        <v>5251</v>
      </c>
      <c r="AH268">
        <v>24550</v>
      </c>
      <c r="AI268">
        <v>0</v>
      </c>
      <c r="AJ268">
        <v>0</v>
      </c>
      <c r="AK268">
        <v>23500</v>
      </c>
      <c r="AL268">
        <v>6600</v>
      </c>
      <c r="AM268">
        <v>12310</v>
      </c>
      <c r="AN268">
        <v>0</v>
      </c>
      <c r="AO268">
        <v>33160</v>
      </c>
      <c r="AP268">
        <v>13605</v>
      </c>
      <c r="AQ268">
        <v>7875</v>
      </c>
      <c r="AR268">
        <v>8310</v>
      </c>
      <c r="AS268">
        <v>56050</v>
      </c>
      <c r="AT268">
        <v>0</v>
      </c>
      <c r="AU268">
        <v>250</v>
      </c>
      <c r="AV268">
        <v>4000</v>
      </c>
      <c r="AW268">
        <v>0</v>
      </c>
      <c r="AX268">
        <v>2250</v>
      </c>
      <c r="AY268">
        <v>2500</v>
      </c>
      <c r="AZ268">
        <v>0</v>
      </c>
      <c r="BA268">
        <v>0</v>
      </c>
      <c r="BB268">
        <v>0</v>
      </c>
      <c r="BC268">
        <v>5000</v>
      </c>
      <c r="BD268">
        <v>4450</v>
      </c>
      <c r="BE268">
        <v>0</v>
      </c>
      <c r="BF268">
        <v>32861</v>
      </c>
      <c r="BG268">
        <v>5000</v>
      </c>
      <c r="BH268">
        <v>5000</v>
      </c>
      <c r="BI268">
        <v>5000</v>
      </c>
      <c r="BJ268">
        <v>6000</v>
      </c>
      <c r="BK268">
        <v>9000</v>
      </c>
      <c r="BL268">
        <v>121186</v>
      </c>
      <c r="BM268">
        <v>31900</v>
      </c>
      <c r="BN268">
        <v>1000</v>
      </c>
      <c r="BO268">
        <v>5500</v>
      </c>
      <c r="BP268">
        <v>15090</v>
      </c>
      <c r="BQ268">
        <v>4000</v>
      </c>
      <c r="BR268">
        <v>10525</v>
      </c>
      <c r="BS268">
        <v>3500</v>
      </c>
      <c r="BT268">
        <v>18200</v>
      </c>
      <c r="BU268">
        <v>18500</v>
      </c>
      <c r="BV268">
        <v>255</v>
      </c>
      <c r="BW268">
        <v>0</v>
      </c>
      <c r="BX268">
        <v>41530</v>
      </c>
      <c r="BY268">
        <v>6500</v>
      </c>
      <c r="BZ268">
        <v>0</v>
      </c>
      <c r="CA268">
        <v>7015</v>
      </c>
      <c r="CB268">
        <v>450</v>
      </c>
      <c r="CC268">
        <v>8122</v>
      </c>
      <c r="CD268">
        <v>11851</v>
      </c>
      <c r="CE268">
        <v>89880</v>
      </c>
      <c r="CF268">
        <v>35550</v>
      </c>
      <c r="CG268">
        <v>11250</v>
      </c>
      <c r="CH268">
        <v>6500</v>
      </c>
      <c r="CI268">
        <v>3500</v>
      </c>
      <c r="CJ268">
        <v>6000</v>
      </c>
    </row>
    <row r="269" spans="1:88" x14ac:dyDescent="0.25">
      <c r="A269" t="s">
        <v>411</v>
      </c>
      <c r="B269" t="s">
        <v>2391</v>
      </c>
      <c r="C269" t="str">
        <f>VLOOKUP(LEFT(D269,2),'Lookup Information'!$E:$H,4,FALSE)</f>
        <v>California District 6</v>
      </c>
      <c r="D269" t="s">
        <v>934</v>
      </c>
      <c r="E269" t="s">
        <v>87</v>
      </c>
      <c r="F269" t="s">
        <v>88</v>
      </c>
      <c r="G269">
        <v>1500</v>
      </c>
      <c r="H269">
        <v>22500</v>
      </c>
      <c r="I269">
        <v>6500</v>
      </c>
      <c r="J269">
        <v>4600</v>
      </c>
      <c r="K269">
        <v>0</v>
      </c>
      <c r="L269">
        <v>0</v>
      </c>
      <c r="M269">
        <v>2700</v>
      </c>
      <c r="N269">
        <v>2000</v>
      </c>
      <c r="O269">
        <v>2250</v>
      </c>
      <c r="P269">
        <v>500</v>
      </c>
      <c r="Q269">
        <v>0</v>
      </c>
      <c r="R269">
        <v>14600</v>
      </c>
      <c r="S269">
        <v>29000</v>
      </c>
      <c r="T269">
        <v>12000</v>
      </c>
      <c r="U269">
        <v>12775</v>
      </c>
      <c r="V269">
        <v>8250</v>
      </c>
      <c r="W269">
        <v>21400</v>
      </c>
      <c r="X269">
        <v>14400</v>
      </c>
      <c r="Y269">
        <v>8349</v>
      </c>
      <c r="Z269">
        <v>54250</v>
      </c>
      <c r="AA269">
        <v>34500</v>
      </c>
      <c r="AB269">
        <v>27400</v>
      </c>
      <c r="AC269">
        <v>19700</v>
      </c>
      <c r="AD269">
        <v>0</v>
      </c>
      <c r="AE269">
        <v>50400</v>
      </c>
      <c r="AF269">
        <v>3000</v>
      </c>
      <c r="AG269">
        <v>2750</v>
      </c>
      <c r="AH269">
        <v>13125</v>
      </c>
      <c r="AI269">
        <v>2000</v>
      </c>
      <c r="AJ269">
        <v>4000</v>
      </c>
      <c r="AK269">
        <v>62300</v>
      </c>
      <c r="AL269">
        <v>14050</v>
      </c>
      <c r="AM269">
        <v>94573</v>
      </c>
      <c r="AN269">
        <v>2500</v>
      </c>
      <c r="AO269">
        <v>32500</v>
      </c>
      <c r="AP269">
        <v>25350</v>
      </c>
      <c r="AQ269">
        <v>5000</v>
      </c>
      <c r="AR269">
        <v>1099</v>
      </c>
      <c r="AS269">
        <v>25593</v>
      </c>
      <c r="AT269">
        <v>500</v>
      </c>
      <c r="AU269">
        <v>0</v>
      </c>
      <c r="AV269">
        <v>85733</v>
      </c>
      <c r="AW269">
        <v>0</v>
      </c>
      <c r="AX269">
        <v>0</v>
      </c>
      <c r="AY269">
        <v>1000</v>
      </c>
      <c r="AZ269">
        <v>0</v>
      </c>
      <c r="BA269">
        <v>4700</v>
      </c>
      <c r="BB269">
        <v>2700</v>
      </c>
      <c r="BC269">
        <v>328700</v>
      </c>
      <c r="BD269">
        <v>8500</v>
      </c>
      <c r="BE269">
        <v>36405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10000</v>
      </c>
      <c r="BL269">
        <v>22859</v>
      </c>
      <c r="BM269">
        <v>25560</v>
      </c>
      <c r="BN269">
        <v>25200</v>
      </c>
      <c r="BO269">
        <v>8000</v>
      </c>
      <c r="BP269">
        <v>6600</v>
      </c>
      <c r="BQ269">
        <v>20500</v>
      </c>
      <c r="BR269">
        <v>0</v>
      </c>
      <c r="BS269">
        <v>11325</v>
      </c>
      <c r="BT269">
        <v>9700</v>
      </c>
      <c r="BU269">
        <v>9208</v>
      </c>
      <c r="BV269">
        <v>1000</v>
      </c>
      <c r="BW269">
        <v>0</v>
      </c>
      <c r="BX269">
        <v>18500</v>
      </c>
      <c r="BY269">
        <v>5400</v>
      </c>
      <c r="BZ269">
        <v>2700</v>
      </c>
      <c r="CA269">
        <v>0</v>
      </c>
      <c r="CB269">
        <v>0</v>
      </c>
      <c r="CC269">
        <v>3600</v>
      </c>
      <c r="CD269">
        <v>0</v>
      </c>
      <c r="CE269">
        <v>32435</v>
      </c>
      <c r="CF269">
        <v>14000</v>
      </c>
      <c r="CG269">
        <v>32150</v>
      </c>
      <c r="CH269">
        <v>19000</v>
      </c>
      <c r="CI269">
        <v>3000</v>
      </c>
      <c r="CJ269">
        <v>0</v>
      </c>
    </row>
    <row r="270" spans="1:88" x14ac:dyDescent="0.25">
      <c r="A270" t="s">
        <v>412</v>
      </c>
      <c r="B270" t="s">
        <v>2392</v>
      </c>
      <c r="C270" t="str">
        <f>VLOOKUP(LEFT(D270,2),'Lookup Information'!$E:$H,4,FALSE)</f>
        <v>New Hampshire District 33</v>
      </c>
      <c r="D270" t="s">
        <v>935</v>
      </c>
      <c r="E270" t="s">
        <v>87</v>
      </c>
      <c r="F270" t="s">
        <v>90</v>
      </c>
      <c r="G270">
        <v>15500</v>
      </c>
      <c r="H270">
        <v>7128</v>
      </c>
      <c r="I270">
        <v>5500</v>
      </c>
      <c r="J270">
        <v>7350</v>
      </c>
      <c r="K270">
        <v>20500</v>
      </c>
      <c r="L270">
        <v>1000</v>
      </c>
      <c r="M270">
        <v>0</v>
      </c>
      <c r="N270">
        <v>0</v>
      </c>
      <c r="O270">
        <v>31283</v>
      </c>
      <c r="P270">
        <v>9450</v>
      </c>
      <c r="Q270">
        <v>38938</v>
      </c>
      <c r="R270">
        <v>13788</v>
      </c>
      <c r="S270">
        <v>13500</v>
      </c>
      <c r="T270">
        <v>11250</v>
      </c>
      <c r="U270">
        <v>2500</v>
      </c>
      <c r="V270">
        <v>4430</v>
      </c>
      <c r="W270">
        <v>3000</v>
      </c>
      <c r="X270">
        <v>4000</v>
      </c>
      <c r="Y270">
        <v>1055</v>
      </c>
      <c r="Z270">
        <v>26701</v>
      </c>
      <c r="AA270">
        <v>13500</v>
      </c>
      <c r="AB270">
        <v>1500</v>
      </c>
      <c r="AC270">
        <v>18000</v>
      </c>
      <c r="AD270">
        <v>0</v>
      </c>
      <c r="AE270">
        <v>5</v>
      </c>
      <c r="AF270">
        <v>0</v>
      </c>
      <c r="AG270">
        <v>31715</v>
      </c>
      <c r="AH270">
        <v>36655</v>
      </c>
      <c r="AI270">
        <v>10000</v>
      </c>
      <c r="AJ270">
        <v>6000</v>
      </c>
      <c r="AK270">
        <v>73600</v>
      </c>
      <c r="AL270">
        <v>27810</v>
      </c>
      <c r="AM270">
        <v>56570</v>
      </c>
      <c r="AN270">
        <v>0</v>
      </c>
      <c r="AO270">
        <v>146917</v>
      </c>
      <c r="AP270">
        <v>77684</v>
      </c>
      <c r="AQ270">
        <v>32585</v>
      </c>
      <c r="AR270">
        <v>36200</v>
      </c>
      <c r="AS270">
        <v>41938</v>
      </c>
      <c r="AT270">
        <v>0</v>
      </c>
      <c r="AU270">
        <v>16100</v>
      </c>
      <c r="AV270">
        <v>90800</v>
      </c>
      <c r="AW270">
        <v>151033</v>
      </c>
      <c r="AX270">
        <v>45295</v>
      </c>
      <c r="AY270">
        <v>5050</v>
      </c>
      <c r="AZ270">
        <v>4774</v>
      </c>
      <c r="BA270">
        <v>0</v>
      </c>
      <c r="BB270">
        <v>38020</v>
      </c>
      <c r="BC270">
        <v>182288</v>
      </c>
      <c r="BD270">
        <v>65385</v>
      </c>
      <c r="BE270">
        <v>0</v>
      </c>
      <c r="BF270">
        <v>135591</v>
      </c>
      <c r="BG270">
        <v>66500</v>
      </c>
      <c r="BH270">
        <v>49500</v>
      </c>
      <c r="BI270">
        <v>25000</v>
      </c>
      <c r="BJ270">
        <v>74000</v>
      </c>
      <c r="BK270">
        <v>34000</v>
      </c>
      <c r="BL270">
        <v>94446</v>
      </c>
      <c r="BM270">
        <v>28699</v>
      </c>
      <c r="BN270">
        <v>21482</v>
      </c>
      <c r="BO270">
        <v>0</v>
      </c>
      <c r="BP270">
        <v>60032</v>
      </c>
      <c r="BQ270">
        <v>5000</v>
      </c>
      <c r="BR270">
        <v>1000</v>
      </c>
      <c r="BS270">
        <v>8200</v>
      </c>
      <c r="BT270">
        <v>2625</v>
      </c>
      <c r="BU270">
        <v>30700</v>
      </c>
      <c r="BV270">
        <v>7520</v>
      </c>
      <c r="BW270">
        <v>1615</v>
      </c>
      <c r="BX270">
        <v>18655</v>
      </c>
      <c r="BY270">
        <v>0</v>
      </c>
      <c r="BZ270">
        <v>1250</v>
      </c>
      <c r="CA270">
        <v>16491</v>
      </c>
      <c r="CB270">
        <v>6125</v>
      </c>
      <c r="CC270">
        <v>81000</v>
      </c>
      <c r="CD270">
        <v>16258</v>
      </c>
      <c r="CE270">
        <v>339882</v>
      </c>
      <c r="CF270">
        <v>0</v>
      </c>
      <c r="CG270">
        <v>14144</v>
      </c>
      <c r="CH270">
        <v>3000</v>
      </c>
      <c r="CI270">
        <v>0</v>
      </c>
      <c r="CJ270">
        <v>0</v>
      </c>
    </row>
    <row r="271" spans="1:88" x14ac:dyDescent="0.25">
      <c r="A271" t="s">
        <v>413</v>
      </c>
      <c r="B271" t="s">
        <v>2393</v>
      </c>
      <c r="C271" t="str">
        <f>VLOOKUP(LEFT(D271,2),'Lookup Information'!$E:$H,4,FALSE)</f>
        <v>California District 6</v>
      </c>
      <c r="D271" t="s">
        <v>936</v>
      </c>
      <c r="E271" t="s">
        <v>87</v>
      </c>
      <c r="F271" t="s">
        <v>88</v>
      </c>
      <c r="G271">
        <v>27999</v>
      </c>
      <c r="H271">
        <v>154340</v>
      </c>
      <c r="I271">
        <v>16000</v>
      </c>
      <c r="J271">
        <v>17000</v>
      </c>
      <c r="K271">
        <v>4500</v>
      </c>
      <c r="L271">
        <v>30050</v>
      </c>
      <c r="M271">
        <v>2500</v>
      </c>
      <c r="N271">
        <v>200</v>
      </c>
      <c r="O271">
        <v>0</v>
      </c>
      <c r="P271">
        <v>2000</v>
      </c>
      <c r="Q271">
        <v>0</v>
      </c>
      <c r="R271">
        <v>1000</v>
      </c>
      <c r="S271">
        <v>2000</v>
      </c>
      <c r="T271">
        <v>3000</v>
      </c>
      <c r="U271">
        <v>11600</v>
      </c>
      <c r="V271">
        <v>4000</v>
      </c>
      <c r="W271">
        <v>5250</v>
      </c>
      <c r="X271">
        <v>7000</v>
      </c>
      <c r="Y271">
        <v>1500</v>
      </c>
      <c r="Z271">
        <v>5000</v>
      </c>
      <c r="AA271">
        <v>0</v>
      </c>
      <c r="AB271">
        <v>0</v>
      </c>
      <c r="AC271">
        <v>9250</v>
      </c>
      <c r="AD271">
        <v>0</v>
      </c>
      <c r="AE271">
        <v>25250</v>
      </c>
      <c r="AF271">
        <v>200</v>
      </c>
      <c r="AG271">
        <v>12500</v>
      </c>
      <c r="AH271">
        <v>6000</v>
      </c>
      <c r="AI271">
        <v>4000</v>
      </c>
      <c r="AJ271">
        <v>1500</v>
      </c>
      <c r="AK271">
        <v>13450</v>
      </c>
      <c r="AL271">
        <v>0</v>
      </c>
      <c r="AM271">
        <v>16500</v>
      </c>
      <c r="AN271">
        <v>0</v>
      </c>
      <c r="AO271">
        <v>7000</v>
      </c>
      <c r="AP271">
        <v>3900</v>
      </c>
      <c r="AQ271">
        <v>0</v>
      </c>
      <c r="AR271">
        <v>2000</v>
      </c>
      <c r="AS271">
        <v>3500</v>
      </c>
      <c r="AT271">
        <v>750</v>
      </c>
      <c r="AU271">
        <v>0</v>
      </c>
      <c r="AV271">
        <v>7000</v>
      </c>
      <c r="AW271">
        <v>0</v>
      </c>
      <c r="AX271">
        <v>0</v>
      </c>
      <c r="AY271">
        <v>0</v>
      </c>
      <c r="AZ271">
        <v>0</v>
      </c>
      <c r="BA271">
        <v>4500</v>
      </c>
      <c r="BB271">
        <v>1000</v>
      </c>
      <c r="BC271">
        <v>46500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2500</v>
      </c>
      <c r="BK271">
        <v>0</v>
      </c>
      <c r="BL271">
        <v>13500</v>
      </c>
      <c r="BM271">
        <v>10240</v>
      </c>
      <c r="BN271">
        <v>10250</v>
      </c>
      <c r="BO271">
        <v>2500</v>
      </c>
      <c r="BP271">
        <v>2750</v>
      </c>
      <c r="BQ271">
        <v>79300</v>
      </c>
      <c r="BR271">
        <v>0</v>
      </c>
      <c r="BS271">
        <v>4500</v>
      </c>
      <c r="BT271">
        <v>0</v>
      </c>
      <c r="BU271">
        <v>2000</v>
      </c>
      <c r="BV271">
        <v>1000</v>
      </c>
      <c r="BW271">
        <v>0</v>
      </c>
      <c r="BX271">
        <v>10000</v>
      </c>
      <c r="BY271">
        <v>0</v>
      </c>
      <c r="BZ271">
        <v>0</v>
      </c>
      <c r="CA271">
        <v>2450</v>
      </c>
      <c r="CB271">
        <v>220</v>
      </c>
      <c r="CC271">
        <v>250</v>
      </c>
      <c r="CD271">
        <v>0</v>
      </c>
      <c r="CE271">
        <v>12060</v>
      </c>
      <c r="CF271">
        <v>1000</v>
      </c>
      <c r="CG271">
        <v>25000</v>
      </c>
      <c r="CH271">
        <v>10500</v>
      </c>
      <c r="CI271">
        <v>0</v>
      </c>
      <c r="CJ271">
        <v>100</v>
      </c>
    </row>
    <row r="272" spans="1:88" x14ac:dyDescent="0.25">
      <c r="A272" t="s">
        <v>414</v>
      </c>
      <c r="B272" t="s">
        <v>2394</v>
      </c>
      <c r="C272" t="str">
        <f>VLOOKUP(LEFT(D272,2),'Lookup Information'!$E:$H,4,FALSE)</f>
        <v>Idaho District 16</v>
      </c>
      <c r="D272" t="s">
        <v>937</v>
      </c>
      <c r="E272" t="s">
        <v>87</v>
      </c>
      <c r="F272" t="s">
        <v>88</v>
      </c>
      <c r="G272">
        <v>1000</v>
      </c>
      <c r="H272">
        <v>13800</v>
      </c>
      <c r="I272">
        <v>750</v>
      </c>
      <c r="J272">
        <v>0</v>
      </c>
      <c r="K272">
        <v>12000</v>
      </c>
      <c r="L272">
        <v>25250</v>
      </c>
      <c r="M272">
        <v>0</v>
      </c>
      <c r="N272">
        <v>0</v>
      </c>
      <c r="O272">
        <v>19615</v>
      </c>
      <c r="P272">
        <v>2000</v>
      </c>
      <c r="Q272">
        <v>0</v>
      </c>
      <c r="R272">
        <v>1000</v>
      </c>
      <c r="S272">
        <v>2000</v>
      </c>
      <c r="T272">
        <v>11000</v>
      </c>
      <c r="U272">
        <v>1000</v>
      </c>
      <c r="V272">
        <v>3250</v>
      </c>
      <c r="W272">
        <v>9900</v>
      </c>
      <c r="X272">
        <v>17800</v>
      </c>
      <c r="Y272">
        <v>15699</v>
      </c>
      <c r="Z272">
        <v>0</v>
      </c>
      <c r="AA272">
        <v>0</v>
      </c>
      <c r="AB272">
        <v>0</v>
      </c>
      <c r="AC272">
        <v>7950</v>
      </c>
      <c r="AD272">
        <v>6250</v>
      </c>
      <c r="AE272">
        <v>14900</v>
      </c>
      <c r="AF272">
        <v>5500</v>
      </c>
      <c r="AG272">
        <v>0</v>
      </c>
      <c r="AH272">
        <v>16450</v>
      </c>
      <c r="AI272">
        <v>2000</v>
      </c>
      <c r="AJ272">
        <v>1000</v>
      </c>
      <c r="AK272">
        <v>13500</v>
      </c>
      <c r="AL272">
        <v>11800</v>
      </c>
      <c r="AM272">
        <v>11350</v>
      </c>
      <c r="AN272">
        <v>0</v>
      </c>
      <c r="AO272">
        <v>6600</v>
      </c>
      <c r="AP272">
        <v>4300</v>
      </c>
      <c r="AQ272">
        <v>0</v>
      </c>
      <c r="AR272">
        <v>0</v>
      </c>
      <c r="AS272">
        <v>2000</v>
      </c>
      <c r="AT272">
        <v>500</v>
      </c>
      <c r="AU272">
        <v>0</v>
      </c>
      <c r="AV272">
        <v>6000</v>
      </c>
      <c r="AW272">
        <v>0</v>
      </c>
      <c r="AX272">
        <v>2000</v>
      </c>
      <c r="AY272">
        <v>3500</v>
      </c>
      <c r="AZ272">
        <v>0</v>
      </c>
      <c r="BA272">
        <v>1100</v>
      </c>
      <c r="BB272">
        <v>0</v>
      </c>
      <c r="BC272">
        <v>16900</v>
      </c>
      <c r="BD272">
        <v>0</v>
      </c>
      <c r="BE272">
        <v>17367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23845</v>
      </c>
      <c r="BM272">
        <v>8750</v>
      </c>
      <c r="BN272">
        <v>11000</v>
      </c>
      <c r="BO272">
        <v>0</v>
      </c>
      <c r="BP272">
        <v>450</v>
      </c>
      <c r="BQ272">
        <v>1000</v>
      </c>
      <c r="BR272">
        <v>2000</v>
      </c>
      <c r="BS272">
        <v>5200</v>
      </c>
      <c r="BT272">
        <v>0</v>
      </c>
      <c r="BU272">
        <v>2600</v>
      </c>
      <c r="BV272">
        <v>0</v>
      </c>
      <c r="BW272">
        <v>0</v>
      </c>
      <c r="BX272">
        <v>2000</v>
      </c>
      <c r="BY272">
        <v>0</v>
      </c>
      <c r="BZ272">
        <v>0</v>
      </c>
      <c r="CA272">
        <v>1000</v>
      </c>
      <c r="CB272">
        <v>0</v>
      </c>
      <c r="CC272">
        <v>4450</v>
      </c>
      <c r="CD272">
        <v>0</v>
      </c>
      <c r="CE272">
        <v>18360</v>
      </c>
      <c r="CF272">
        <v>0</v>
      </c>
      <c r="CG272">
        <v>10000</v>
      </c>
      <c r="CH272">
        <v>13500</v>
      </c>
      <c r="CI272">
        <v>0</v>
      </c>
      <c r="CJ272">
        <v>0</v>
      </c>
    </row>
    <row r="273" spans="1:88" x14ac:dyDescent="0.25">
      <c r="A273" t="s">
        <v>415</v>
      </c>
      <c r="B273" t="s">
        <v>2395</v>
      </c>
      <c r="C273" t="str">
        <f>VLOOKUP(LEFT(D273,2),'Lookup Information'!$E:$H,4,FALSE)</f>
        <v>Colorado District 8</v>
      </c>
      <c r="D273" t="s">
        <v>938</v>
      </c>
      <c r="E273" t="s">
        <v>87</v>
      </c>
      <c r="F273" t="s">
        <v>88</v>
      </c>
      <c r="G273">
        <v>0</v>
      </c>
      <c r="H273">
        <v>13000</v>
      </c>
      <c r="I273">
        <v>0</v>
      </c>
      <c r="J273">
        <v>0</v>
      </c>
      <c r="K273">
        <v>10000</v>
      </c>
      <c r="L273">
        <v>0</v>
      </c>
      <c r="M273">
        <v>0</v>
      </c>
      <c r="N273">
        <v>0</v>
      </c>
      <c r="O273">
        <v>1000</v>
      </c>
      <c r="P273">
        <v>0</v>
      </c>
      <c r="Q273">
        <v>0</v>
      </c>
      <c r="R273">
        <v>0</v>
      </c>
      <c r="S273">
        <v>30300</v>
      </c>
      <c r="T273">
        <v>9000</v>
      </c>
      <c r="U273">
        <v>6500</v>
      </c>
      <c r="V273">
        <v>2000</v>
      </c>
      <c r="W273">
        <v>1000</v>
      </c>
      <c r="X273">
        <v>2500</v>
      </c>
      <c r="Y273">
        <v>3000</v>
      </c>
      <c r="Z273">
        <v>50000</v>
      </c>
      <c r="AA273">
        <v>47750</v>
      </c>
      <c r="AB273">
        <v>21500</v>
      </c>
      <c r="AC273">
        <v>3000</v>
      </c>
      <c r="AD273">
        <v>38000</v>
      </c>
      <c r="AE273">
        <v>68877</v>
      </c>
      <c r="AF273">
        <v>0</v>
      </c>
      <c r="AG273">
        <v>3500</v>
      </c>
      <c r="AH273">
        <v>2000</v>
      </c>
      <c r="AI273">
        <v>2000</v>
      </c>
      <c r="AJ273">
        <v>1500</v>
      </c>
      <c r="AK273">
        <v>3500</v>
      </c>
      <c r="AL273">
        <v>1250</v>
      </c>
      <c r="AM273">
        <v>16000</v>
      </c>
      <c r="AN273">
        <v>0</v>
      </c>
      <c r="AO273">
        <v>7150</v>
      </c>
      <c r="AP273">
        <v>21550</v>
      </c>
      <c r="AQ273">
        <v>6000</v>
      </c>
      <c r="AR273">
        <v>0</v>
      </c>
      <c r="AS273">
        <v>0</v>
      </c>
      <c r="AT273">
        <v>750</v>
      </c>
      <c r="AU273">
        <v>0</v>
      </c>
      <c r="AV273">
        <v>2000</v>
      </c>
      <c r="AW273">
        <v>0</v>
      </c>
      <c r="AX273">
        <v>1000</v>
      </c>
      <c r="AY273">
        <v>2000</v>
      </c>
      <c r="AZ273">
        <v>0</v>
      </c>
      <c r="BA273">
        <v>3000</v>
      </c>
      <c r="BB273">
        <v>0</v>
      </c>
      <c r="BC273">
        <v>47200</v>
      </c>
      <c r="BD273">
        <v>28100</v>
      </c>
      <c r="BE273">
        <v>90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17250</v>
      </c>
      <c r="BM273">
        <v>1500</v>
      </c>
      <c r="BN273">
        <v>8500</v>
      </c>
      <c r="BO273">
        <v>0</v>
      </c>
      <c r="BP273">
        <v>0</v>
      </c>
      <c r="BQ273">
        <v>0</v>
      </c>
      <c r="BR273">
        <v>0</v>
      </c>
      <c r="BS273">
        <v>7500</v>
      </c>
      <c r="BT273">
        <v>0</v>
      </c>
      <c r="BU273">
        <v>2000</v>
      </c>
      <c r="BV273">
        <v>1000</v>
      </c>
      <c r="BW273">
        <v>0</v>
      </c>
      <c r="BX273">
        <v>0</v>
      </c>
      <c r="BY273">
        <v>0</v>
      </c>
      <c r="BZ273">
        <v>0</v>
      </c>
      <c r="CA273">
        <v>250</v>
      </c>
      <c r="CB273">
        <v>0</v>
      </c>
      <c r="CC273">
        <v>2000</v>
      </c>
      <c r="CD273">
        <v>1000</v>
      </c>
      <c r="CE273">
        <v>9750</v>
      </c>
      <c r="CF273">
        <v>750</v>
      </c>
      <c r="CG273">
        <v>14000</v>
      </c>
      <c r="CH273">
        <v>9000</v>
      </c>
      <c r="CI273">
        <v>0</v>
      </c>
      <c r="CJ273">
        <v>500</v>
      </c>
    </row>
    <row r="274" spans="1:88" x14ac:dyDescent="0.25">
      <c r="A274" t="s">
        <v>416</v>
      </c>
      <c r="B274" t="s">
        <v>2396</v>
      </c>
      <c r="C274" t="str">
        <f>VLOOKUP(LEFT(D274,2),'Lookup Information'!$E:$H,4,FALSE)</f>
        <v>New Jersey District 34</v>
      </c>
      <c r="D274" t="s">
        <v>939</v>
      </c>
      <c r="E274" t="s">
        <v>87</v>
      </c>
      <c r="F274" t="s">
        <v>88</v>
      </c>
      <c r="G274">
        <v>6650</v>
      </c>
      <c r="H274">
        <v>4750</v>
      </c>
      <c r="I274">
        <v>500</v>
      </c>
      <c r="J274">
        <v>18525</v>
      </c>
      <c r="K274">
        <v>0</v>
      </c>
      <c r="L274">
        <v>0</v>
      </c>
      <c r="M274">
        <v>0</v>
      </c>
      <c r="N274">
        <v>0</v>
      </c>
      <c r="O274">
        <v>8500</v>
      </c>
      <c r="P274">
        <v>2000</v>
      </c>
      <c r="Q274">
        <v>4950</v>
      </c>
      <c r="R274">
        <v>3500</v>
      </c>
      <c r="S274">
        <v>29500</v>
      </c>
      <c r="T274">
        <v>18500</v>
      </c>
      <c r="U274">
        <v>10700</v>
      </c>
      <c r="V274">
        <v>4000</v>
      </c>
      <c r="W274">
        <v>0</v>
      </c>
      <c r="X274">
        <v>8500</v>
      </c>
      <c r="Y274">
        <v>7500</v>
      </c>
      <c r="Z274">
        <v>2000</v>
      </c>
      <c r="AA274">
        <v>0</v>
      </c>
      <c r="AB274">
        <v>0</v>
      </c>
      <c r="AC274">
        <v>29337</v>
      </c>
      <c r="AD274">
        <v>0</v>
      </c>
      <c r="AE274">
        <v>23000</v>
      </c>
      <c r="AF274">
        <v>0</v>
      </c>
      <c r="AG274">
        <v>13500</v>
      </c>
      <c r="AH274">
        <v>11000</v>
      </c>
      <c r="AI274">
        <v>2000</v>
      </c>
      <c r="AJ274">
        <v>0</v>
      </c>
      <c r="AK274">
        <v>39073</v>
      </c>
      <c r="AL274">
        <v>8000</v>
      </c>
      <c r="AM274">
        <v>24200</v>
      </c>
      <c r="AN274">
        <v>0</v>
      </c>
      <c r="AO274">
        <v>23300</v>
      </c>
      <c r="AP274">
        <v>89775</v>
      </c>
      <c r="AQ274">
        <v>20500</v>
      </c>
      <c r="AR274">
        <v>9000</v>
      </c>
      <c r="AS274">
        <v>177500</v>
      </c>
      <c r="AT274">
        <v>0</v>
      </c>
      <c r="AU274">
        <v>0</v>
      </c>
      <c r="AV274">
        <v>4100</v>
      </c>
      <c r="AW274">
        <v>0</v>
      </c>
      <c r="AX274">
        <v>0</v>
      </c>
      <c r="AY274">
        <v>0</v>
      </c>
      <c r="AZ274">
        <v>0</v>
      </c>
      <c r="BA274">
        <v>1000</v>
      </c>
      <c r="BB274">
        <v>0</v>
      </c>
      <c r="BC274">
        <v>32500</v>
      </c>
      <c r="BD274">
        <v>0</v>
      </c>
      <c r="BE274">
        <v>17150</v>
      </c>
      <c r="BF274">
        <v>0</v>
      </c>
      <c r="BG274">
        <v>32000</v>
      </c>
      <c r="BH274">
        <v>2000</v>
      </c>
      <c r="BI274">
        <v>0</v>
      </c>
      <c r="BJ274">
        <v>7500</v>
      </c>
      <c r="BK274">
        <v>13500</v>
      </c>
      <c r="BL274">
        <v>29100</v>
      </c>
      <c r="BM274">
        <v>20250</v>
      </c>
      <c r="BN274">
        <v>5000</v>
      </c>
      <c r="BO274">
        <v>1000</v>
      </c>
      <c r="BP274">
        <v>18475</v>
      </c>
      <c r="BQ274">
        <v>2000</v>
      </c>
      <c r="BR274">
        <v>21000</v>
      </c>
      <c r="BS274">
        <v>2000</v>
      </c>
      <c r="BT274">
        <v>0</v>
      </c>
      <c r="BU274">
        <v>8500</v>
      </c>
      <c r="BV274">
        <v>300</v>
      </c>
      <c r="BW274">
        <v>0</v>
      </c>
      <c r="BX274">
        <v>18500</v>
      </c>
      <c r="BY274">
        <v>0</v>
      </c>
      <c r="BZ274">
        <v>0</v>
      </c>
      <c r="CA274">
        <v>6300</v>
      </c>
      <c r="CB274">
        <v>0</v>
      </c>
      <c r="CC274">
        <v>3650</v>
      </c>
      <c r="CD274">
        <v>3500</v>
      </c>
      <c r="CE274">
        <v>43700</v>
      </c>
      <c r="CF274">
        <v>5150</v>
      </c>
      <c r="CG274">
        <v>24500</v>
      </c>
      <c r="CH274">
        <v>0</v>
      </c>
      <c r="CI274">
        <v>0</v>
      </c>
      <c r="CJ274">
        <v>5000</v>
      </c>
    </row>
    <row r="275" spans="1:88" x14ac:dyDescent="0.25">
      <c r="A275" t="s">
        <v>417</v>
      </c>
      <c r="B275" t="s">
        <v>2397</v>
      </c>
      <c r="C275" t="str">
        <f>VLOOKUP(LEFT(D275,2),'Lookup Information'!$E:$H,4,FALSE)</f>
        <v>Rhode Island District 44</v>
      </c>
      <c r="D275" t="s">
        <v>940</v>
      </c>
      <c r="E275" t="s">
        <v>87</v>
      </c>
      <c r="F275" t="s">
        <v>90</v>
      </c>
      <c r="G275">
        <v>0</v>
      </c>
      <c r="H275">
        <v>0</v>
      </c>
      <c r="I275">
        <v>0</v>
      </c>
      <c r="J275">
        <v>1300</v>
      </c>
      <c r="K275">
        <v>0</v>
      </c>
      <c r="L275">
        <v>0</v>
      </c>
      <c r="M275">
        <v>300</v>
      </c>
      <c r="N275">
        <v>0</v>
      </c>
      <c r="O275">
        <v>20775</v>
      </c>
      <c r="P275">
        <v>11000</v>
      </c>
      <c r="Q275">
        <v>2000</v>
      </c>
      <c r="R275">
        <v>450</v>
      </c>
      <c r="S275">
        <v>9200</v>
      </c>
      <c r="T275">
        <v>7000</v>
      </c>
      <c r="U275">
        <v>5400</v>
      </c>
      <c r="V275">
        <v>1500</v>
      </c>
      <c r="W275">
        <v>20200</v>
      </c>
      <c r="X275">
        <v>2000</v>
      </c>
      <c r="Y275">
        <v>3300</v>
      </c>
      <c r="Z275">
        <v>54300</v>
      </c>
      <c r="AA275">
        <v>55750</v>
      </c>
      <c r="AB275">
        <v>36300</v>
      </c>
      <c r="AC275">
        <v>4000</v>
      </c>
      <c r="AD275">
        <v>0</v>
      </c>
      <c r="AE275">
        <v>500</v>
      </c>
      <c r="AF275">
        <v>0</v>
      </c>
      <c r="AG275">
        <v>33200</v>
      </c>
      <c r="AH275">
        <v>7050</v>
      </c>
      <c r="AI275">
        <v>5000</v>
      </c>
      <c r="AJ275">
        <v>0</v>
      </c>
      <c r="AK275">
        <v>23410</v>
      </c>
      <c r="AL275">
        <v>7950</v>
      </c>
      <c r="AM275">
        <v>29750</v>
      </c>
      <c r="AN275">
        <v>0</v>
      </c>
      <c r="AO275">
        <v>6300</v>
      </c>
      <c r="AP275">
        <v>76550</v>
      </c>
      <c r="AQ275">
        <v>7400</v>
      </c>
      <c r="AR275">
        <v>10787</v>
      </c>
      <c r="AS275">
        <v>6500</v>
      </c>
      <c r="AT275">
        <v>0</v>
      </c>
      <c r="AU275">
        <v>0</v>
      </c>
      <c r="AV275">
        <v>4000</v>
      </c>
      <c r="AW275">
        <v>0</v>
      </c>
      <c r="AX275">
        <v>2000</v>
      </c>
      <c r="AY275">
        <v>0</v>
      </c>
      <c r="AZ275">
        <v>0</v>
      </c>
      <c r="BA275">
        <v>0</v>
      </c>
      <c r="BB275">
        <v>4000</v>
      </c>
      <c r="BC275">
        <v>15000</v>
      </c>
      <c r="BD275">
        <v>26102</v>
      </c>
      <c r="BE275">
        <v>0</v>
      </c>
      <c r="BF275">
        <v>0</v>
      </c>
      <c r="BG275">
        <v>65800</v>
      </c>
      <c r="BH275">
        <v>21000</v>
      </c>
      <c r="BI275">
        <v>16250</v>
      </c>
      <c r="BJ275">
        <v>35900</v>
      </c>
      <c r="BK275">
        <v>31100</v>
      </c>
      <c r="BL275">
        <v>75350</v>
      </c>
      <c r="BM275">
        <v>21893</v>
      </c>
      <c r="BN275">
        <v>6000</v>
      </c>
      <c r="BO275">
        <v>0</v>
      </c>
      <c r="BP275">
        <v>15500</v>
      </c>
      <c r="BQ275">
        <v>10250</v>
      </c>
      <c r="BR275">
        <v>0</v>
      </c>
      <c r="BS275">
        <v>4800</v>
      </c>
      <c r="BT275">
        <v>0</v>
      </c>
      <c r="BU275">
        <v>5850</v>
      </c>
      <c r="BV275">
        <v>300</v>
      </c>
      <c r="BW275">
        <v>0</v>
      </c>
      <c r="BX275">
        <v>5350</v>
      </c>
      <c r="BY275">
        <v>500</v>
      </c>
      <c r="BZ275">
        <v>1000</v>
      </c>
      <c r="CA275">
        <v>3450</v>
      </c>
      <c r="CB275">
        <v>0</v>
      </c>
      <c r="CC275">
        <v>8325</v>
      </c>
      <c r="CD275">
        <v>5400</v>
      </c>
      <c r="CE275">
        <v>30835</v>
      </c>
      <c r="CF275">
        <v>3000</v>
      </c>
      <c r="CG275">
        <v>750</v>
      </c>
      <c r="CH275">
        <v>0</v>
      </c>
      <c r="CI275">
        <v>250</v>
      </c>
      <c r="CJ275">
        <v>0</v>
      </c>
    </row>
    <row r="276" spans="1:88" x14ac:dyDescent="0.25">
      <c r="A276" t="s">
        <v>418</v>
      </c>
      <c r="B276" t="s">
        <v>2398</v>
      </c>
      <c r="C276" t="str">
        <f>VLOOKUP(LEFT(D276,2),'Lookup Information'!$E:$H,4,FALSE)</f>
        <v>Oklahoma District 40</v>
      </c>
      <c r="D276" t="s">
        <v>419</v>
      </c>
      <c r="E276" t="s">
        <v>95</v>
      </c>
      <c r="F276" t="s">
        <v>88</v>
      </c>
      <c r="G276">
        <v>22500</v>
      </c>
      <c r="H276">
        <v>14055</v>
      </c>
      <c r="I276">
        <v>2500</v>
      </c>
      <c r="J276">
        <v>35000</v>
      </c>
      <c r="K276">
        <v>13000</v>
      </c>
      <c r="L276">
        <v>26725</v>
      </c>
      <c r="M276">
        <v>6200</v>
      </c>
      <c r="N276">
        <v>5000</v>
      </c>
      <c r="O276">
        <v>17350</v>
      </c>
      <c r="P276">
        <v>7500</v>
      </c>
      <c r="Q276">
        <v>2750</v>
      </c>
      <c r="R276">
        <v>6750</v>
      </c>
      <c r="S276">
        <v>33500</v>
      </c>
      <c r="T276">
        <v>9000</v>
      </c>
      <c r="U276">
        <v>31600</v>
      </c>
      <c r="V276">
        <v>18100</v>
      </c>
      <c r="W276">
        <v>56300</v>
      </c>
      <c r="X276">
        <v>13950</v>
      </c>
      <c r="Y276">
        <v>6400</v>
      </c>
      <c r="Z276">
        <v>21150</v>
      </c>
      <c r="AA276">
        <v>8000</v>
      </c>
      <c r="AB276">
        <v>13000</v>
      </c>
      <c r="AC276">
        <v>54850</v>
      </c>
      <c r="AD276">
        <v>12100</v>
      </c>
      <c r="AE276">
        <v>333050</v>
      </c>
      <c r="AF276">
        <v>0</v>
      </c>
      <c r="AG276">
        <v>38800</v>
      </c>
      <c r="AH276">
        <v>94400</v>
      </c>
      <c r="AI276">
        <v>9750</v>
      </c>
      <c r="AJ276">
        <v>2500</v>
      </c>
      <c r="AK276">
        <v>82269</v>
      </c>
      <c r="AL276">
        <v>46278</v>
      </c>
      <c r="AM276">
        <v>78600</v>
      </c>
      <c r="AN276">
        <v>0</v>
      </c>
      <c r="AO276">
        <v>49350</v>
      </c>
      <c r="AP276">
        <v>83935</v>
      </c>
      <c r="AQ276">
        <v>1475</v>
      </c>
      <c r="AR276">
        <v>44150</v>
      </c>
      <c r="AS276">
        <v>16000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18750</v>
      </c>
      <c r="BB276">
        <v>12900</v>
      </c>
      <c r="BC276">
        <v>207650</v>
      </c>
      <c r="BD276">
        <v>33900</v>
      </c>
      <c r="BE276">
        <v>56475</v>
      </c>
      <c r="BF276">
        <v>0</v>
      </c>
      <c r="BG276">
        <v>0</v>
      </c>
      <c r="BH276">
        <v>0</v>
      </c>
      <c r="BI276">
        <v>0</v>
      </c>
      <c r="BJ276">
        <v>15500</v>
      </c>
      <c r="BK276">
        <v>10000</v>
      </c>
      <c r="BL276">
        <v>50650</v>
      </c>
      <c r="BM276">
        <v>55636</v>
      </c>
      <c r="BN276">
        <v>3001</v>
      </c>
      <c r="BO276">
        <v>10500</v>
      </c>
      <c r="BP276">
        <v>33550</v>
      </c>
      <c r="BQ276">
        <v>29700</v>
      </c>
      <c r="BR276">
        <v>21700</v>
      </c>
      <c r="BS276">
        <v>20275</v>
      </c>
      <c r="BT276">
        <v>6250</v>
      </c>
      <c r="BU276">
        <v>34200</v>
      </c>
      <c r="BV276">
        <v>14100</v>
      </c>
      <c r="BW276">
        <v>3500</v>
      </c>
      <c r="BX276">
        <v>40480</v>
      </c>
      <c r="BY276">
        <v>21412</v>
      </c>
      <c r="BZ276">
        <v>0</v>
      </c>
      <c r="CA276">
        <v>6175</v>
      </c>
      <c r="CB276">
        <v>1750</v>
      </c>
      <c r="CC276">
        <v>32975</v>
      </c>
      <c r="CD276">
        <v>16500</v>
      </c>
      <c r="CE276">
        <v>245929</v>
      </c>
      <c r="CF276">
        <v>47822</v>
      </c>
      <c r="CG276">
        <v>53905</v>
      </c>
      <c r="CH276">
        <v>30400</v>
      </c>
      <c r="CI276">
        <v>6000</v>
      </c>
      <c r="CJ276">
        <v>23300</v>
      </c>
    </row>
    <row r="277" spans="1:88" x14ac:dyDescent="0.25">
      <c r="A277" t="s">
        <v>420</v>
      </c>
      <c r="B277" t="s">
        <v>2399</v>
      </c>
      <c r="C277" t="str">
        <f>VLOOKUP(LEFT(D277,2),'Lookup Information'!$E:$H,4,FALSE)</f>
        <v>Washington District 53</v>
      </c>
      <c r="D277" t="s">
        <v>941</v>
      </c>
      <c r="E277" t="s">
        <v>87</v>
      </c>
      <c r="F277" t="s">
        <v>90</v>
      </c>
      <c r="G277">
        <v>5000</v>
      </c>
      <c r="H277">
        <v>1000</v>
      </c>
      <c r="I277">
        <v>0</v>
      </c>
      <c r="J277">
        <v>0</v>
      </c>
      <c r="K277">
        <v>7500</v>
      </c>
      <c r="L277">
        <v>4500</v>
      </c>
      <c r="M277">
        <v>0</v>
      </c>
      <c r="N277">
        <v>0</v>
      </c>
      <c r="O277">
        <v>20200</v>
      </c>
      <c r="P277">
        <v>15750</v>
      </c>
      <c r="Q277">
        <v>0</v>
      </c>
      <c r="R277">
        <v>1500</v>
      </c>
      <c r="S277">
        <v>5000</v>
      </c>
      <c r="T277">
        <v>12000</v>
      </c>
      <c r="U277">
        <v>10250</v>
      </c>
      <c r="V277">
        <v>21750</v>
      </c>
      <c r="W277">
        <v>13250</v>
      </c>
      <c r="X277">
        <v>0</v>
      </c>
      <c r="Y277">
        <v>0</v>
      </c>
      <c r="Z277">
        <v>59300</v>
      </c>
      <c r="AA277">
        <v>32500</v>
      </c>
      <c r="AB277">
        <v>12000</v>
      </c>
      <c r="AC277">
        <v>11550</v>
      </c>
      <c r="AD277">
        <v>0</v>
      </c>
      <c r="AE277">
        <v>35500</v>
      </c>
      <c r="AF277">
        <v>1000</v>
      </c>
      <c r="AG277">
        <v>2500</v>
      </c>
      <c r="AH277">
        <v>4500</v>
      </c>
      <c r="AI277">
        <v>0</v>
      </c>
      <c r="AJ277">
        <v>2500</v>
      </c>
      <c r="AK277">
        <v>23250</v>
      </c>
      <c r="AL277">
        <v>350</v>
      </c>
      <c r="AM277">
        <v>16515</v>
      </c>
      <c r="AN277">
        <v>0</v>
      </c>
      <c r="AO277">
        <v>14000</v>
      </c>
      <c r="AP277">
        <v>22100</v>
      </c>
      <c r="AQ277">
        <v>3500</v>
      </c>
      <c r="AR277">
        <v>4250</v>
      </c>
      <c r="AS277">
        <v>16000</v>
      </c>
      <c r="AT277">
        <v>0</v>
      </c>
      <c r="AU277">
        <v>0</v>
      </c>
      <c r="AV277">
        <v>6000</v>
      </c>
      <c r="AW277">
        <v>19071</v>
      </c>
      <c r="AX277">
        <v>3000</v>
      </c>
      <c r="AY277">
        <v>0</v>
      </c>
      <c r="AZ277">
        <v>0</v>
      </c>
      <c r="BA277">
        <v>0</v>
      </c>
      <c r="BB277">
        <v>0</v>
      </c>
      <c r="BC277">
        <v>3000</v>
      </c>
      <c r="BD277">
        <v>0</v>
      </c>
      <c r="BE277">
        <v>0</v>
      </c>
      <c r="BF277">
        <v>0</v>
      </c>
      <c r="BG277">
        <v>20000</v>
      </c>
      <c r="BH277">
        <v>0</v>
      </c>
      <c r="BI277">
        <v>10000</v>
      </c>
      <c r="BJ277">
        <v>22000</v>
      </c>
      <c r="BK277">
        <v>62000</v>
      </c>
      <c r="BL277">
        <v>26965</v>
      </c>
      <c r="BM277">
        <v>17100</v>
      </c>
      <c r="BN277">
        <v>8850</v>
      </c>
      <c r="BO277">
        <v>0</v>
      </c>
      <c r="BP277">
        <v>15100</v>
      </c>
      <c r="BQ277">
        <v>18500</v>
      </c>
      <c r="BR277">
        <v>4000</v>
      </c>
      <c r="BS277">
        <v>8500</v>
      </c>
      <c r="BT277">
        <v>16000</v>
      </c>
      <c r="BU277">
        <v>12700</v>
      </c>
      <c r="BV277">
        <v>0</v>
      </c>
      <c r="BW277">
        <v>0</v>
      </c>
      <c r="BX277">
        <v>10515</v>
      </c>
      <c r="BY277">
        <v>0</v>
      </c>
      <c r="BZ277">
        <v>600</v>
      </c>
      <c r="CA277">
        <v>2600</v>
      </c>
      <c r="CB277">
        <v>0</v>
      </c>
      <c r="CC277">
        <v>2390</v>
      </c>
      <c r="CD277">
        <v>0</v>
      </c>
      <c r="CE277">
        <v>20975</v>
      </c>
      <c r="CF277">
        <v>104253</v>
      </c>
      <c r="CG277">
        <v>7500</v>
      </c>
      <c r="CH277">
        <v>33000</v>
      </c>
      <c r="CI277">
        <v>20250</v>
      </c>
      <c r="CJ277">
        <v>7000</v>
      </c>
    </row>
    <row r="278" spans="1:88" x14ac:dyDescent="0.25">
      <c r="A278" t="s">
        <v>421</v>
      </c>
      <c r="B278" t="s">
        <v>2400</v>
      </c>
      <c r="C278" t="str">
        <f>VLOOKUP(LEFT(D278,2),'Lookup Information'!$E:$H,4,FALSE)</f>
        <v>Connecticut District 9</v>
      </c>
      <c r="D278" t="s">
        <v>942</v>
      </c>
      <c r="E278" t="s">
        <v>87</v>
      </c>
      <c r="F278" t="s">
        <v>90</v>
      </c>
      <c r="G278">
        <v>2000</v>
      </c>
      <c r="H278">
        <v>13000</v>
      </c>
      <c r="I278">
        <v>300</v>
      </c>
      <c r="J278">
        <v>12780</v>
      </c>
      <c r="K278">
        <v>2000</v>
      </c>
      <c r="L278">
        <v>0</v>
      </c>
      <c r="M278">
        <v>0</v>
      </c>
      <c r="N278">
        <v>6000</v>
      </c>
      <c r="O278">
        <v>8000</v>
      </c>
      <c r="P278">
        <v>7500</v>
      </c>
      <c r="Q278">
        <v>250</v>
      </c>
      <c r="R278">
        <v>15800</v>
      </c>
      <c r="S278">
        <v>25250</v>
      </c>
      <c r="T278">
        <v>12750</v>
      </c>
      <c r="U278">
        <v>13900</v>
      </c>
      <c r="V278">
        <v>5600</v>
      </c>
      <c r="W278">
        <v>4850</v>
      </c>
      <c r="X278">
        <v>1500</v>
      </c>
      <c r="Y278">
        <v>1000</v>
      </c>
      <c r="Z278">
        <v>57650</v>
      </c>
      <c r="AA278">
        <v>17000</v>
      </c>
      <c r="AB278">
        <v>8000</v>
      </c>
      <c r="AC278">
        <v>6800</v>
      </c>
      <c r="AD278">
        <v>0</v>
      </c>
      <c r="AE278">
        <v>11000</v>
      </c>
      <c r="AF278">
        <v>0</v>
      </c>
      <c r="AG278">
        <v>44750</v>
      </c>
      <c r="AH278">
        <v>38600</v>
      </c>
      <c r="AI278">
        <v>11000</v>
      </c>
      <c r="AJ278">
        <v>3500</v>
      </c>
      <c r="AK278">
        <v>260680</v>
      </c>
      <c r="AL278">
        <v>14500</v>
      </c>
      <c r="AM278">
        <v>63150</v>
      </c>
      <c r="AN278">
        <v>1000</v>
      </c>
      <c r="AO278">
        <v>101600</v>
      </c>
      <c r="AP278">
        <v>59900</v>
      </c>
      <c r="AQ278">
        <v>38500</v>
      </c>
      <c r="AR278">
        <v>20350</v>
      </c>
      <c r="AS278">
        <v>57500</v>
      </c>
      <c r="AT278">
        <v>0</v>
      </c>
      <c r="AU278">
        <v>0</v>
      </c>
      <c r="AV278">
        <v>2000</v>
      </c>
      <c r="AW278">
        <v>0</v>
      </c>
      <c r="AX278">
        <v>2500</v>
      </c>
      <c r="AY278">
        <v>0</v>
      </c>
      <c r="AZ278">
        <v>0</v>
      </c>
      <c r="BA278">
        <v>0</v>
      </c>
      <c r="BB278">
        <v>150</v>
      </c>
      <c r="BC278">
        <v>10250</v>
      </c>
      <c r="BD278">
        <v>0</v>
      </c>
      <c r="BE278">
        <v>0</v>
      </c>
      <c r="BF278">
        <v>500</v>
      </c>
      <c r="BG278">
        <v>42500</v>
      </c>
      <c r="BH278">
        <v>23500</v>
      </c>
      <c r="BI278">
        <v>5000</v>
      </c>
      <c r="BJ278">
        <v>55500</v>
      </c>
      <c r="BK278">
        <v>22500</v>
      </c>
      <c r="BL278">
        <v>43822</v>
      </c>
      <c r="BM278">
        <v>32750</v>
      </c>
      <c r="BN278">
        <v>28500</v>
      </c>
      <c r="BO278">
        <v>0</v>
      </c>
      <c r="BP278">
        <v>20840</v>
      </c>
      <c r="BQ278">
        <v>2500</v>
      </c>
      <c r="BR278">
        <v>9000</v>
      </c>
      <c r="BS278">
        <v>19600</v>
      </c>
      <c r="BT278">
        <v>1500</v>
      </c>
      <c r="BU278">
        <v>35900</v>
      </c>
      <c r="BV278">
        <v>750</v>
      </c>
      <c r="BW278">
        <v>1500</v>
      </c>
      <c r="BX278">
        <v>26250</v>
      </c>
      <c r="BY278">
        <v>1000</v>
      </c>
      <c r="BZ278">
        <v>1000</v>
      </c>
      <c r="CA278">
        <v>6835</v>
      </c>
      <c r="CB278">
        <v>0</v>
      </c>
      <c r="CC278">
        <v>7945</v>
      </c>
      <c r="CD278">
        <v>7250</v>
      </c>
      <c r="CE278">
        <v>23185</v>
      </c>
      <c r="CF278">
        <v>29800</v>
      </c>
      <c r="CG278">
        <v>14940</v>
      </c>
      <c r="CH278">
        <v>4500</v>
      </c>
      <c r="CI278">
        <v>500</v>
      </c>
      <c r="CJ278">
        <v>1000</v>
      </c>
    </row>
    <row r="279" spans="1:88" x14ac:dyDescent="0.25">
      <c r="A279" t="s">
        <v>422</v>
      </c>
      <c r="B279" t="s">
        <v>2401</v>
      </c>
      <c r="C279" t="str">
        <f>VLOOKUP(LEFT(D279,2),'Lookup Information'!$E:$H,4,FALSE)</f>
        <v>Ohio District 39</v>
      </c>
      <c r="D279" t="s">
        <v>943</v>
      </c>
      <c r="E279" t="s">
        <v>87</v>
      </c>
      <c r="F279" t="s">
        <v>88</v>
      </c>
      <c r="G279">
        <v>24775</v>
      </c>
      <c r="H279">
        <v>20125</v>
      </c>
      <c r="I279">
        <v>0</v>
      </c>
      <c r="J279">
        <v>8500</v>
      </c>
      <c r="K279">
        <v>5000</v>
      </c>
      <c r="L279">
        <v>7250</v>
      </c>
      <c r="M279">
        <v>5000</v>
      </c>
      <c r="N279">
        <v>1500</v>
      </c>
      <c r="O279">
        <v>5500</v>
      </c>
      <c r="P279">
        <v>3000</v>
      </c>
      <c r="Q279">
        <v>0</v>
      </c>
      <c r="R279">
        <v>25200</v>
      </c>
      <c r="S279">
        <v>71750</v>
      </c>
      <c r="T279">
        <v>32500</v>
      </c>
      <c r="U279">
        <v>6500</v>
      </c>
      <c r="V279">
        <v>4000</v>
      </c>
      <c r="W279">
        <v>4950</v>
      </c>
      <c r="X279">
        <v>7000</v>
      </c>
      <c r="Y279">
        <v>1900</v>
      </c>
      <c r="Z279">
        <v>5000</v>
      </c>
      <c r="AA279">
        <v>0</v>
      </c>
      <c r="AB279">
        <v>0</v>
      </c>
      <c r="AC279">
        <v>48000</v>
      </c>
      <c r="AD279">
        <v>0</v>
      </c>
      <c r="AE279">
        <v>88550</v>
      </c>
      <c r="AF279">
        <v>0</v>
      </c>
      <c r="AG279">
        <v>7500</v>
      </c>
      <c r="AH279">
        <v>20175</v>
      </c>
      <c r="AI279">
        <v>0</v>
      </c>
      <c r="AJ279">
        <v>0</v>
      </c>
      <c r="AK279">
        <v>22121</v>
      </c>
      <c r="AL279">
        <v>11550</v>
      </c>
      <c r="AM279">
        <v>14900</v>
      </c>
      <c r="AN279">
        <v>1000</v>
      </c>
      <c r="AO279">
        <v>7400</v>
      </c>
      <c r="AP279">
        <v>34000</v>
      </c>
      <c r="AQ279">
        <v>5000</v>
      </c>
      <c r="AR279">
        <v>12500</v>
      </c>
      <c r="AS279">
        <v>61900</v>
      </c>
      <c r="AT279">
        <v>500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18000</v>
      </c>
      <c r="BB279">
        <v>0</v>
      </c>
      <c r="BC279">
        <v>26041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19425</v>
      </c>
      <c r="BM279">
        <v>12000</v>
      </c>
      <c r="BN279">
        <v>10000</v>
      </c>
      <c r="BO279">
        <v>2000</v>
      </c>
      <c r="BP279">
        <v>3500</v>
      </c>
      <c r="BQ279">
        <v>0</v>
      </c>
      <c r="BR279">
        <v>22800</v>
      </c>
      <c r="BS279">
        <v>14550</v>
      </c>
      <c r="BT279">
        <v>0</v>
      </c>
      <c r="BU279">
        <v>19000</v>
      </c>
      <c r="BV279">
        <v>3500</v>
      </c>
      <c r="BW279">
        <v>3000</v>
      </c>
      <c r="BX279">
        <v>22000</v>
      </c>
      <c r="BY279">
        <v>6400</v>
      </c>
      <c r="BZ279">
        <v>0</v>
      </c>
      <c r="CA279">
        <v>1830</v>
      </c>
      <c r="CB279">
        <v>0</v>
      </c>
      <c r="CC279">
        <v>7725</v>
      </c>
      <c r="CD279">
        <v>0</v>
      </c>
      <c r="CE279">
        <v>47179</v>
      </c>
      <c r="CF279">
        <v>9500</v>
      </c>
      <c r="CG279">
        <v>25700</v>
      </c>
      <c r="CH279">
        <v>10000</v>
      </c>
      <c r="CI279">
        <v>0</v>
      </c>
      <c r="CJ279">
        <v>7450</v>
      </c>
    </row>
    <row r="280" spans="1:88" x14ac:dyDescent="0.25">
      <c r="A280" t="s">
        <v>423</v>
      </c>
      <c r="B280" t="s">
        <v>2402</v>
      </c>
      <c r="C280" t="str">
        <f>VLOOKUP(LEFT(D280,2),'Lookup Information'!$E:$H,4,FALSE)</f>
        <v>Michigan District 26</v>
      </c>
      <c r="D280" t="s">
        <v>944</v>
      </c>
      <c r="E280" t="s">
        <v>87</v>
      </c>
      <c r="F280" t="s">
        <v>90</v>
      </c>
      <c r="G280">
        <v>0</v>
      </c>
      <c r="H280">
        <v>22500</v>
      </c>
      <c r="I280">
        <v>0</v>
      </c>
      <c r="J280">
        <v>3750</v>
      </c>
      <c r="K280">
        <v>0</v>
      </c>
      <c r="L280">
        <v>0</v>
      </c>
      <c r="M280">
        <v>0</v>
      </c>
      <c r="N280">
        <v>0</v>
      </c>
      <c r="O280">
        <v>4000</v>
      </c>
      <c r="P280">
        <v>1000</v>
      </c>
      <c r="Q280">
        <v>0</v>
      </c>
      <c r="R280">
        <v>2000</v>
      </c>
      <c r="S280">
        <v>8200</v>
      </c>
      <c r="T280">
        <v>8000</v>
      </c>
      <c r="U280">
        <v>1000</v>
      </c>
      <c r="V280">
        <v>2000</v>
      </c>
      <c r="W280">
        <v>1850</v>
      </c>
      <c r="X280">
        <v>0</v>
      </c>
      <c r="Y280">
        <v>445</v>
      </c>
      <c r="Z280">
        <v>6000</v>
      </c>
      <c r="AA280">
        <v>5500</v>
      </c>
      <c r="AB280">
        <v>0</v>
      </c>
      <c r="AC280">
        <v>17500</v>
      </c>
      <c r="AD280">
        <v>0</v>
      </c>
      <c r="AE280">
        <v>100</v>
      </c>
      <c r="AF280">
        <v>0</v>
      </c>
      <c r="AG280">
        <v>3450</v>
      </c>
      <c r="AH280">
        <v>23775</v>
      </c>
      <c r="AI280">
        <v>7000</v>
      </c>
      <c r="AJ280">
        <v>2000</v>
      </c>
      <c r="AK280">
        <v>25250</v>
      </c>
      <c r="AL280">
        <v>4350</v>
      </c>
      <c r="AM280">
        <v>48900</v>
      </c>
      <c r="AN280">
        <v>750</v>
      </c>
      <c r="AO280">
        <v>17400</v>
      </c>
      <c r="AP280">
        <v>10275</v>
      </c>
      <c r="AQ280">
        <v>11025</v>
      </c>
      <c r="AR280">
        <v>21700</v>
      </c>
      <c r="AS280">
        <v>0</v>
      </c>
      <c r="AT280">
        <v>0</v>
      </c>
      <c r="AU280">
        <v>4567</v>
      </c>
      <c r="AV280">
        <v>4000</v>
      </c>
      <c r="AW280">
        <v>300</v>
      </c>
      <c r="AX280">
        <v>3000</v>
      </c>
      <c r="AY280">
        <v>0</v>
      </c>
      <c r="AZ280">
        <v>0</v>
      </c>
      <c r="BA280">
        <v>0</v>
      </c>
      <c r="BB280">
        <v>6509</v>
      </c>
      <c r="BC280">
        <v>20000</v>
      </c>
      <c r="BD280">
        <v>7500</v>
      </c>
      <c r="BE280">
        <v>0</v>
      </c>
      <c r="BF280">
        <v>0</v>
      </c>
      <c r="BG280">
        <v>58500</v>
      </c>
      <c r="BH280">
        <v>42125</v>
      </c>
      <c r="BI280">
        <v>28500</v>
      </c>
      <c r="BJ280">
        <v>52000</v>
      </c>
      <c r="BK280">
        <v>13000</v>
      </c>
      <c r="BL280">
        <v>43700</v>
      </c>
      <c r="BM280">
        <v>4550</v>
      </c>
      <c r="BN280">
        <v>6167</v>
      </c>
      <c r="BO280">
        <v>1350</v>
      </c>
      <c r="BP280">
        <v>4350</v>
      </c>
      <c r="BQ280">
        <v>22150</v>
      </c>
      <c r="BR280">
        <v>5000</v>
      </c>
      <c r="BS280">
        <v>1750</v>
      </c>
      <c r="BT280">
        <v>0</v>
      </c>
      <c r="BU280">
        <v>6000</v>
      </c>
      <c r="BV280">
        <v>1050</v>
      </c>
      <c r="BW280">
        <v>2000</v>
      </c>
      <c r="BX280">
        <v>3850</v>
      </c>
      <c r="BY280">
        <v>0</v>
      </c>
      <c r="BZ280">
        <v>0</v>
      </c>
      <c r="CA280">
        <v>1100</v>
      </c>
      <c r="CB280">
        <v>0</v>
      </c>
      <c r="CC280">
        <v>5000</v>
      </c>
      <c r="CD280">
        <v>2250</v>
      </c>
      <c r="CE280">
        <v>7910</v>
      </c>
      <c r="CF280">
        <v>7250</v>
      </c>
      <c r="CG280">
        <v>67733</v>
      </c>
      <c r="CH280">
        <v>3000</v>
      </c>
      <c r="CI280">
        <v>0</v>
      </c>
      <c r="CJ280">
        <v>12800</v>
      </c>
    </row>
    <row r="281" spans="1:88" x14ac:dyDescent="0.25">
      <c r="A281" t="s">
        <v>424</v>
      </c>
      <c r="B281" t="s">
        <v>2403</v>
      </c>
      <c r="C281" t="str">
        <f>VLOOKUP(LEFT(D281,2),'Lookup Information'!$E:$H,4,FALSE)</f>
        <v>Vermont District 50</v>
      </c>
      <c r="D281" t="s">
        <v>425</v>
      </c>
      <c r="E281" t="s">
        <v>95</v>
      </c>
      <c r="F281" t="s">
        <v>90</v>
      </c>
      <c r="G281">
        <v>30000</v>
      </c>
      <c r="H281">
        <v>28175</v>
      </c>
      <c r="I281">
        <v>7200</v>
      </c>
      <c r="J281">
        <v>9000</v>
      </c>
      <c r="K281">
        <v>0</v>
      </c>
      <c r="L281">
        <v>5700</v>
      </c>
      <c r="M281">
        <v>1000</v>
      </c>
      <c r="N281">
        <v>0</v>
      </c>
      <c r="O281">
        <v>105742</v>
      </c>
      <c r="P281">
        <v>69600</v>
      </c>
      <c r="Q281">
        <v>35680</v>
      </c>
      <c r="R281">
        <v>171255</v>
      </c>
      <c r="S281">
        <v>100550</v>
      </c>
      <c r="T281">
        <v>8000</v>
      </c>
      <c r="U281">
        <v>2</v>
      </c>
      <c r="V281">
        <v>10319</v>
      </c>
      <c r="W281">
        <v>1000</v>
      </c>
      <c r="X281">
        <v>9500</v>
      </c>
      <c r="Y281">
        <v>3653</v>
      </c>
      <c r="Z281">
        <v>81350</v>
      </c>
      <c r="AA281">
        <v>25800</v>
      </c>
      <c r="AB281">
        <v>3500</v>
      </c>
      <c r="AC281">
        <v>260</v>
      </c>
      <c r="AD281">
        <v>0</v>
      </c>
      <c r="AE281">
        <v>3700</v>
      </c>
      <c r="AF281">
        <v>0</v>
      </c>
      <c r="AG281">
        <v>21250</v>
      </c>
      <c r="AH281">
        <v>20440</v>
      </c>
      <c r="AI281">
        <v>6500</v>
      </c>
      <c r="AJ281">
        <v>2500</v>
      </c>
      <c r="AK281">
        <v>19250</v>
      </c>
      <c r="AL281">
        <v>27375</v>
      </c>
      <c r="AM281">
        <v>70344</v>
      </c>
      <c r="AN281">
        <v>0</v>
      </c>
      <c r="AO281">
        <v>147300</v>
      </c>
      <c r="AP281">
        <v>42629</v>
      </c>
      <c r="AQ281">
        <v>9900</v>
      </c>
      <c r="AR281">
        <v>7950</v>
      </c>
      <c r="AS281">
        <v>63500</v>
      </c>
      <c r="AT281">
        <v>0</v>
      </c>
      <c r="AU281">
        <v>13670</v>
      </c>
      <c r="AV281">
        <v>6000</v>
      </c>
      <c r="AW281">
        <v>69347</v>
      </c>
      <c r="AX281">
        <v>32046</v>
      </c>
      <c r="AY281">
        <v>41100</v>
      </c>
      <c r="AZ281">
        <v>0</v>
      </c>
      <c r="BA281">
        <v>0</v>
      </c>
      <c r="BB281">
        <v>32903</v>
      </c>
      <c r="BC281">
        <v>326600</v>
      </c>
      <c r="BD281">
        <v>52238</v>
      </c>
      <c r="BE281">
        <v>0</v>
      </c>
      <c r="BF281">
        <v>0</v>
      </c>
      <c r="BG281">
        <v>33000</v>
      </c>
      <c r="BH281">
        <v>20000</v>
      </c>
      <c r="BI281">
        <v>20000</v>
      </c>
      <c r="BJ281">
        <v>66500</v>
      </c>
      <c r="BK281">
        <v>9500</v>
      </c>
      <c r="BL281">
        <v>471258</v>
      </c>
      <c r="BM281">
        <v>141572</v>
      </c>
      <c r="BN281">
        <v>22500</v>
      </c>
      <c r="BO281">
        <v>2000</v>
      </c>
      <c r="BP281">
        <v>34641</v>
      </c>
      <c r="BQ281">
        <v>13500</v>
      </c>
      <c r="BR281">
        <v>0</v>
      </c>
      <c r="BS281">
        <v>6500</v>
      </c>
      <c r="BT281">
        <v>28800</v>
      </c>
      <c r="BU281">
        <v>22250</v>
      </c>
      <c r="BV281">
        <v>501</v>
      </c>
      <c r="BW281">
        <v>15200</v>
      </c>
      <c r="BX281">
        <v>39000</v>
      </c>
      <c r="BY281">
        <v>0</v>
      </c>
      <c r="BZ281">
        <v>0</v>
      </c>
      <c r="CA281">
        <v>17112</v>
      </c>
      <c r="CB281">
        <v>775</v>
      </c>
      <c r="CC281">
        <v>25505</v>
      </c>
      <c r="CD281">
        <v>56019</v>
      </c>
      <c r="CE281">
        <v>150433</v>
      </c>
      <c r="CF281">
        <v>9200</v>
      </c>
      <c r="CG281">
        <v>5070</v>
      </c>
      <c r="CH281">
        <v>12500</v>
      </c>
      <c r="CI281">
        <v>1000</v>
      </c>
      <c r="CJ281">
        <v>2700</v>
      </c>
    </row>
    <row r="282" spans="1:88" x14ac:dyDescent="0.25">
      <c r="A282" t="s">
        <v>426</v>
      </c>
      <c r="B282" t="s">
        <v>2404</v>
      </c>
      <c r="C282" t="str">
        <f>VLOOKUP(LEFT(D282,2),'Lookup Information'!$E:$H,4,FALSE)</f>
        <v>California District 6</v>
      </c>
      <c r="D282" t="s">
        <v>945</v>
      </c>
      <c r="E282" t="s">
        <v>87</v>
      </c>
      <c r="F282" t="s">
        <v>90</v>
      </c>
      <c r="G282">
        <v>0</v>
      </c>
      <c r="H282">
        <v>0</v>
      </c>
      <c r="I282">
        <v>2000</v>
      </c>
      <c r="J282">
        <v>7700</v>
      </c>
      <c r="K282">
        <v>0</v>
      </c>
      <c r="L282">
        <v>0</v>
      </c>
      <c r="M282">
        <v>0</v>
      </c>
      <c r="N282">
        <v>0</v>
      </c>
      <c r="O282">
        <v>12830</v>
      </c>
      <c r="P282">
        <v>12150</v>
      </c>
      <c r="Q282">
        <v>851</v>
      </c>
      <c r="R282">
        <v>3550</v>
      </c>
      <c r="S282">
        <v>5000</v>
      </c>
      <c r="T282">
        <v>45</v>
      </c>
      <c r="U282">
        <v>2250</v>
      </c>
      <c r="V282">
        <v>1850</v>
      </c>
      <c r="W282">
        <v>3450</v>
      </c>
      <c r="X282">
        <v>283</v>
      </c>
      <c r="Y282">
        <v>2012</v>
      </c>
      <c r="Z282">
        <v>2000</v>
      </c>
      <c r="AA282">
        <v>0</v>
      </c>
      <c r="AB282">
        <v>0</v>
      </c>
      <c r="AC282">
        <v>10750</v>
      </c>
      <c r="AD282">
        <v>0</v>
      </c>
      <c r="AE282">
        <v>5100</v>
      </c>
      <c r="AF282">
        <v>6115</v>
      </c>
      <c r="AG282">
        <v>1025</v>
      </c>
      <c r="AH282">
        <v>13100</v>
      </c>
      <c r="AI282">
        <v>3500</v>
      </c>
      <c r="AJ282">
        <v>0</v>
      </c>
      <c r="AK282">
        <v>9350</v>
      </c>
      <c r="AL282">
        <v>4723</v>
      </c>
      <c r="AM282">
        <v>52001</v>
      </c>
      <c r="AN282">
        <v>0</v>
      </c>
      <c r="AO282">
        <v>13850</v>
      </c>
      <c r="AP282">
        <v>50250</v>
      </c>
      <c r="AQ282">
        <v>10988</v>
      </c>
      <c r="AR282">
        <v>13317</v>
      </c>
      <c r="AS282">
        <v>37040</v>
      </c>
      <c r="AT282">
        <v>0</v>
      </c>
      <c r="AU282">
        <v>7144</v>
      </c>
      <c r="AV282">
        <v>0</v>
      </c>
      <c r="AW282">
        <v>64633</v>
      </c>
      <c r="AX282">
        <v>11648</v>
      </c>
      <c r="AY282">
        <v>0</v>
      </c>
      <c r="AZ282">
        <v>0</v>
      </c>
      <c r="BA282">
        <v>0</v>
      </c>
      <c r="BB282">
        <v>10352</v>
      </c>
      <c r="BC282">
        <v>2000</v>
      </c>
      <c r="BD282">
        <v>24240</v>
      </c>
      <c r="BE282">
        <v>500</v>
      </c>
      <c r="BF282">
        <v>1000</v>
      </c>
      <c r="BG282">
        <v>35500</v>
      </c>
      <c r="BH282">
        <v>26000</v>
      </c>
      <c r="BI282">
        <v>25865</v>
      </c>
      <c r="BJ282">
        <v>49700</v>
      </c>
      <c r="BK282">
        <v>33500</v>
      </c>
      <c r="BL282">
        <v>69203</v>
      </c>
      <c r="BM282">
        <v>41750</v>
      </c>
      <c r="BN282">
        <v>20400</v>
      </c>
      <c r="BO282">
        <v>0</v>
      </c>
      <c r="BP282">
        <v>39135</v>
      </c>
      <c r="BQ282">
        <v>3000</v>
      </c>
      <c r="BR282">
        <v>6000</v>
      </c>
      <c r="BS282">
        <v>7750</v>
      </c>
      <c r="BT282">
        <v>1050</v>
      </c>
      <c r="BU282">
        <v>3500</v>
      </c>
      <c r="BV282">
        <v>406</v>
      </c>
      <c r="BW282">
        <v>2500</v>
      </c>
      <c r="BX282">
        <v>3110</v>
      </c>
      <c r="BY282">
        <v>0</v>
      </c>
      <c r="BZ282">
        <v>0</v>
      </c>
      <c r="CA282">
        <v>18168</v>
      </c>
      <c r="CB282">
        <v>1150</v>
      </c>
      <c r="CC282">
        <v>27818</v>
      </c>
      <c r="CD282">
        <v>18625</v>
      </c>
      <c r="CE282">
        <v>80745</v>
      </c>
      <c r="CF282">
        <v>3200</v>
      </c>
      <c r="CG282">
        <v>6000</v>
      </c>
      <c r="CH282">
        <v>1500</v>
      </c>
      <c r="CI282">
        <v>4450</v>
      </c>
      <c r="CJ282">
        <v>0</v>
      </c>
    </row>
    <row r="283" spans="1:88" x14ac:dyDescent="0.25">
      <c r="A283" t="s">
        <v>427</v>
      </c>
      <c r="B283" t="s">
        <v>2405</v>
      </c>
      <c r="C283" t="str">
        <f>VLOOKUP(LEFT(D283,2),'Lookup Information'!$E:$H,4,FALSE)</f>
        <v>Utah District 49</v>
      </c>
      <c r="D283" t="s">
        <v>428</v>
      </c>
      <c r="E283" t="s">
        <v>95</v>
      </c>
      <c r="F283" t="s">
        <v>88</v>
      </c>
      <c r="G283">
        <v>11200</v>
      </c>
      <c r="H283">
        <v>22800</v>
      </c>
      <c r="I283">
        <v>10000</v>
      </c>
      <c r="J283">
        <v>9000</v>
      </c>
      <c r="K283">
        <v>150</v>
      </c>
      <c r="L283">
        <v>10800</v>
      </c>
      <c r="M283">
        <v>5200</v>
      </c>
      <c r="N283">
        <v>5000</v>
      </c>
      <c r="O283">
        <v>76430</v>
      </c>
      <c r="P283">
        <v>77350</v>
      </c>
      <c r="Q283">
        <v>800</v>
      </c>
      <c r="R283">
        <v>91100</v>
      </c>
      <c r="S283">
        <v>61500</v>
      </c>
      <c r="T283">
        <v>11500</v>
      </c>
      <c r="U283">
        <v>5450</v>
      </c>
      <c r="V283">
        <v>5400</v>
      </c>
      <c r="W283">
        <v>21950</v>
      </c>
      <c r="X283">
        <v>14000</v>
      </c>
      <c r="Y283">
        <v>1035</v>
      </c>
      <c r="Z283">
        <v>11450</v>
      </c>
      <c r="AA283">
        <v>2050</v>
      </c>
      <c r="AB283">
        <v>11500</v>
      </c>
      <c r="AC283">
        <v>43900</v>
      </c>
      <c r="AD283">
        <v>4500</v>
      </c>
      <c r="AE283">
        <v>175555</v>
      </c>
      <c r="AF283">
        <v>7500</v>
      </c>
      <c r="AG283">
        <v>42563</v>
      </c>
      <c r="AH283">
        <v>51650</v>
      </c>
      <c r="AI283">
        <v>5504</v>
      </c>
      <c r="AJ283">
        <v>9100</v>
      </c>
      <c r="AK283">
        <v>70350</v>
      </c>
      <c r="AL283">
        <v>107375</v>
      </c>
      <c r="AM283">
        <v>263590</v>
      </c>
      <c r="AN283">
        <v>0</v>
      </c>
      <c r="AO283">
        <v>228200</v>
      </c>
      <c r="AP283">
        <v>37680</v>
      </c>
      <c r="AQ283">
        <v>63627</v>
      </c>
      <c r="AR283">
        <v>37650</v>
      </c>
      <c r="AS283">
        <v>73950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6000</v>
      </c>
      <c r="AZ283">
        <v>0</v>
      </c>
      <c r="BA283">
        <v>18425</v>
      </c>
      <c r="BB283">
        <v>500</v>
      </c>
      <c r="BC283">
        <v>163000</v>
      </c>
      <c r="BD283">
        <v>223600</v>
      </c>
      <c r="BE283">
        <v>660875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1000</v>
      </c>
      <c r="BL283">
        <v>295741</v>
      </c>
      <c r="BM283">
        <v>81739</v>
      </c>
      <c r="BN283">
        <v>22600</v>
      </c>
      <c r="BO283">
        <v>2750</v>
      </c>
      <c r="BP283">
        <v>28170</v>
      </c>
      <c r="BQ283">
        <v>5400</v>
      </c>
      <c r="BR283">
        <v>16000</v>
      </c>
      <c r="BS283">
        <v>39200</v>
      </c>
      <c r="BT283">
        <v>45810</v>
      </c>
      <c r="BU283">
        <v>87700</v>
      </c>
      <c r="BV283">
        <v>2500</v>
      </c>
      <c r="BW283">
        <v>106600</v>
      </c>
      <c r="BX283">
        <v>46350</v>
      </c>
      <c r="BY283">
        <v>5000</v>
      </c>
      <c r="BZ283">
        <v>0</v>
      </c>
      <c r="CA283">
        <v>6375</v>
      </c>
      <c r="CB283">
        <v>253</v>
      </c>
      <c r="CC283">
        <v>41250</v>
      </c>
      <c r="CD283">
        <v>23374</v>
      </c>
      <c r="CE283">
        <v>222007</v>
      </c>
      <c r="CF283">
        <v>7325</v>
      </c>
      <c r="CG283">
        <v>64325</v>
      </c>
      <c r="CH283">
        <v>35000</v>
      </c>
      <c r="CI283">
        <v>1000</v>
      </c>
      <c r="CJ283">
        <v>1100</v>
      </c>
    </row>
    <row r="284" spans="1:88" x14ac:dyDescent="0.25">
      <c r="A284" t="s">
        <v>429</v>
      </c>
      <c r="B284" t="s">
        <v>2406</v>
      </c>
      <c r="C284" t="str">
        <f>VLOOKUP(LEFT(D284,2),'Lookup Information'!$E:$H,4,FALSE)</f>
        <v>Michigan District 26</v>
      </c>
      <c r="D284" t="s">
        <v>946</v>
      </c>
      <c r="E284" t="s">
        <v>87</v>
      </c>
      <c r="F284" t="s">
        <v>90</v>
      </c>
      <c r="G284">
        <v>3000</v>
      </c>
      <c r="H284">
        <v>15000</v>
      </c>
      <c r="I284">
        <v>0</v>
      </c>
      <c r="J284">
        <v>3000</v>
      </c>
      <c r="K284">
        <v>0</v>
      </c>
      <c r="L284">
        <v>0</v>
      </c>
      <c r="M284">
        <v>0</v>
      </c>
      <c r="N284">
        <v>0</v>
      </c>
      <c r="O284">
        <v>3930</v>
      </c>
      <c r="P284">
        <v>4000</v>
      </c>
      <c r="Q284">
        <v>0</v>
      </c>
      <c r="R284">
        <v>13000</v>
      </c>
      <c r="S284">
        <v>20000</v>
      </c>
      <c r="T284">
        <v>4000</v>
      </c>
      <c r="U284">
        <v>4500</v>
      </c>
      <c r="V284">
        <v>0</v>
      </c>
      <c r="W284">
        <v>7000</v>
      </c>
      <c r="X284">
        <v>7400</v>
      </c>
      <c r="Y284">
        <v>2500</v>
      </c>
      <c r="Z284">
        <v>25500</v>
      </c>
      <c r="AA284">
        <v>12500</v>
      </c>
      <c r="AB284">
        <v>0</v>
      </c>
      <c r="AC284">
        <v>48250</v>
      </c>
      <c r="AD284">
        <v>0</v>
      </c>
      <c r="AE284">
        <v>2000</v>
      </c>
      <c r="AF284">
        <v>0</v>
      </c>
      <c r="AG284">
        <v>16500</v>
      </c>
      <c r="AH284">
        <v>16000</v>
      </c>
      <c r="AI284">
        <v>13000</v>
      </c>
      <c r="AJ284">
        <v>2500</v>
      </c>
      <c r="AK284">
        <v>150900</v>
      </c>
      <c r="AL284">
        <v>14700</v>
      </c>
      <c r="AM284">
        <v>38000</v>
      </c>
      <c r="AN284">
        <v>0</v>
      </c>
      <c r="AO284">
        <v>53450</v>
      </c>
      <c r="AP284">
        <v>130800</v>
      </c>
      <c r="AQ284">
        <v>26000</v>
      </c>
      <c r="AR284">
        <v>33750</v>
      </c>
      <c r="AS284">
        <v>17000</v>
      </c>
      <c r="AT284">
        <v>0</v>
      </c>
      <c r="AU284">
        <v>0</v>
      </c>
      <c r="AV284">
        <v>500</v>
      </c>
      <c r="AW284">
        <v>0</v>
      </c>
      <c r="AX284">
        <v>3250</v>
      </c>
      <c r="AY284">
        <v>0</v>
      </c>
      <c r="AZ284">
        <v>0</v>
      </c>
      <c r="BA284">
        <v>0</v>
      </c>
      <c r="BB284">
        <v>6000</v>
      </c>
      <c r="BC284">
        <v>0</v>
      </c>
      <c r="BD284">
        <v>7750</v>
      </c>
      <c r="BE284">
        <v>0</v>
      </c>
      <c r="BF284">
        <v>0</v>
      </c>
      <c r="BG284">
        <v>47000</v>
      </c>
      <c r="BH284">
        <v>45500</v>
      </c>
      <c r="BI284">
        <v>17500</v>
      </c>
      <c r="BJ284">
        <v>67000</v>
      </c>
      <c r="BK284">
        <v>45000</v>
      </c>
      <c r="BL284">
        <v>66000</v>
      </c>
      <c r="BM284">
        <v>22400</v>
      </c>
      <c r="BN284">
        <v>20000</v>
      </c>
      <c r="BO284">
        <v>1500</v>
      </c>
      <c r="BP284">
        <v>13500</v>
      </c>
      <c r="BQ284">
        <v>17500</v>
      </c>
      <c r="BR284">
        <v>13000</v>
      </c>
      <c r="BS284">
        <v>2000</v>
      </c>
      <c r="BT284">
        <v>250</v>
      </c>
      <c r="BU284">
        <v>14000</v>
      </c>
      <c r="BV284">
        <v>0</v>
      </c>
      <c r="BW284">
        <v>0</v>
      </c>
      <c r="BX284">
        <v>11050</v>
      </c>
      <c r="BY284">
        <v>17000</v>
      </c>
      <c r="BZ284">
        <v>9000</v>
      </c>
      <c r="CA284">
        <v>3530</v>
      </c>
      <c r="CB284">
        <v>0</v>
      </c>
      <c r="CC284">
        <v>3350</v>
      </c>
      <c r="CD284">
        <v>4250</v>
      </c>
      <c r="CE284">
        <v>24585</v>
      </c>
      <c r="CF284">
        <v>9000</v>
      </c>
      <c r="CG284">
        <v>24000</v>
      </c>
      <c r="CH284">
        <v>1000</v>
      </c>
      <c r="CI284">
        <v>1000</v>
      </c>
      <c r="CJ284">
        <v>0</v>
      </c>
    </row>
    <row r="285" spans="1:88" x14ac:dyDescent="0.25">
      <c r="A285" t="s">
        <v>430</v>
      </c>
      <c r="B285" t="s">
        <v>2407</v>
      </c>
      <c r="C285" t="str">
        <f>VLOOKUP(LEFT(D285,2),'Lookup Information'!$E:$H,4,FALSE)</f>
        <v>Georgia District 13</v>
      </c>
      <c r="D285" t="s">
        <v>947</v>
      </c>
      <c r="E285" t="s">
        <v>87</v>
      </c>
      <c r="F285" t="s">
        <v>90</v>
      </c>
      <c r="G285">
        <v>1000</v>
      </c>
      <c r="H285">
        <v>0</v>
      </c>
      <c r="I285">
        <v>0</v>
      </c>
      <c r="J285">
        <v>10000</v>
      </c>
      <c r="K285">
        <v>0</v>
      </c>
      <c r="L285">
        <v>1000</v>
      </c>
      <c r="M285">
        <v>0</v>
      </c>
      <c r="N285">
        <v>0</v>
      </c>
      <c r="O285">
        <v>4750</v>
      </c>
      <c r="P285">
        <v>12500</v>
      </c>
      <c r="Q285">
        <v>4325</v>
      </c>
      <c r="R285">
        <v>28300</v>
      </c>
      <c r="S285">
        <v>17500</v>
      </c>
      <c r="T285">
        <v>1000</v>
      </c>
      <c r="U285">
        <v>500</v>
      </c>
      <c r="V285">
        <v>14599</v>
      </c>
      <c r="W285">
        <v>4700</v>
      </c>
      <c r="X285">
        <v>0</v>
      </c>
      <c r="Y285">
        <v>0</v>
      </c>
      <c r="Z285">
        <v>12000</v>
      </c>
      <c r="AA285">
        <v>0</v>
      </c>
      <c r="AB285">
        <v>0</v>
      </c>
      <c r="AC285">
        <v>6000</v>
      </c>
      <c r="AD285">
        <v>0</v>
      </c>
      <c r="AE285">
        <v>0</v>
      </c>
      <c r="AF285">
        <v>0</v>
      </c>
      <c r="AG285">
        <v>6000</v>
      </c>
      <c r="AH285">
        <v>8000</v>
      </c>
      <c r="AI285">
        <v>10000</v>
      </c>
      <c r="AJ285">
        <v>0</v>
      </c>
      <c r="AK285">
        <v>69250</v>
      </c>
      <c r="AL285">
        <v>7000</v>
      </c>
      <c r="AM285">
        <v>48350</v>
      </c>
      <c r="AN285">
        <v>0</v>
      </c>
      <c r="AO285">
        <v>25685</v>
      </c>
      <c r="AP285">
        <v>71250</v>
      </c>
      <c r="AQ285">
        <v>29700</v>
      </c>
      <c r="AR285">
        <v>11550</v>
      </c>
      <c r="AS285">
        <v>17750</v>
      </c>
      <c r="AT285">
        <v>0</v>
      </c>
      <c r="AU285">
        <v>0</v>
      </c>
      <c r="AV285">
        <v>15650</v>
      </c>
      <c r="AW285">
        <v>0</v>
      </c>
      <c r="AX285">
        <v>2000</v>
      </c>
      <c r="AY285">
        <v>0</v>
      </c>
      <c r="AZ285">
        <v>0</v>
      </c>
      <c r="BA285">
        <v>0</v>
      </c>
      <c r="BB285">
        <v>4000</v>
      </c>
      <c r="BC285">
        <v>2750</v>
      </c>
      <c r="BD285">
        <v>14135</v>
      </c>
      <c r="BE285">
        <v>0</v>
      </c>
      <c r="BF285">
        <v>0</v>
      </c>
      <c r="BG285">
        <v>16500</v>
      </c>
      <c r="BH285">
        <v>33500</v>
      </c>
      <c r="BI285">
        <v>31000</v>
      </c>
      <c r="BJ285">
        <v>47500</v>
      </c>
      <c r="BK285">
        <v>33500</v>
      </c>
      <c r="BL285">
        <v>62646</v>
      </c>
      <c r="BM285">
        <v>6043</v>
      </c>
      <c r="BN285">
        <v>13500</v>
      </c>
      <c r="BO285">
        <v>0</v>
      </c>
      <c r="BP285">
        <v>12700</v>
      </c>
      <c r="BQ285">
        <v>0</v>
      </c>
      <c r="BR285">
        <v>0</v>
      </c>
      <c r="BS285">
        <v>18750</v>
      </c>
      <c r="BT285">
        <v>0</v>
      </c>
      <c r="BU285">
        <v>16000</v>
      </c>
      <c r="BV285">
        <v>4750</v>
      </c>
      <c r="BW285">
        <v>3000</v>
      </c>
      <c r="BX285">
        <v>20750</v>
      </c>
      <c r="BY285">
        <v>0</v>
      </c>
      <c r="BZ285">
        <v>0</v>
      </c>
      <c r="CA285">
        <v>8650</v>
      </c>
      <c r="CB285">
        <v>1000</v>
      </c>
      <c r="CC285">
        <v>12200</v>
      </c>
      <c r="CD285">
        <v>8200</v>
      </c>
      <c r="CE285">
        <v>45120</v>
      </c>
      <c r="CF285">
        <v>9000</v>
      </c>
      <c r="CG285">
        <v>12700</v>
      </c>
      <c r="CH285">
        <v>12000</v>
      </c>
      <c r="CI285">
        <v>2700</v>
      </c>
      <c r="CJ285">
        <v>0</v>
      </c>
    </row>
    <row r="286" spans="1:88" x14ac:dyDescent="0.25">
      <c r="A286" t="s">
        <v>431</v>
      </c>
      <c r="B286" t="s">
        <v>2408</v>
      </c>
      <c r="C286" t="str">
        <f>VLOOKUP(LEFT(D286,2),'Lookup Information'!$E:$H,4,FALSE)</f>
        <v>California District 6</v>
      </c>
      <c r="D286" t="s">
        <v>948</v>
      </c>
      <c r="E286" t="s">
        <v>87</v>
      </c>
      <c r="F286" t="s">
        <v>90</v>
      </c>
      <c r="G286">
        <v>1000</v>
      </c>
      <c r="H286">
        <v>14700</v>
      </c>
      <c r="I286">
        <v>1000</v>
      </c>
      <c r="J286">
        <v>6974</v>
      </c>
      <c r="K286">
        <v>0</v>
      </c>
      <c r="L286">
        <v>0</v>
      </c>
      <c r="M286">
        <v>0</v>
      </c>
      <c r="N286">
        <v>0</v>
      </c>
      <c r="O286">
        <v>15050</v>
      </c>
      <c r="P286">
        <v>18100</v>
      </c>
      <c r="Q286">
        <v>2000</v>
      </c>
      <c r="R286">
        <v>34000</v>
      </c>
      <c r="S286">
        <v>33200</v>
      </c>
      <c r="T286">
        <v>12500</v>
      </c>
      <c r="U286">
        <v>0</v>
      </c>
      <c r="V286">
        <v>7500</v>
      </c>
      <c r="W286">
        <v>1250</v>
      </c>
      <c r="X286">
        <v>1750</v>
      </c>
      <c r="Y286">
        <v>2500</v>
      </c>
      <c r="Z286">
        <v>25000</v>
      </c>
      <c r="AA286">
        <v>9020</v>
      </c>
      <c r="AB286">
        <v>0</v>
      </c>
      <c r="AC286">
        <v>16000</v>
      </c>
      <c r="AD286">
        <v>0</v>
      </c>
      <c r="AE286">
        <v>0</v>
      </c>
      <c r="AF286">
        <v>0</v>
      </c>
      <c r="AG286">
        <v>10650</v>
      </c>
      <c r="AH286">
        <v>16650</v>
      </c>
      <c r="AI286">
        <v>3500</v>
      </c>
      <c r="AJ286">
        <v>1000</v>
      </c>
      <c r="AK286">
        <v>33200</v>
      </c>
      <c r="AL286">
        <v>31550</v>
      </c>
      <c r="AM286">
        <v>103340</v>
      </c>
      <c r="AN286">
        <v>0</v>
      </c>
      <c r="AO286">
        <v>90600</v>
      </c>
      <c r="AP286">
        <v>79050</v>
      </c>
      <c r="AQ286">
        <v>8500</v>
      </c>
      <c r="AR286">
        <v>21650</v>
      </c>
      <c r="AS286">
        <v>48450</v>
      </c>
      <c r="AT286">
        <v>0</v>
      </c>
      <c r="AU286">
        <v>0</v>
      </c>
      <c r="AV286">
        <v>0</v>
      </c>
      <c r="AW286">
        <v>39181</v>
      </c>
      <c r="AX286">
        <v>6700</v>
      </c>
      <c r="AY286">
        <v>0</v>
      </c>
      <c r="AZ286">
        <v>0</v>
      </c>
      <c r="BA286">
        <v>0</v>
      </c>
      <c r="BB286">
        <v>44201</v>
      </c>
      <c r="BC286">
        <v>7000</v>
      </c>
      <c r="BD286">
        <v>56395</v>
      </c>
      <c r="BE286">
        <v>0</v>
      </c>
      <c r="BF286">
        <v>0</v>
      </c>
      <c r="BG286">
        <v>23500</v>
      </c>
      <c r="BH286">
        <v>19500</v>
      </c>
      <c r="BI286">
        <v>17000</v>
      </c>
      <c r="BJ286">
        <v>44500</v>
      </c>
      <c r="BK286">
        <v>22000</v>
      </c>
      <c r="BL286">
        <v>145603</v>
      </c>
      <c r="BM286">
        <v>5450</v>
      </c>
      <c r="BN286">
        <v>12500</v>
      </c>
      <c r="BO286">
        <v>1000</v>
      </c>
      <c r="BP286">
        <v>7900</v>
      </c>
      <c r="BQ286">
        <v>25646</v>
      </c>
      <c r="BR286">
        <v>17300</v>
      </c>
      <c r="BS286">
        <v>10150</v>
      </c>
      <c r="BT286">
        <v>7700</v>
      </c>
      <c r="BU286">
        <v>26136</v>
      </c>
      <c r="BV286">
        <v>8360</v>
      </c>
      <c r="BW286">
        <v>5400</v>
      </c>
      <c r="BX286">
        <v>39050</v>
      </c>
      <c r="BY286">
        <v>500</v>
      </c>
      <c r="BZ286">
        <v>0</v>
      </c>
      <c r="CA286">
        <v>4302</v>
      </c>
      <c r="CB286">
        <v>1000</v>
      </c>
      <c r="CC286">
        <v>13078</v>
      </c>
      <c r="CD286">
        <v>8800</v>
      </c>
      <c r="CE286">
        <v>132401</v>
      </c>
      <c r="CF286">
        <v>3500</v>
      </c>
      <c r="CG286">
        <v>5500</v>
      </c>
      <c r="CH286">
        <v>1000</v>
      </c>
      <c r="CI286">
        <v>0</v>
      </c>
      <c r="CJ286">
        <v>1500</v>
      </c>
    </row>
    <row r="287" spans="1:88" x14ac:dyDescent="0.25">
      <c r="A287" t="s">
        <v>432</v>
      </c>
      <c r="B287" t="s">
        <v>2409</v>
      </c>
      <c r="C287" t="str">
        <f>VLOOKUP(LEFT(D287,2),'Lookup Information'!$E:$H,4,FALSE)</f>
        <v>Illinois District 17</v>
      </c>
      <c r="D287" t="s">
        <v>949</v>
      </c>
      <c r="E287" t="s">
        <v>87</v>
      </c>
      <c r="F287" t="s">
        <v>90</v>
      </c>
      <c r="G287">
        <v>2750</v>
      </c>
      <c r="H287">
        <v>9500</v>
      </c>
      <c r="I287">
        <v>0</v>
      </c>
      <c r="J287">
        <v>3000</v>
      </c>
      <c r="K287">
        <v>1000</v>
      </c>
      <c r="L287">
        <v>0</v>
      </c>
      <c r="M287">
        <v>0</v>
      </c>
      <c r="N287">
        <v>0</v>
      </c>
      <c r="O287">
        <v>0</v>
      </c>
      <c r="P287">
        <v>1011</v>
      </c>
      <c r="Q287">
        <v>1000</v>
      </c>
      <c r="R287">
        <v>1000</v>
      </c>
      <c r="S287">
        <v>2000</v>
      </c>
      <c r="T287">
        <v>7500</v>
      </c>
      <c r="U287">
        <v>47500</v>
      </c>
      <c r="V287">
        <v>29350</v>
      </c>
      <c r="W287">
        <v>21351</v>
      </c>
      <c r="X287">
        <v>0</v>
      </c>
      <c r="Y287">
        <v>14000</v>
      </c>
      <c r="Z287">
        <v>2000</v>
      </c>
      <c r="AA287">
        <v>2000</v>
      </c>
      <c r="AB287">
        <v>0</v>
      </c>
      <c r="AC287">
        <v>4000</v>
      </c>
      <c r="AD287">
        <v>0</v>
      </c>
      <c r="AE287">
        <v>6500</v>
      </c>
      <c r="AF287">
        <v>0</v>
      </c>
      <c r="AG287">
        <v>2000</v>
      </c>
      <c r="AH287">
        <v>2000</v>
      </c>
      <c r="AI287">
        <v>4000</v>
      </c>
      <c r="AJ287">
        <v>1000</v>
      </c>
      <c r="AK287">
        <v>13700</v>
      </c>
      <c r="AL287">
        <v>250</v>
      </c>
      <c r="AM287">
        <v>14000</v>
      </c>
      <c r="AN287">
        <v>500</v>
      </c>
      <c r="AO287">
        <v>11700</v>
      </c>
      <c r="AP287">
        <v>13000</v>
      </c>
      <c r="AQ287">
        <v>0</v>
      </c>
      <c r="AR287">
        <v>14130</v>
      </c>
      <c r="AS287">
        <v>3000</v>
      </c>
      <c r="AT287">
        <v>5000</v>
      </c>
      <c r="AU287">
        <v>0</v>
      </c>
      <c r="AV287">
        <v>5000</v>
      </c>
      <c r="AW287">
        <v>11206</v>
      </c>
      <c r="AX287">
        <v>0</v>
      </c>
      <c r="AY287">
        <v>1000</v>
      </c>
      <c r="AZ287">
        <v>0</v>
      </c>
      <c r="BA287">
        <v>0</v>
      </c>
      <c r="BB287">
        <v>500</v>
      </c>
      <c r="BC287">
        <v>500</v>
      </c>
      <c r="BD287">
        <v>14000</v>
      </c>
      <c r="BE287">
        <v>0</v>
      </c>
      <c r="BF287">
        <v>0</v>
      </c>
      <c r="BG287">
        <v>39000</v>
      </c>
      <c r="BH287">
        <v>31500</v>
      </c>
      <c r="BI287">
        <v>6000</v>
      </c>
      <c r="BJ287">
        <v>20500</v>
      </c>
      <c r="BK287">
        <v>74500</v>
      </c>
      <c r="BL287">
        <v>31000</v>
      </c>
      <c r="BM287">
        <v>20300</v>
      </c>
      <c r="BN287">
        <v>22000</v>
      </c>
      <c r="BO287">
        <v>5250</v>
      </c>
      <c r="BP287">
        <v>9250</v>
      </c>
      <c r="BQ287">
        <v>0</v>
      </c>
      <c r="BR287">
        <v>13000</v>
      </c>
      <c r="BS287">
        <v>12000</v>
      </c>
      <c r="BT287">
        <v>5200</v>
      </c>
      <c r="BU287">
        <v>8500</v>
      </c>
      <c r="BV287">
        <v>1000</v>
      </c>
      <c r="BW287">
        <v>0</v>
      </c>
      <c r="BX287">
        <v>10500</v>
      </c>
      <c r="BY287">
        <v>1500</v>
      </c>
      <c r="BZ287">
        <v>1000</v>
      </c>
      <c r="CA287">
        <v>0</v>
      </c>
      <c r="CB287">
        <v>0</v>
      </c>
      <c r="CC287">
        <v>9900</v>
      </c>
      <c r="CD287">
        <v>1750</v>
      </c>
      <c r="CE287">
        <v>7400</v>
      </c>
      <c r="CF287">
        <v>75102</v>
      </c>
      <c r="CG287">
        <v>10000</v>
      </c>
      <c r="CH287">
        <v>52970</v>
      </c>
      <c r="CI287">
        <v>7500</v>
      </c>
      <c r="CJ287">
        <v>12500</v>
      </c>
    </row>
    <row r="288" spans="1:88" x14ac:dyDescent="0.25">
      <c r="A288" t="s">
        <v>433</v>
      </c>
      <c r="B288" t="s">
        <v>2410</v>
      </c>
      <c r="C288" t="str">
        <f>VLOOKUP(LEFT(D288,2),'Lookup Information'!$E:$H,4,FALSE)</f>
        <v>New Jersey District 34</v>
      </c>
      <c r="D288" t="s">
        <v>950</v>
      </c>
      <c r="E288" t="s">
        <v>87</v>
      </c>
      <c r="F288" t="s">
        <v>88</v>
      </c>
      <c r="G288">
        <v>1900</v>
      </c>
      <c r="H288">
        <v>16000</v>
      </c>
      <c r="I288">
        <v>1500</v>
      </c>
      <c r="J288">
        <v>10000</v>
      </c>
      <c r="K288">
        <v>0</v>
      </c>
      <c r="L288">
        <v>0</v>
      </c>
      <c r="M288">
        <v>0</v>
      </c>
      <c r="N288">
        <v>0</v>
      </c>
      <c r="O288">
        <v>2000</v>
      </c>
      <c r="P288">
        <v>16000</v>
      </c>
      <c r="Q288">
        <v>0</v>
      </c>
      <c r="R288">
        <v>1000</v>
      </c>
      <c r="S288">
        <v>5000</v>
      </c>
      <c r="T288">
        <v>10000</v>
      </c>
      <c r="U288">
        <v>18750</v>
      </c>
      <c r="V288">
        <v>35750</v>
      </c>
      <c r="W288">
        <v>14000</v>
      </c>
      <c r="X288">
        <v>0</v>
      </c>
      <c r="Y288">
        <v>23600</v>
      </c>
      <c r="Z288">
        <v>50500</v>
      </c>
      <c r="AA288">
        <v>43000</v>
      </c>
      <c r="AB288">
        <v>13000</v>
      </c>
      <c r="AC288">
        <v>32750</v>
      </c>
      <c r="AD288">
        <v>0</v>
      </c>
      <c r="AE288">
        <v>11000</v>
      </c>
      <c r="AF288">
        <v>0</v>
      </c>
      <c r="AG288">
        <v>7750</v>
      </c>
      <c r="AH288">
        <v>3000</v>
      </c>
      <c r="AI288">
        <v>6250</v>
      </c>
      <c r="AJ288">
        <v>0</v>
      </c>
      <c r="AK288">
        <v>28050</v>
      </c>
      <c r="AL288">
        <v>1350</v>
      </c>
      <c r="AM288">
        <v>50600</v>
      </c>
      <c r="AN288">
        <v>0</v>
      </c>
      <c r="AO288">
        <v>22450</v>
      </c>
      <c r="AP288">
        <v>33802</v>
      </c>
      <c r="AQ288">
        <v>750</v>
      </c>
      <c r="AR288">
        <v>15250</v>
      </c>
      <c r="AS288">
        <v>10000</v>
      </c>
      <c r="AT288">
        <v>0</v>
      </c>
      <c r="AU288">
        <v>0</v>
      </c>
      <c r="AV288">
        <v>29000</v>
      </c>
      <c r="AW288">
        <v>0</v>
      </c>
      <c r="AX288">
        <v>3500</v>
      </c>
      <c r="AY288">
        <v>0</v>
      </c>
      <c r="AZ288">
        <v>0</v>
      </c>
      <c r="BA288">
        <v>5200</v>
      </c>
      <c r="BB288">
        <v>881</v>
      </c>
      <c r="BC288">
        <v>122852</v>
      </c>
      <c r="BD288">
        <v>13500</v>
      </c>
      <c r="BE288">
        <v>33000</v>
      </c>
      <c r="BF288">
        <v>0</v>
      </c>
      <c r="BG288">
        <v>65250</v>
      </c>
      <c r="BH288">
        <v>34500</v>
      </c>
      <c r="BI288">
        <v>18000</v>
      </c>
      <c r="BJ288">
        <v>67750</v>
      </c>
      <c r="BK288">
        <v>151500</v>
      </c>
      <c r="BL288">
        <v>33350</v>
      </c>
      <c r="BM288">
        <v>23812</v>
      </c>
      <c r="BN288">
        <v>12766</v>
      </c>
      <c r="BO288">
        <v>0</v>
      </c>
      <c r="BP288">
        <v>3750</v>
      </c>
      <c r="BQ288">
        <v>22750</v>
      </c>
      <c r="BR288">
        <v>2000</v>
      </c>
      <c r="BS288">
        <v>21001</v>
      </c>
      <c r="BT288">
        <v>9000</v>
      </c>
      <c r="BU288">
        <v>7400</v>
      </c>
      <c r="BV288">
        <v>0</v>
      </c>
      <c r="BW288">
        <v>0</v>
      </c>
      <c r="BX288">
        <v>2750</v>
      </c>
      <c r="BY288">
        <v>0</v>
      </c>
      <c r="BZ288">
        <v>1750</v>
      </c>
      <c r="CA288">
        <v>2650</v>
      </c>
      <c r="CB288">
        <v>0</v>
      </c>
      <c r="CC288">
        <v>1000</v>
      </c>
      <c r="CD288">
        <v>250</v>
      </c>
      <c r="CE288">
        <v>16000</v>
      </c>
      <c r="CF288">
        <v>92700</v>
      </c>
      <c r="CG288">
        <v>29400</v>
      </c>
      <c r="CH288">
        <v>4500</v>
      </c>
      <c r="CI288">
        <v>38100</v>
      </c>
      <c r="CJ288">
        <v>38450</v>
      </c>
    </row>
    <row r="289" spans="1:88" x14ac:dyDescent="0.25">
      <c r="A289" t="s">
        <v>434</v>
      </c>
      <c r="B289" t="s">
        <v>2411</v>
      </c>
      <c r="C289" t="str">
        <f>VLOOKUP(LEFT(D289,2),'Lookup Information'!$E:$H,4,FALSE)</f>
        <v>Iowa District 19</v>
      </c>
      <c r="D289" t="s">
        <v>951</v>
      </c>
      <c r="E289" t="s">
        <v>87</v>
      </c>
      <c r="F289" t="s">
        <v>90</v>
      </c>
      <c r="G289">
        <v>31400</v>
      </c>
      <c r="H289">
        <v>30680</v>
      </c>
      <c r="I289">
        <v>2500</v>
      </c>
      <c r="J289">
        <v>8000</v>
      </c>
      <c r="K289">
        <v>3000</v>
      </c>
      <c r="L289">
        <v>250</v>
      </c>
      <c r="M289">
        <v>1000</v>
      </c>
      <c r="N289">
        <v>0</v>
      </c>
      <c r="O289">
        <v>2005</v>
      </c>
      <c r="P289">
        <v>4000</v>
      </c>
      <c r="Q289">
        <v>11748</v>
      </c>
      <c r="R289">
        <v>15000</v>
      </c>
      <c r="S289">
        <v>44700</v>
      </c>
      <c r="T289">
        <v>24300</v>
      </c>
      <c r="U289">
        <v>2000</v>
      </c>
      <c r="V289">
        <v>16910</v>
      </c>
      <c r="W289">
        <v>13350</v>
      </c>
      <c r="X289">
        <v>0</v>
      </c>
      <c r="Y289">
        <v>3500</v>
      </c>
      <c r="Z289">
        <v>24000</v>
      </c>
      <c r="AA289">
        <v>4000</v>
      </c>
      <c r="AB289">
        <v>0</v>
      </c>
      <c r="AC289">
        <v>29350</v>
      </c>
      <c r="AD289">
        <v>2500</v>
      </c>
      <c r="AE289">
        <v>6500</v>
      </c>
      <c r="AF289">
        <v>0</v>
      </c>
      <c r="AG289">
        <v>3550</v>
      </c>
      <c r="AH289">
        <v>15628</v>
      </c>
      <c r="AI289">
        <v>5000</v>
      </c>
      <c r="AJ289">
        <v>500</v>
      </c>
      <c r="AK289">
        <v>51475</v>
      </c>
      <c r="AL289">
        <v>6950</v>
      </c>
      <c r="AM289">
        <v>29113</v>
      </c>
      <c r="AN289">
        <v>0</v>
      </c>
      <c r="AO289">
        <v>48875</v>
      </c>
      <c r="AP289">
        <v>101601</v>
      </c>
      <c r="AQ289">
        <v>21381</v>
      </c>
      <c r="AR289">
        <v>43964</v>
      </c>
      <c r="AS289">
        <v>45200</v>
      </c>
      <c r="AT289">
        <v>0</v>
      </c>
      <c r="AU289">
        <v>0</v>
      </c>
      <c r="AV289">
        <v>19000</v>
      </c>
      <c r="AW289">
        <v>44232</v>
      </c>
      <c r="AX289">
        <v>18034</v>
      </c>
      <c r="AY289">
        <v>0</v>
      </c>
      <c r="AZ289">
        <v>0</v>
      </c>
      <c r="BA289">
        <v>0</v>
      </c>
      <c r="BB289">
        <v>1000</v>
      </c>
      <c r="BC289">
        <v>38800</v>
      </c>
      <c r="BD289">
        <v>19545</v>
      </c>
      <c r="BE289">
        <v>0</v>
      </c>
      <c r="BF289">
        <v>0</v>
      </c>
      <c r="BG289">
        <v>57650</v>
      </c>
      <c r="BH289">
        <v>52500</v>
      </c>
      <c r="BI289">
        <v>24000</v>
      </c>
      <c r="BJ289">
        <v>43900</v>
      </c>
      <c r="BK289">
        <v>32550</v>
      </c>
      <c r="BL289">
        <v>59741</v>
      </c>
      <c r="BM289">
        <v>7500</v>
      </c>
      <c r="BN289">
        <v>14000</v>
      </c>
      <c r="BO289">
        <v>0</v>
      </c>
      <c r="BP289">
        <v>7360</v>
      </c>
      <c r="BQ289">
        <v>1000</v>
      </c>
      <c r="BR289">
        <v>19000</v>
      </c>
      <c r="BS289">
        <v>0</v>
      </c>
      <c r="BT289">
        <v>4250</v>
      </c>
      <c r="BU289">
        <v>8875</v>
      </c>
      <c r="BV289">
        <v>1500</v>
      </c>
      <c r="BW289">
        <v>1000</v>
      </c>
      <c r="BX289">
        <v>7250</v>
      </c>
      <c r="BY289">
        <v>3575</v>
      </c>
      <c r="BZ289">
        <v>0</v>
      </c>
      <c r="CA289">
        <v>4849</v>
      </c>
      <c r="CB289">
        <v>0</v>
      </c>
      <c r="CC289">
        <v>52669</v>
      </c>
      <c r="CD289">
        <v>5603</v>
      </c>
      <c r="CE289">
        <v>84585</v>
      </c>
      <c r="CF289">
        <v>3008</v>
      </c>
      <c r="CG289">
        <v>25900</v>
      </c>
      <c r="CH289">
        <v>17000</v>
      </c>
      <c r="CI289">
        <v>0</v>
      </c>
      <c r="CJ289">
        <v>200</v>
      </c>
    </row>
    <row r="290" spans="1:88" x14ac:dyDescent="0.25">
      <c r="A290" t="s">
        <v>435</v>
      </c>
      <c r="B290" t="s">
        <v>2412</v>
      </c>
      <c r="C290" t="str">
        <f>VLOOKUP(LEFT(D290,2),'Lookup Information'!$E:$H,4,FALSE)</f>
        <v>California District 6</v>
      </c>
      <c r="D290" t="s">
        <v>952</v>
      </c>
      <c r="E290" t="s">
        <v>87</v>
      </c>
      <c r="F290" t="s">
        <v>90</v>
      </c>
      <c r="G290">
        <v>0</v>
      </c>
      <c r="H290">
        <v>20200</v>
      </c>
      <c r="I290">
        <v>0</v>
      </c>
      <c r="J290">
        <v>500</v>
      </c>
      <c r="K290">
        <v>0</v>
      </c>
      <c r="L290">
        <v>0</v>
      </c>
      <c r="M290">
        <v>0</v>
      </c>
      <c r="N290">
        <v>0</v>
      </c>
      <c r="O290">
        <v>190450</v>
      </c>
      <c r="P290">
        <v>104750</v>
      </c>
      <c r="Q290">
        <v>400</v>
      </c>
      <c r="R290">
        <v>24850</v>
      </c>
      <c r="S290">
        <v>19500</v>
      </c>
      <c r="T290">
        <v>5000</v>
      </c>
      <c r="U290">
        <v>0</v>
      </c>
      <c r="V290">
        <v>4750</v>
      </c>
      <c r="W290">
        <v>0</v>
      </c>
      <c r="X290">
        <v>0</v>
      </c>
      <c r="Y290">
        <v>200</v>
      </c>
      <c r="Z290">
        <v>10250</v>
      </c>
      <c r="AA290">
        <v>2000</v>
      </c>
      <c r="AB290">
        <v>0</v>
      </c>
      <c r="AC290">
        <v>8500</v>
      </c>
      <c r="AD290">
        <v>0</v>
      </c>
      <c r="AE290">
        <v>3700</v>
      </c>
      <c r="AF290">
        <v>0</v>
      </c>
      <c r="AG290">
        <v>54950</v>
      </c>
      <c r="AH290">
        <v>0</v>
      </c>
      <c r="AI290">
        <v>3000</v>
      </c>
      <c r="AJ290">
        <v>0</v>
      </c>
      <c r="AK290">
        <v>10500</v>
      </c>
      <c r="AL290">
        <v>21450</v>
      </c>
      <c r="AM290">
        <v>30550</v>
      </c>
      <c r="AN290">
        <v>0</v>
      </c>
      <c r="AO290">
        <v>56650</v>
      </c>
      <c r="AP290">
        <v>15350</v>
      </c>
      <c r="AQ290">
        <v>1000</v>
      </c>
      <c r="AR290">
        <v>5000</v>
      </c>
      <c r="AS290">
        <v>18600</v>
      </c>
      <c r="AT290">
        <v>0</v>
      </c>
      <c r="AU290">
        <v>12900</v>
      </c>
      <c r="AV290">
        <v>0</v>
      </c>
      <c r="AW290">
        <v>500</v>
      </c>
      <c r="AX290">
        <v>11600</v>
      </c>
      <c r="AY290">
        <v>0</v>
      </c>
      <c r="AZ290">
        <v>0</v>
      </c>
      <c r="BA290">
        <v>0</v>
      </c>
      <c r="BB290">
        <v>26175</v>
      </c>
      <c r="BC290">
        <v>500</v>
      </c>
      <c r="BD290">
        <v>15600</v>
      </c>
      <c r="BE290">
        <v>0</v>
      </c>
      <c r="BF290">
        <v>250</v>
      </c>
      <c r="BG290">
        <v>13500</v>
      </c>
      <c r="BH290">
        <v>19500</v>
      </c>
      <c r="BI290">
        <v>10750</v>
      </c>
      <c r="BJ290">
        <v>19000</v>
      </c>
      <c r="BK290">
        <v>11650</v>
      </c>
      <c r="BL290">
        <v>134858</v>
      </c>
      <c r="BM290">
        <v>31693</v>
      </c>
      <c r="BN290">
        <v>20600</v>
      </c>
      <c r="BO290">
        <v>1750</v>
      </c>
      <c r="BP290">
        <v>10875</v>
      </c>
      <c r="BQ290">
        <v>500</v>
      </c>
      <c r="BR290">
        <v>1000</v>
      </c>
      <c r="BS290">
        <v>0</v>
      </c>
      <c r="BT290">
        <v>9500</v>
      </c>
      <c r="BU290">
        <v>500</v>
      </c>
      <c r="BV290">
        <v>0</v>
      </c>
      <c r="BW290">
        <v>42600</v>
      </c>
      <c r="BX290">
        <v>2500</v>
      </c>
      <c r="BY290">
        <v>0</v>
      </c>
      <c r="BZ290">
        <v>0</v>
      </c>
      <c r="CA290">
        <v>3750</v>
      </c>
      <c r="CB290">
        <v>0</v>
      </c>
      <c r="CC290">
        <v>18350</v>
      </c>
      <c r="CD290">
        <v>12100</v>
      </c>
      <c r="CE290">
        <v>118584</v>
      </c>
      <c r="CF290">
        <v>10100</v>
      </c>
      <c r="CG290">
        <v>3500</v>
      </c>
      <c r="CH290">
        <v>2000</v>
      </c>
      <c r="CI290">
        <v>0</v>
      </c>
      <c r="CJ290">
        <v>0</v>
      </c>
    </row>
    <row r="291" spans="1:88" x14ac:dyDescent="0.25">
      <c r="A291" t="s">
        <v>436</v>
      </c>
      <c r="B291" t="s">
        <v>2413</v>
      </c>
      <c r="C291" t="str">
        <f>VLOOKUP(LEFT(D291,2),'Lookup Information'!$E:$H,4,FALSE)</f>
        <v>Missouri District 29</v>
      </c>
      <c r="D291" t="s">
        <v>953</v>
      </c>
      <c r="E291" t="s">
        <v>87</v>
      </c>
      <c r="F291" t="s">
        <v>88</v>
      </c>
      <c r="G291">
        <v>17050</v>
      </c>
      <c r="H291">
        <v>33685</v>
      </c>
      <c r="I291">
        <v>11100</v>
      </c>
      <c r="J291">
        <v>19750</v>
      </c>
      <c r="K291">
        <v>1000</v>
      </c>
      <c r="L291">
        <v>1500</v>
      </c>
      <c r="M291">
        <v>2500</v>
      </c>
      <c r="N291">
        <v>5000</v>
      </c>
      <c r="O291">
        <v>20200</v>
      </c>
      <c r="P291">
        <v>8500</v>
      </c>
      <c r="Q291">
        <v>500</v>
      </c>
      <c r="R291">
        <v>35100</v>
      </c>
      <c r="S291">
        <v>38750</v>
      </c>
      <c r="T291">
        <v>29000</v>
      </c>
      <c r="U291">
        <v>23150</v>
      </c>
      <c r="V291">
        <v>9500</v>
      </c>
      <c r="W291">
        <v>15400</v>
      </c>
      <c r="X291">
        <v>7000</v>
      </c>
      <c r="Y291">
        <v>700</v>
      </c>
      <c r="Z291">
        <v>21500</v>
      </c>
      <c r="AA291">
        <v>9700</v>
      </c>
      <c r="AB291">
        <v>0</v>
      </c>
      <c r="AC291">
        <v>53000</v>
      </c>
      <c r="AD291">
        <v>6000</v>
      </c>
      <c r="AE291">
        <v>44500</v>
      </c>
      <c r="AF291">
        <v>0</v>
      </c>
      <c r="AG291">
        <v>12050</v>
      </c>
      <c r="AH291">
        <v>16776</v>
      </c>
      <c r="AI291">
        <v>4000</v>
      </c>
      <c r="AJ291">
        <v>2500</v>
      </c>
      <c r="AK291">
        <v>29350</v>
      </c>
      <c r="AL291">
        <v>24600</v>
      </c>
      <c r="AM291">
        <v>56550</v>
      </c>
      <c r="AN291">
        <v>0</v>
      </c>
      <c r="AO291">
        <v>4750</v>
      </c>
      <c r="AP291">
        <v>89800</v>
      </c>
      <c r="AQ291">
        <v>31000</v>
      </c>
      <c r="AR291">
        <v>12825</v>
      </c>
      <c r="AS291">
        <v>98000</v>
      </c>
      <c r="AT291">
        <v>500</v>
      </c>
      <c r="AU291">
        <v>0</v>
      </c>
      <c r="AV291">
        <v>20500</v>
      </c>
      <c r="AW291">
        <v>0</v>
      </c>
      <c r="AX291">
        <v>0</v>
      </c>
      <c r="AY291">
        <v>1000</v>
      </c>
      <c r="AZ291">
        <v>0</v>
      </c>
      <c r="BA291">
        <v>13400</v>
      </c>
      <c r="BB291">
        <v>3750</v>
      </c>
      <c r="BC291">
        <v>91200</v>
      </c>
      <c r="BD291">
        <v>8500</v>
      </c>
      <c r="BE291">
        <v>2550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5000</v>
      </c>
      <c r="BL291">
        <v>25050</v>
      </c>
      <c r="BM291">
        <v>31000</v>
      </c>
      <c r="BN291">
        <v>20500</v>
      </c>
      <c r="BO291">
        <v>1000</v>
      </c>
      <c r="BP291">
        <v>18300</v>
      </c>
      <c r="BQ291">
        <v>8300</v>
      </c>
      <c r="BR291">
        <v>9100</v>
      </c>
      <c r="BS291">
        <v>26500</v>
      </c>
      <c r="BT291">
        <v>3700</v>
      </c>
      <c r="BU291">
        <v>43558</v>
      </c>
      <c r="BV291">
        <v>3550</v>
      </c>
      <c r="BW291">
        <v>12400</v>
      </c>
      <c r="BX291">
        <v>12900</v>
      </c>
      <c r="BY291">
        <v>0</v>
      </c>
      <c r="BZ291">
        <v>100</v>
      </c>
      <c r="CA291">
        <v>2950</v>
      </c>
      <c r="CB291">
        <v>0</v>
      </c>
      <c r="CC291">
        <v>5400</v>
      </c>
      <c r="CD291">
        <v>1500</v>
      </c>
      <c r="CE291">
        <v>39894</v>
      </c>
      <c r="CF291">
        <v>16500</v>
      </c>
      <c r="CG291">
        <v>46050</v>
      </c>
      <c r="CH291">
        <v>14804</v>
      </c>
      <c r="CI291">
        <v>0</v>
      </c>
      <c r="CJ291">
        <v>16700</v>
      </c>
    </row>
    <row r="292" spans="1:88" x14ac:dyDescent="0.25">
      <c r="A292" t="s">
        <v>437</v>
      </c>
      <c r="B292" t="s">
        <v>2414</v>
      </c>
      <c r="C292" t="str">
        <f>VLOOKUP(LEFT(D292,2),'Lookup Information'!$E:$H,4,FALSE)</f>
        <v>Georgia District 13</v>
      </c>
      <c r="D292" t="s">
        <v>954</v>
      </c>
      <c r="E292" t="s">
        <v>87</v>
      </c>
      <c r="F292" t="s">
        <v>88</v>
      </c>
      <c r="G292">
        <v>0</v>
      </c>
      <c r="H292">
        <v>2000</v>
      </c>
      <c r="I292">
        <v>1000</v>
      </c>
      <c r="J292">
        <v>4500</v>
      </c>
      <c r="K292">
        <v>2000</v>
      </c>
      <c r="L292">
        <v>0</v>
      </c>
      <c r="M292">
        <v>3500</v>
      </c>
      <c r="N292">
        <v>2000</v>
      </c>
      <c r="O292">
        <v>1500</v>
      </c>
      <c r="P292">
        <v>3500</v>
      </c>
      <c r="Q292">
        <v>0</v>
      </c>
      <c r="R292">
        <v>1000</v>
      </c>
      <c r="S292">
        <v>14500</v>
      </c>
      <c r="T292">
        <v>4500</v>
      </c>
      <c r="U292">
        <v>6900</v>
      </c>
      <c r="V292">
        <v>19500</v>
      </c>
      <c r="W292">
        <v>8500</v>
      </c>
      <c r="X292">
        <v>6000</v>
      </c>
      <c r="Y292">
        <v>6292</v>
      </c>
      <c r="Z292">
        <v>16250</v>
      </c>
      <c r="AA292">
        <v>2500</v>
      </c>
      <c r="AB292">
        <v>1000</v>
      </c>
      <c r="AC292">
        <v>15625</v>
      </c>
      <c r="AD292">
        <v>0</v>
      </c>
      <c r="AE292">
        <v>15000</v>
      </c>
      <c r="AF292">
        <v>0</v>
      </c>
      <c r="AG292">
        <v>16500</v>
      </c>
      <c r="AH292">
        <v>40700</v>
      </c>
      <c r="AI292">
        <v>7000</v>
      </c>
      <c r="AJ292">
        <v>8500</v>
      </c>
      <c r="AK292">
        <v>44775</v>
      </c>
      <c r="AL292">
        <v>10850</v>
      </c>
      <c r="AM292">
        <v>37150</v>
      </c>
      <c r="AN292">
        <v>0</v>
      </c>
      <c r="AO292">
        <v>10250</v>
      </c>
      <c r="AP292">
        <v>45700</v>
      </c>
      <c r="AQ292">
        <v>0</v>
      </c>
      <c r="AR292">
        <v>1000</v>
      </c>
      <c r="AS292">
        <v>8250</v>
      </c>
      <c r="AT292">
        <v>750</v>
      </c>
      <c r="AU292">
        <v>0</v>
      </c>
      <c r="AV292">
        <v>24750</v>
      </c>
      <c r="AW292">
        <v>0</v>
      </c>
      <c r="AX292">
        <v>0</v>
      </c>
      <c r="AY292">
        <v>3000</v>
      </c>
      <c r="AZ292">
        <v>0</v>
      </c>
      <c r="BA292">
        <v>9900</v>
      </c>
      <c r="BB292">
        <v>0</v>
      </c>
      <c r="BC292">
        <v>75600</v>
      </c>
      <c r="BD292">
        <v>0</v>
      </c>
      <c r="BE292">
        <v>15250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5000</v>
      </c>
      <c r="BL292">
        <v>17650</v>
      </c>
      <c r="BM292">
        <v>6000</v>
      </c>
      <c r="BN292">
        <v>19400</v>
      </c>
      <c r="BO292">
        <v>4500</v>
      </c>
      <c r="BP292">
        <v>4500</v>
      </c>
      <c r="BQ292">
        <v>0</v>
      </c>
      <c r="BR292">
        <v>10000</v>
      </c>
      <c r="BS292">
        <v>17500</v>
      </c>
      <c r="BT292">
        <v>6000</v>
      </c>
      <c r="BU292">
        <v>7848</v>
      </c>
      <c r="BV292">
        <v>59700</v>
      </c>
      <c r="BW292">
        <v>0</v>
      </c>
      <c r="BX292">
        <v>16000</v>
      </c>
      <c r="BY292">
        <v>1250</v>
      </c>
      <c r="BZ292">
        <v>1000</v>
      </c>
      <c r="CA292">
        <v>2400</v>
      </c>
      <c r="CB292">
        <v>250</v>
      </c>
      <c r="CC292">
        <v>600</v>
      </c>
      <c r="CD292">
        <v>0</v>
      </c>
      <c r="CE292">
        <v>22975</v>
      </c>
      <c r="CF292">
        <v>28795</v>
      </c>
      <c r="CG292">
        <v>18250</v>
      </c>
      <c r="CH292">
        <v>4500</v>
      </c>
      <c r="CI292">
        <v>0</v>
      </c>
      <c r="CJ292">
        <v>0</v>
      </c>
    </row>
    <row r="293" spans="1:88" x14ac:dyDescent="0.25">
      <c r="A293" t="s">
        <v>438</v>
      </c>
      <c r="B293" t="s">
        <v>2415</v>
      </c>
      <c r="C293" t="str">
        <f>VLOOKUP(LEFT(D293,2),'Lookup Information'!$E:$H,4,FALSE)</f>
        <v>Utah District 49</v>
      </c>
      <c r="D293" t="s">
        <v>955</v>
      </c>
      <c r="E293" t="s">
        <v>87</v>
      </c>
      <c r="F293" t="s">
        <v>88</v>
      </c>
      <c r="G293">
        <v>2514</v>
      </c>
      <c r="H293">
        <v>31628</v>
      </c>
      <c r="I293">
        <v>3957</v>
      </c>
      <c r="J293">
        <v>16243</v>
      </c>
      <c r="K293">
        <v>2285</v>
      </c>
      <c r="L293">
        <v>17357</v>
      </c>
      <c r="M293">
        <v>2700</v>
      </c>
      <c r="N293">
        <v>0</v>
      </c>
      <c r="O293">
        <v>19599</v>
      </c>
      <c r="P293">
        <v>9270</v>
      </c>
      <c r="Q293">
        <v>1735</v>
      </c>
      <c r="R293">
        <v>8600</v>
      </c>
      <c r="S293">
        <v>12000</v>
      </c>
      <c r="T293">
        <v>5025</v>
      </c>
      <c r="U293">
        <v>11844</v>
      </c>
      <c r="V293">
        <v>8230</v>
      </c>
      <c r="W293">
        <v>7622</v>
      </c>
      <c r="X293">
        <v>14383</v>
      </c>
      <c r="Y293">
        <v>1841</v>
      </c>
      <c r="Z293">
        <v>8736</v>
      </c>
      <c r="AA293">
        <v>6000</v>
      </c>
      <c r="AB293">
        <v>3100</v>
      </c>
      <c r="AC293">
        <v>12295</v>
      </c>
      <c r="AD293">
        <v>4350</v>
      </c>
      <c r="AE293">
        <v>65301</v>
      </c>
      <c r="AF293">
        <v>1900</v>
      </c>
      <c r="AG293">
        <v>57822</v>
      </c>
      <c r="AH293">
        <v>100691</v>
      </c>
      <c r="AI293">
        <v>21250</v>
      </c>
      <c r="AJ293">
        <v>47750</v>
      </c>
      <c r="AK293">
        <v>114621</v>
      </c>
      <c r="AL293">
        <v>46768</v>
      </c>
      <c r="AM293">
        <v>136652</v>
      </c>
      <c r="AN293">
        <v>0</v>
      </c>
      <c r="AO293">
        <v>193768</v>
      </c>
      <c r="AP293">
        <v>33209</v>
      </c>
      <c r="AQ293">
        <v>11347</v>
      </c>
      <c r="AR293">
        <v>7243</v>
      </c>
      <c r="AS293">
        <v>41221</v>
      </c>
      <c r="AT293">
        <v>36433</v>
      </c>
      <c r="AU293">
        <v>0</v>
      </c>
      <c r="AV293">
        <v>44490</v>
      </c>
      <c r="AW293">
        <v>0</v>
      </c>
      <c r="AX293">
        <v>200</v>
      </c>
      <c r="AY293">
        <v>14575</v>
      </c>
      <c r="AZ293">
        <v>0</v>
      </c>
      <c r="BA293">
        <v>62070</v>
      </c>
      <c r="BB293">
        <v>1046</v>
      </c>
      <c r="BC293">
        <v>178482</v>
      </c>
      <c r="BD293">
        <v>17650</v>
      </c>
      <c r="BE293">
        <v>546164</v>
      </c>
      <c r="BF293">
        <v>12475</v>
      </c>
      <c r="BG293">
        <v>0</v>
      </c>
      <c r="BH293">
        <v>2000</v>
      </c>
      <c r="BI293">
        <v>0</v>
      </c>
      <c r="BJ293">
        <v>0</v>
      </c>
      <c r="BK293">
        <v>6500</v>
      </c>
      <c r="BL293">
        <v>20355</v>
      </c>
      <c r="BM293">
        <v>26325</v>
      </c>
      <c r="BN293">
        <v>10900</v>
      </c>
      <c r="BO293">
        <v>5500</v>
      </c>
      <c r="BP293">
        <v>18682</v>
      </c>
      <c r="BQ293">
        <v>0</v>
      </c>
      <c r="BR293">
        <v>3700</v>
      </c>
      <c r="BS293">
        <v>20862</v>
      </c>
      <c r="BT293">
        <v>2051</v>
      </c>
      <c r="BU293">
        <v>13796</v>
      </c>
      <c r="BV293">
        <v>10176</v>
      </c>
      <c r="BW293">
        <v>22516</v>
      </c>
      <c r="BX293">
        <v>31987</v>
      </c>
      <c r="BY293">
        <v>1200</v>
      </c>
      <c r="BZ293">
        <v>2700</v>
      </c>
      <c r="CA293">
        <v>12687</v>
      </c>
      <c r="CB293">
        <v>1416</v>
      </c>
      <c r="CC293">
        <v>11413</v>
      </c>
      <c r="CD293">
        <v>12300</v>
      </c>
      <c r="CE293">
        <v>514857</v>
      </c>
      <c r="CF293">
        <v>10017</v>
      </c>
      <c r="CG293">
        <v>30931</v>
      </c>
      <c r="CH293">
        <v>16290</v>
      </c>
      <c r="CI293">
        <v>2200</v>
      </c>
      <c r="CJ293">
        <v>13043</v>
      </c>
    </row>
    <row r="294" spans="1:88" x14ac:dyDescent="0.25">
      <c r="A294" t="s">
        <v>439</v>
      </c>
      <c r="B294" t="s">
        <v>2416</v>
      </c>
      <c r="C294" t="str">
        <f>VLOOKUP(LEFT(D294,2),'Lookup Information'!$E:$H,4,FALSE)</f>
        <v>California District 6</v>
      </c>
      <c r="D294" t="s">
        <v>956</v>
      </c>
      <c r="E294" t="s">
        <v>87</v>
      </c>
      <c r="F294" t="s">
        <v>90</v>
      </c>
      <c r="G294">
        <v>0</v>
      </c>
      <c r="H294">
        <v>19700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3125</v>
      </c>
      <c r="S294">
        <v>12000</v>
      </c>
      <c r="T294">
        <v>10500</v>
      </c>
      <c r="U294">
        <v>0</v>
      </c>
      <c r="V294">
        <v>6750</v>
      </c>
      <c r="W294">
        <v>0</v>
      </c>
      <c r="X294">
        <v>6000</v>
      </c>
      <c r="Y294">
        <v>0</v>
      </c>
      <c r="Z294">
        <v>8000</v>
      </c>
      <c r="AA294">
        <v>9000</v>
      </c>
      <c r="AB294">
        <v>0</v>
      </c>
      <c r="AC294">
        <v>23500</v>
      </c>
      <c r="AD294">
        <v>2000</v>
      </c>
      <c r="AE294">
        <v>11000</v>
      </c>
      <c r="AF294">
        <v>0</v>
      </c>
      <c r="AG294">
        <v>500</v>
      </c>
      <c r="AH294">
        <v>1000</v>
      </c>
      <c r="AI294">
        <v>8500</v>
      </c>
      <c r="AJ294">
        <v>0</v>
      </c>
      <c r="AK294">
        <v>5000</v>
      </c>
      <c r="AL294">
        <v>3250</v>
      </c>
      <c r="AM294">
        <v>22400</v>
      </c>
      <c r="AN294">
        <v>0</v>
      </c>
      <c r="AO294">
        <v>5900</v>
      </c>
      <c r="AP294">
        <v>34550</v>
      </c>
      <c r="AQ294">
        <v>11750</v>
      </c>
      <c r="AR294">
        <v>5200</v>
      </c>
      <c r="AS294">
        <v>2000</v>
      </c>
      <c r="AT294">
        <v>0</v>
      </c>
      <c r="AU294">
        <v>0</v>
      </c>
      <c r="AV294">
        <v>0</v>
      </c>
      <c r="AW294">
        <v>0</v>
      </c>
      <c r="AX294">
        <v>10703</v>
      </c>
      <c r="AY294">
        <v>1000</v>
      </c>
      <c r="AZ294">
        <v>0</v>
      </c>
      <c r="BA294">
        <v>0</v>
      </c>
      <c r="BB294">
        <v>1</v>
      </c>
      <c r="BC294">
        <v>100</v>
      </c>
      <c r="BD294">
        <v>12821</v>
      </c>
      <c r="BE294">
        <v>0</v>
      </c>
      <c r="BF294">
        <v>0</v>
      </c>
      <c r="BG294">
        <v>50200</v>
      </c>
      <c r="BH294">
        <v>32000</v>
      </c>
      <c r="BI294">
        <v>15750</v>
      </c>
      <c r="BJ294">
        <v>47500</v>
      </c>
      <c r="BK294">
        <v>65250</v>
      </c>
      <c r="BL294">
        <v>33650</v>
      </c>
      <c r="BM294">
        <v>4850</v>
      </c>
      <c r="BN294">
        <v>8500</v>
      </c>
      <c r="BO294">
        <v>0</v>
      </c>
      <c r="BP294">
        <v>5000</v>
      </c>
      <c r="BQ294">
        <v>16500</v>
      </c>
      <c r="BR294">
        <v>1000</v>
      </c>
      <c r="BS294">
        <v>240</v>
      </c>
      <c r="BT294">
        <v>1250</v>
      </c>
      <c r="BU294">
        <v>0</v>
      </c>
      <c r="BV294">
        <v>0</v>
      </c>
      <c r="BW294">
        <v>0</v>
      </c>
      <c r="BX294">
        <v>750</v>
      </c>
      <c r="BY294">
        <v>500</v>
      </c>
      <c r="BZ294">
        <v>0</v>
      </c>
      <c r="CA294">
        <v>4227</v>
      </c>
      <c r="CB294">
        <v>0</v>
      </c>
      <c r="CC294">
        <v>8619</v>
      </c>
      <c r="CD294">
        <v>500</v>
      </c>
      <c r="CE294">
        <v>29085</v>
      </c>
      <c r="CF294">
        <v>10000</v>
      </c>
      <c r="CG294">
        <v>0</v>
      </c>
      <c r="CH294">
        <v>10000</v>
      </c>
      <c r="CI294">
        <v>12000</v>
      </c>
      <c r="CJ294">
        <v>0</v>
      </c>
    </row>
    <row r="295" spans="1:88" x14ac:dyDescent="0.25">
      <c r="A295" t="s">
        <v>440</v>
      </c>
      <c r="B295" t="s">
        <v>2417</v>
      </c>
      <c r="C295" t="str">
        <f>VLOOKUP(LEFT(D295,2),'Lookup Information'!$E:$H,4,FALSE)</f>
        <v>New York District 36</v>
      </c>
      <c r="D295" t="s">
        <v>957</v>
      </c>
      <c r="E295" t="s">
        <v>87</v>
      </c>
      <c r="F295" t="s">
        <v>90</v>
      </c>
      <c r="G295">
        <v>7000</v>
      </c>
      <c r="H295">
        <v>0</v>
      </c>
      <c r="I295">
        <v>0</v>
      </c>
      <c r="J295">
        <v>6400</v>
      </c>
      <c r="K295">
        <v>0</v>
      </c>
      <c r="L295">
        <v>0</v>
      </c>
      <c r="M295">
        <v>0</v>
      </c>
      <c r="N295">
        <v>0</v>
      </c>
      <c r="O295">
        <v>16800</v>
      </c>
      <c r="P295">
        <v>2000</v>
      </c>
      <c r="Q295">
        <v>8100</v>
      </c>
      <c r="R295">
        <v>24600</v>
      </c>
      <c r="S295">
        <v>1000</v>
      </c>
      <c r="T295">
        <v>8000</v>
      </c>
      <c r="U295">
        <v>0</v>
      </c>
      <c r="V295">
        <v>2500</v>
      </c>
      <c r="W295">
        <v>7250</v>
      </c>
      <c r="X295">
        <v>1000</v>
      </c>
      <c r="Y295">
        <v>2500</v>
      </c>
      <c r="Z295">
        <v>30000</v>
      </c>
      <c r="AA295">
        <v>17000</v>
      </c>
      <c r="AB295">
        <v>4500</v>
      </c>
      <c r="AC295">
        <v>0</v>
      </c>
      <c r="AD295">
        <v>0</v>
      </c>
      <c r="AE295">
        <v>0</v>
      </c>
      <c r="AF295">
        <v>0</v>
      </c>
      <c r="AG295">
        <v>11775</v>
      </c>
      <c r="AH295">
        <v>6200</v>
      </c>
      <c r="AI295">
        <v>1000</v>
      </c>
      <c r="AJ295">
        <v>3700</v>
      </c>
      <c r="AK295">
        <v>12825</v>
      </c>
      <c r="AL295">
        <v>44850</v>
      </c>
      <c r="AM295">
        <v>178750</v>
      </c>
      <c r="AN295">
        <v>0</v>
      </c>
      <c r="AO295">
        <v>170800</v>
      </c>
      <c r="AP295">
        <v>54385</v>
      </c>
      <c r="AQ295">
        <v>6253</v>
      </c>
      <c r="AR295">
        <v>18800</v>
      </c>
      <c r="AS295">
        <v>31900</v>
      </c>
      <c r="AT295">
        <v>0</v>
      </c>
      <c r="AU295">
        <v>13287</v>
      </c>
      <c r="AV295">
        <v>1450</v>
      </c>
      <c r="AW295">
        <v>175</v>
      </c>
      <c r="AX295">
        <v>18816</v>
      </c>
      <c r="AY295">
        <v>8150</v>
      </c>
      <c r="AZ295">
        <v>0</v>
      </c>
      <c r="BA295">
        <v>0</v>
      </c>
      <c r="BB295">
        <v>6720</v>
      </c>
      <c r="BC295">
        <v>10000</v>
      </c>
      <c r="BD295">
        <v>88635</v>
      </c>
      <c r="BE295">
        <v>1000</v>
      </c>
      <c r="BF295">
        <v>0</v>
      </c>
      <c r="BG295">
        <v>12500</v>
      </c>
      <c r="BH295">
        <v>13000</v>
      </c>
      <c r="BI295">
        <v>12500</v>
      </c>
      <c r="BJ295">
        <v>63500</v>
      </c>
      <c r="BK295">
        <v>25000</v>
      </c>
      <c r="BL295">
        <v>106900</v>
      </c>
      <c r="BM295">
        <v>39250</v>
      </c>
      <c r="BN295">
        <v>12000</v>
      </c>
      <c r="BO295">
        <v>0</v>
      </c>
      <c r="BP295">
        <v>33150</v>
      </c>
      <c r="BQ295">
        <v>0</v>
      </c>
      <c r="BR295">
        <v>10000</v>
      </c>
      <c r="BS295">
        <v>6500</v>
      </c>
      <c r="BT295">
        <v>8000</v>
      </c>
      <c r="BU295">
        <v>17500</v>
      </c>
      <c r="BV295">
        <v>1250</v>
      </c>
      <c r="BW295">
        <v>6400</v>
      </c>
      <c r="BX295">
        <v>500</v>
      </c>
      <c r="BY295">
        <v>0</v>
      </c>
      <c r="BZ295">
        <v>1000</v>
      </c>
      <c r="CA295">
        <v>5400</v>
      </c>
      <c r="CB295">
        <v>1000</v>
      </c>
      <c r="CC295">
        <v>19739</v>
      </c>
      <c r="CD295">
        <v>45600</v>
      </c>
      <c r="CE295">
        <v>197319</v>
      </c>
      <c r="CF295">
        <v>7000</v>
      </c>
      <c r="CG295">
        <v>2500</v>
      </c>
      <c r="CH295">
        <v>14000</v>
      </c>
      <c r="CI295">
        <v>1000</v>
      </c>
      <c r="CJ295">
        <v>0</v>
      </c>
    </row>
    <row r="296" spans="1:88" x14ac:dyDescent="0.25">
      <c r="A296" t="s">
        <v>441</v>
      </c>
      <c r="B296" t="s">
        <v>2418</v>
      </c>
      <c r="C296" t="str">
        <f>VLOOKUP(LEFT(D296,2),'Lookup Information'!$E:$H,4,FALSE)</f>
        <v>Oklahoma District 40</v>
      </c>
      <c r="D296" t="s">
        <v>958</v>
      </c>
      <c r="E296" t="s">
        <v>87</v>
      </c>
      <c r="F296" t="s">
        <v>88</v>
      </c>
      <c r="G296">
        <v>110400</v>
      </c>
      <c r="H296">
        <v>84700</v>
      </c>
      <c r="I296">
        <v>15000</v>
      </c>
      <c r="J296">
        <v>24500</v>
      </c>
      <c r="K296">
        <v>5500</v>
      </c>
      <c r="L296">
        <v>23975</v>
      </c>
      <c r="M296">
        <v>21600</v>
      </c>
      <c r="N296">
        <v>0</v>
      </c>
      <c r="O296">
        <v>90</v>
      </c>
      <c r="P296">
        <v>3000</v>
      </c>
      <c r="Q296">
        <v>0</v>
      </c>
      <c r="R296">
        <v>0</v>
      </c>
      <c r="S296">
        <v>6500</v>
      </c>
      <c r="T296">
        <v>12000</v>
      </c>
      <c r="U296">
        <v>6500</v>
      </c>
      <c r="V296">
        <v>2000</v>
      </c>
      <c r="W296">
        <v>6500</v>
      </c>
      <c r="X296">
        <v>7000</v>
      </c>
      <c r="Y296">
        <v>0</v>
      </c>
      <c r="Z296">
        <v>20000</v>
      </c>
      <c r="AA296">
        <v>1000</v>
      </c>
      <c r="AB296">
        <v>2500</v>
      </c>
      <c r="AC296">
        <v>17000</v>
      </c>
      <c r="AD296">
        <v>1000</v>
      </c>
      <c r="AE296">
        <v>59550</v>
      </c>
      <c r="AF296">
        <v>0</v>
      </c>
      <c r="AG296">
        <v>35499</v>
      </c>
      <c r="AH296">
        <v>99650</v>
      </c>
      <c r="AI296">
        <v>7750</v>
      </c>
      <c r="AJ296">
        <v>23000</v>
      </c>
      <c r="AK296">
        <v>82343</v>
      </c>
      <c r="AL296">
        <v>9350</v>
      </c>
      <c r="AM296">
        <v>55250</v>
      </c>
      <c r="AN296">
        <v>0</v>
      </c>
      <c r="AO296">
        <v>89750</v>
      </c>
      <c r="AP296">
        <v>11100</v>
      </c>
      <c r="AQ296">
        <v>1500</v>
      </c>
      <c r="AR296">
        <v>7500</v>
      </c>
      <c r="AS296">
        <v>1000</v>
      </c>
      <c r="AT296">
        <v>0</v>
      </c>
      <c r="AU296">
        <v>0</v>
      </c>
      <c r="AV296">
        <v>8000</v>
      </c>
      <c r="AW296">
        <v>0</v>
      </c>
      <c r="AX296">
        <v>0</v>
      </c>
      <c r="AY296">
        <v>0</v>
      </c>
      <c r="AZ296">
        <v>0</v>
      </c>
      <c r="BA296">
        <v>6750</v>
      </c>
      <c r="BB296">
        <v>7700</v>
      </c>
      <c r="BC296">
        <v>13000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11250</v>
      </c>
      <c r="BM296">
        <v>25902</v>
      </c>
      <c r="BN296">
        <v>12926</v>
      </c>
      <c r="BO296">
        <v>2000</v>
      </c>
      <c r="BP296">
        <v>3000</v>
      </c>
      <c r="BQ296">
        <v>24400</v>
      </c>
      <c r="BR296">
        <v>0</v>
      </c>
      <c r="BS296">
        <v>5500</v>
      </c>
      <c r="BT296">
        <v>0</v>
      </c>
      <c r="BU296">
        <v>17500</v>
      </c>
      <c r="BV296">
        <v>1000</v>
      </c>
      <c r="BW296">
        <v>0</v>
      </c>
      <c r="BX296">
        <v>23000</v>
      </c>
      <c r="BY296">
        <v>1000</v>
      </c>
      <c r="BZ296">
        <v>0</v>
      </c>
      <c r="CA296">
        <v>0</v>
      </c>
      <c r="CB296">
        <v>0</v>
      </c>
      <c r="CC296">
        <v>2085</v>
      </c>
      <c r="CD296">
        <v>0</v>
      </c>
      <c r="CE296">
        <v>7300</v>
      </c>
      <c r="CF296">
        <v>10000</v>
      </c>
      <c r="CG296">
        <v>7000</v>
      </c>
      <c r="CH296">
        <v>9000</v>
      </c>
      <c r="CI296">
        <v>0</v>
      </c>
      <c r="CJ296">
        <v>5100</v>
      </c>
    </row>
    <row r="297" spans="1:88" x14ac:dyDescent="0.25">
      <c r="A297" t="s">
        <v>442</v>
      </c>
      <c r="B297" t="s">
        <v>2419</v>
      </c>
      <c r="C297" t="str">
        <f>VLOOKUP(LEFT(D297,2),'Lookup Information'!$E:$H,4,FALSE)</f>
        <v>Missouri District 29</v>
      </c>
      <c r="D297" t="s">
        <v>959</v>
      </c>
      <c r="E297" t="s">
        <v>87</v>
      </c>
      <c r="F297" t="s">
        <v>88</v>
      </c>
      <c r="G297">
        <v>51000</v>
      </c>
      <c r="H297">
        <v>38256</v>
      </c>
      <c r="I297">
        <v>2000</v>
      </c>
      <c r="J297">
        <v>1000</v>
      </c>
      <c r="K297">
        <v>8400</v>
      </c>
      <c r="L297">
        <v>0</v>
      </c>
      <c r="M297">
        <v>2500</v>
      </c>
      <c r="N297">
        <v>1500</v>
      </c>
      <c r="O297">
        <v>6500</v>
      </c>
      <c r="P297">
        <v>7500</v>
      </c>
      <c r="Q297">
        <v>500</v>
      </c>
      <c r="R297">
        <v>1250</v>
      </c>
      <c r="S297">
        <v>8000</v>
      </c>
      <c r="T297">
        <v>13000</v>
      </c>
      <c r="U297">
        <v>31000</v>
      </c>
      <c r="V297">
        <v>1500</v>
      </c>
      <c r="W297">
        <v>4000</v>
      </c>
      <c r="X297">
        <v>16750</v>
      </c>
      <c r="Y297">
        <v>0</v>
      </c>
      <c r="Z297">
        <v>10000</v>
      </c>
      <c r="AA297">
        <v>4500</v>
      </c>
      <c r="AB297">
        <v>0</v>
      </c>
      <c r="AC297">
        <v>29500</v>
      </c>
      <c r="AD297">
        <v>6400</v>
      </c>
      <c r="AE297">
        <v>6000</v>
      </c>
      <c r="AF297">
        <v>0</v>
      </c>
      <c r="AG297">
        <v>60152</v>
      </c>
      <c r="AH297">
        <v>198650</v>
      </c>
      <c r="AI297">
        <v>17500</v>
      </c>
      <c r="AJ297">
        <v>121000</v>
      </c>
      <c r="AK297">
        <v>344458</v>
      </c>
      <c r="AL297">
        <v>44300</v>
      </c>
      <c r="AM297">
        <v>115340</v>
      </c>
      <c r="AN297">
        <v>2500</v>
      </c>
      <c r="AO297">
        <v>166232</v>
      </c>
      <c r="AP297">
        <v>31950</v>
      </c>
      <c r="AQ297">
        <v>8000</v>
      </c>
      <c r="AR297">
        <v>7675</v>
      </c>
      <c r="AS297">
        <v>10500</v>
      </c>
      <c r="AT297">
        <v>500</v>
      </c>
      <c r="AU297">
        <v>0</v>
      </c>
      <c r="AV297">
        <v>2000</v>
      </c>
      <c r="AW297">
        <v>0</v>
      </c>
      <c r="AX297">
        <v>0</v>
      </c>
      <c r="AY297">
        <v>1000</v>
      </c>
      <c r="AZ297">
        <v>0</v>
      </c>
      <c r="BA297">
        <v>6200</v>
      </c>
      <c r="BB297">
        <v>1000</v>
      </c>
      <c r="BC297">
        <v>45000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-1000</v>
      </c>
      <c r="BK297">
        <v>0</v>
      </c>
      <c r="BL297">
        <v>43650</v>
      </c>
      <c r="BM297">
        <v>33000</v>
      </c>
      <c r="BN297">
        <v>19200</v>
      </c>
      <c r="BO297">
        <v>4850</v>
      </c>
      <c r="BP297">
        <v>16100</v>
      </c>
      <c r="BQ297">
        <v>1000</v>
      </c>
      <c r="BR297">
        <v>12400</v>
      </c>
      <c r="BS297">
        <v>3628</v>
      </c>
      <c r="BT297">
        <v>2250</v>
      </c>
      <c r="BU297">
        <v>25390</v>
      </c>
      <c r="BV297">
        <v>500</v>
      </c>
      <c r="BW297">
        <v>0</v>
      </c>
      <c r="BX297">
        <v>14900</v>
      </c>
      <c r="BY297">
        <v>2125</v>
      </c>
      <c r="BZ297">
        <v>0</v>
      </c>
      <c r="CA297">
        <v>6150</v>
      </c>
      <c r="CB297">
        <v>1250</v>
      </c>
      <c r="CC297">
        <v>350</v>
      </c>
      <c r="CD297">
        <v>1640</v>
      </c>
      <c r="CE297">
        <v>19665</v>
      </c>
      <c r="CF297">
        <v>5000</v>
      </c>
      <c r="CG297">
        <v>26700</v>
      </c>
      <c r="CH297">
        <v>8500</v>
      </c>
      <c r="CI297">
        <v>4000</v>
      </c>
      <c r="CJ297">
        <v>250</v>
      </c>
    </row>
    <row r="298" spans="1:88" x14ac:dyDescent="0.25">
      <c r="A298" t="s">
        <v>443</v>
      </c>
      <c r="B298" t="s">
        <v>2420</v>
      </c>
      <c r="C298" t="str">
        <f>VLOOKUP(LEFT(D298,2),'Lookup Information'!$E:$H,4,FALSE)</f>
        <v>New Mexico District 35</v>
      </c>
      <c r="D298" t="s">
        <v>960</v>
      </c>
      <c r="E298" t="s">
        <v>87</v>
      </c>
      <c r="F298" t="s">
        <v>90</v>
      </c>
      <c r="G298">
        <v>-2000</v>
      </c>
      <c r="H298">
        <v>21500</v>
      </c>
      <c r="I298">
        <v>2000</v>
      </c>
      <c r="J298">
        <v>3500</v>
      </c>
      <c r="K298">
        <v>0</v>
      </c>
      <c r="L298">
        <v>250</v>
      </c>
      <c r="M298">
        <v>0</v>
      </c>
      <c r="N298">
        <v>2000</v>
      </c>
      <c r="O298">
        <v>32310</v>
      </c>
      <c r="P298">
        <v>18000</v>
      </c>
      <c r="Q298">
        <v>11700</v>
      </c>
      <c r="R298">
        <v>43000</v>
      </c>
      <c r="S298">
        <v>81500</v>
      </c>
      <c r="T298">
        <v>36500</v>
      </c>
      <c r="U298">
        <v>5000</v>
      </c>
      <c r="V298">
        <v>12525</v>
      </c>
      <c r="W298">
        <v>2500</v>
      </c>
      <c r="X298">
        <v>7000</v>
      </c>
      <c r="Y298">
        <v>500</v>
      </c>
      <c r="Z298">
        <v>29000</v>
      </c>
      <c r="AA298">
        <v>8500</v>
      </c>
      <c r="AB298">
        <v>2500</v>
      </c>
      <c r="AC298">
        <v>77250</v>
      </c>
      <c r="AD298">
        <v>9500</v>
      </c>
      <c r="AE298">
        <v>28000</v>
      </c>
      <c r="AF298">
        <v>0</v>
      </c>
      <c r="AG298">
        <v>27000</v>
      </c>
      <c r="AH298">
        <v>31200</v>
      </c>
      <c r="AI298">
        <v>9000</v>
      </c>
      <c r="AJ298">
        <v>7500</v>
      </c>
      <c r="AK298">
        <v>58200</v>
      </c>
      <c r="AL298">
        <v>18850</v>
      </c>
      <c r="AM298">
        <v>59200</v>
      </c>
      <c r="AN298">
        <v>0</v>
      </c>
      <c r="AO298">
        <v>33500</v>
      </c>
      <c r="AP298">
        <v>118239</v>
      </c>
      <c r="AQ298">
        <v>51500</v>
      </c>
      <c r="AR298">
        <v>14500</v>
      </c>
      <c r="AS298">
        <v>112600</v>
      </c>
      <c r="AT298">
        <v>0</v>
      </c>
      <c r="AU298">
        <v>14650</v>
      </c>
      <c r="AV298">
        <v>500</v>
      </c>
      <c r="AW298">
        <v>5250</v>
      </c>
      <c r="AX298">
        <v>11100</v>
      </c>
      <c r="AY298">
        <v>0</v>
      </c>
      <c r="AZ298">
        <v>0</v>
      </c>
      <c r="BA298">
        <v>2000</v>
      </c>
      <c r="BB298">
        <v>15532</v>
      </c>
      <c r="BC298">
        <v>21000</v>
      </c>
      <c r="BD298">
        <v>9500</v>
      </c>
      <c r="BE298">
        <v>0</v>
      </c>
      <c r="BF298">
        <v>0</v>
      </c>
      <c r="BG298">
        <v>44000</v>
      </c>
      <c r="BH298">
        <v>42500</v>
      </c>
      <c r="BI298">
        <v>9500</v>
      </c>
      <c r="BJ298">
        <v>80500</v>
      </c>
      <c r="BK298">
        <v>45500</v>
      </c>
      <c r="BL298">
        <v>77097</v>
      </c>
      <c r="BM298">
        <v>40561</v>
      </c>
      <c r="BN298">
        <v>34700</v>
      </c>
      <c r="BO298">
        <v>2400</v>
      </c>
      <c r="BP298">
        <v>17950</v>
      </c>
      <c r="BQ298">
        <v>129700</v>
      </c>
      <c r="BR298">
        <v>14000</v>
      </c>
      <c r="BS298">
        <v>10500</v>
      </c>
      <c r="BT298">
        <v>5500</v>
      </c>
      <c r="BU298">
        <v>3150</v>
      </c>
      <c r="BV298">
        <v>2953</v>
      </c>
      <c r="BW298">
        <v>14000</v>
      </c>
      <c r="BX298">
        <v>32500</v>
      </c>
      <c r="BY298">
        <v>0</v>
      </c>
      <c r="BZ298">
        <v>0</v>
      </c>
      <c r="CA298">
        <v>6350</v>
      </c>
      <c r="CB298">
        <v>5000</v>
      </c>
      <c r="CC298">
        <v>13446</v>
      </c>
      <c r="CD298">
        <v>7400</v>
      </c>
      <c r="CE298">
        <v>53655</v>
      </c>
      <c r="CF298">
        <v>12836</v>
      </c>
      <c r="CG298">
        <v>41500</v>
      </c>
      <c r="CH298">
        <v>16500</v>
      </c>
      <c r="CI298">
        <v>0</v>
      </c>
      <c r="CJ298">
        <v>5400</v>
      </c>
    </row>
    <row r="299" spans="1:88" x14ac:dyDescent="0.25">
      <c r="A299" t="s">
        <v>444</v>
      </c>
      <c r="B299" t="s">
        <v>2421</v>
      </c>
      <c r="C299" t="str">
        <f>VLOOKUP(LEFT(D299,2),'Lookup Information'!$E:$H,4,FALSE)</f>
        <v>Wyoming District 56</v>
      </c>
      <c r="D299" t="s">
        <v>961</v>
      </c>
      <c r="E299" t="s">
        <v>87</v>
      </c>
      <c r="F299" t="s">
        <v>88</v>
      </c>
      <c r="G299">
        <v>0</v>
      </c>
      <c r="H299">
        <v>5000</v>
      </c>
      <c r="I299">
        <v>0</v>
      </c>
      <c r="J299">
        <v>0</v>
      </c>
      <c r="K299">
        <v>1000</v>
      </c>
      <c r="L299">
        <v>0</v>
      </c>
      <c r="M299">
        <v>0</v>
      </c>
      <c r="N299">
        <v>0</v>
      </c>
      <c r="O299">
        <v>0</v>
      </c>
      <c r="P299">
        <v>2700</v>
      </c>
      <c r="Q299">
        <v>0</v>
      </c>
      <c r="R299">
        <v>0</v>
      </c>
      <c r="S299">
        <v>0</v>
      </c>
      <c r="T299">
        <v>1000</v>
      </c>
      <c r="U299">
        <v>0</v>
      </c>
      <c r="V299">
        <v>2000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-3500</v>
      </c>
      <c r="AD299">
        <v>20500</v>
      </c>
      <c r="AE299">
        <v>18700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1000</v>
      </c>
      <c r="AN299">
        <v>0</v>
      </c>
      <c r="AO299">
        <v>5450</v>
      </c>
      <c r="AP299">
        <v>-500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2000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500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3000</v>
      </c>
      <c r="BM299">
        <v>2000</v>
      </c>
      <c r="BN299">
        <v>2500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250</v>
      </c>
      <c r="CF299">
        <v>0</v>
      </c>
      <c r="CG299">
        <v>0</v>
      </c>
      <c r="CH299">
        <v>5000</v>
      </c>
      <c r="CI299">
        <v>0</v>
      </c>
      <c r="CJ299">
        <v>0</v>
      </c>
    </row>
    <row r="300" spans="1:88" x14ac:dyDescent="0.25">
      <c r="A300" t="s">
        <v>445</v>
      </c>
      <c r="B300" t="s">
        <v>2422</v>
      </c>
      <c r="C300" t="str">
        <f>VLOOKUP(LEFT(D300,2),'Lookup Information'!$E:$H,4,FALSE)</f>
        <v>Massachusetts District 25</v>
      </c>
      <c r="D300" t="s">
        <v>962</v>
      </c>
      <c r="E300" t="s">
        <v>87</v>
      </c>
      <c r="F300" t="s">
        <v>90</v>
      </c>
      <c r="G300">
        <v>0</v>
      </c>
      <c r="H300">
        <v>0</v>
      </c>
      <c r="I300">
        <v>0</v>
      </c>
      <c r="J300">
        <v>2500</v>
      </c>
      <c r="K300">
        <v>0</v>
      </c>
      <c r="L300">
        <v>0</v>
      </c>
      <c r="M300">
        <v>0</v>
      </c>
      <c r="N300">
        <v>0</v>
      </c>
      <c r="O300">
        <v>1250</v>
      </c>
      <c r="P300">
        <v>4000</v>
      </c>
      <c r="Q300">
        <v>2000</v>
      </c>
      <c r="R300">
        <v>500</v>
      </c>
      <c r="S300">
        <v>2000</v>
      </c>
      <c r="T300">
        <v>0</v>
      </c>
      <c r="U300">
        <v>13200</v>
      </c>
      <c r="V300">
        <v>29540</v>
      </c>
      <c r="W300">
        <v>37000</v>
      </c>
      <c r="X300">
        <v>0</v>
      </c>
      <c r="Y300">
        <v>28100</v>
      </c>
      <c r="Z300">
        <v>2000</v>
      </c>
      <c r="AA300">
        <v>2500</v>
      </c>
      <c r="AB300">
        <v>0</v>
      </c>
      <c r="AC300">
        <v>8350</v>
      </c>
      <c r="AD300">
        <v>0</v>
      </c>
      <c r="AE300">
        <v>2500</v>
      </c>
      <c r="AF300">
        <v>3000</v>
      </c>
      <c r="AG300">
        <v>7000</v>
      </c>
      <c r="AH300">
        <v>4500</v>
      </c>
      <c r="AI300">
        <v>6050</v>
      </c>
      <c r="AJ300">
        <v>2000</v>
      </c>
      <c r="AK300">
        <v>47550</v>
      </c>
      <c r="AL300">
        <v>2000</v>
      </c>
      <c r="AM300">
        <v>159800</v>
      </c>
      <c r="AN300">
        <v>0</v>
      </c>
      <c r="AO300">
        <v>49900</v>
      </c>
      <c r="AP300">
        <v>12490</v>
      </c>
      <c r="AQ300">
        <v>750</v>
      </c>
      <c r="AR300">
        <v>24000</v>
      </c>
      <c r="AS300">
        <v>13000</v>
      </c>
      <c r="AT300">
        <v>0</v>
      </c>
      <c r="AU300">
        <v>0</v>
      </c>
      <c r="AV300">
        <v>3000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1000</v>
      </c>
      <c r="BC300">
        <v>0</v>
      </c>
      <c r="BD300">
        <v>0</v>
      </c>
      <c r="BE300">
        <v>0</v>
      </c>
      <c r="BF300">
        <v>0</v>
      </c>
      <c r="BG300">
        <v>61500</v>
      </c>
      <c r="BH300">
        <v>24500</v>
      </c>
      <c r="BI300">
        <v>10000</v>
      </c>
      <c r="BJ300">
        <v>64000</v>
      </c>
      <c r="BK300">
        <v>21000</v>
      </c>
      <c r="BL300">
        <v>69590</v>
      </c>
      <c r="BM300">
        <v>9500</v>
      </c>
      <c r="BN300">
        <v>5000</v>
      </c>
      <c r="BO300">
        <v>0</v>
      </c>
      <c r="BP300">
        <v>12450</v>
      </c>
      <c r="BQ300">
        <v>1500</v>
      </c>
      <c r="BR300">
        <v>0</v>
      </c>
      <c r="BS300">
        <v>36450</v>
      </c>
      <c r="BT300">
        <v>3700</v>
      </c>
      <c r="BU300">
        <v>6500</v>
      </c>
      <c r="BV300">
        <v>2500</v>
      </c>
      <c r="BW300">
        <v>1000</v>
      </c>
      <c r="BX300">
        <v>6650</v>
      </c>
      <c r="BY300">
        <v>1250</v>
      </c>
      <c r="BZ300">
        <v>0</v>
      </c>
      <c r="CA300">
        <v>6967</v>
      </c>
      <c r="CB300">
        <v>0</v>
      </c>
      <c r="CC300">
        <v>6700</v>
      </c>
      <c r="CD300">
        <v>0</v>
      </c>
      <c r="CE300">
        <v>28650</v>
      </c>
      <c r="CF300">
        <v>2000</v>
      </c>
      <c r="CG300">
        <v>7250</v>
      </c>
      <c r="CH300">
        <v>600</v>
      </c>
      <c r="CI300">
        <v>0</v>
      </c>
      <c r="CJ300">
        <v>1250</v>
      </c>
    </row>
    <row r="301" spans="1:88" x14ac:dyDescent="0.25">
      <c r="A301" t="s">
        <v>446</v>
      </c>
      <c r="B301" t="s">
        <v>2423</v>
      </c>
      <c r="C301" t="str">
        <f>VLOOKUP(LEFT(D301,2),'Lookup Information'!$E:$H,4,FALSE)</f>
        <v>New Jersey District 34</v>
      </c>
      <c r="D301" t="s">
        <v>963</v>
      </c>
      <c r="E301" t="s">
        <v>87</v>
      </c>
      <c r="F301" t="s">
        <v>88</v>
      </c>
      <c r="G301">
        <v>1000</v>
      </c>
      <c r="H301">
        <v>22250</v>
      </c>
      <c r="I301">
        <v>0</v>
      </c>
      <c r="J301">
        <v>6250</v>
      </c>
      <c r="K301">
        <v>1000</v>
      </c>
      <c r="L301">
        <v>0</v>
      </c>
      <c r="M301">
        <v>0</v>
      </c>
      <c r="N301">
        <v>0</v>
      </c>
      <c r="O301">
        <v>2000</v>
      </c>
      <c r="P301">
        <v>0</v>
      </c>
      <c r="Q301">
        <v>5200</v>
      </c>
      <c r="R301">
        <v>0</v>
      </c>
      <c r="S301">
        <v>13500</v>
      </c>
      <c r="T301">
        <v>8000</v>
      </c>
      <c r="U301">
        <v>2000</v>
      </c>
      <c r="V301">
        <v>21200</v>
      </c>
      <c r="W301">
        <v>24900</v>
      </c>
      <c r="X301">
        <v>9250</v>
      </c>
      <c r="Y301">
        <v>15500</v>
      </c>
      <c r="Z301">
        <v>53250</v>
      </c>
      <c r="AA301">
        <v>28000</v>
      </c>
      <c r="AB301">
        <v>5000</v>
      </c>
      <c r="AC301">
        <v>33500</v>
      </c>
      <c r="AD301">
        <v>0</v>
      </c>
      <c r="AE301">
        <v>26600</v>
      </c>
      <c r="AF301">
        <v>0</v>
      </c>
      <c r="AG301">
        <v>26350</v>
      </c>
      <c r="AH301">
        <v>11363</v>
      </c>
      <c r="AI301">
        <v>1000</v>
      </c>
      <c r="AJ301">
        <v>4000</v>
      </c>
      <c r="AK301">
        <v>107353</v>
      </c>
      <c r="AL301">
        <v>14500</v>
      </c>
      <c r="AM301">
        <v>55700</v>
      </c>
      <c r="AN301">
        <v>0</v>
      </c>
      <c r="AO301">
        <v>59675</v>
      </c>
      <c r="AP301">
        <v>38350</v>
      </c>
      <c r="AQ301">
        <v>18050</v>
      </c>
      <c r="AR301">
        <v>15400</v>
      </c>
      <c r="AS301">
        <v>32000</v>
      </c>
      <c r="AT301">
        <v>0</v>
      </c>
      <c r="AU301">
        <v>0</v>
      </c>
      <c r="AV301">
        <v>29533</v>
      </c>
      <c r="AW301">
        <v>0</v>
      </c>
      <c r="AX301">
        <v>1000</v>
      </c>
      <c r="AY301">
        <v>6000</v>
      </c>
      <c r="AZ301">
        <v>0</v>
      </c>
      <c r="BA301">
        <v>0</v>
      </c>
      <c r="BB301">
        <v>1131</v>
      </c>
      <c r="BC301">
        <v>110616</v>
      </c>
      <c r="BD301">
        <v>12500</v>
      </c>
      <c r="BE301">
        <v>36950</v>
      </c>
      <c r="BF301">
        <v>0</v>
      </c>
      <c r="BG301">
        <v>50500</v>
      </c>
      <c r="BH301">
        <v>6000</v>
      </c>
      <c r="BI301">
        <v>0</v>
      </c>
      <c r="BJ301">
        <v>22000</v>
      </c>
      <c r="BK301">
        <v>31500</v>
      </c>
      <c r="BL301">
        <v>74917</v>
      </c>
      <c r="BM301">
        <v>31500</v>
      </c>
      <c r="BN301">
        <v>7500</v>
      </c>
      <c r="BO301">
        <v>6000</v>
      </c>
      <c r="BP301">
        <v>1500</v>
      </c>
      <c r="BQ301">
        <v>11900</v>
      </c>
      <c r="BR301">
        <v>2500</v>
      </c>
      <c r="BS301">
        <v>34880</v>
      </c>
      <c r="BT301">
        <v>10500</v>
      </c>
      <c r="BU301">
        <v>9398</v>
      </c>
      <c r="BV301">
        <v>981</v>
      </c>
      <c r="BW301">
        <v>0</v>
      </c>
      <c r="BX301">
        <v>14500</v>
      </c>
      <c r="BY301">
        <v>0</v>
      </c>
      <c r="BZ301">
        <v>0</v>
      </c>
      <c r="CA301">
        <v>1600</v>
      </c>
      <c r="CB301">
        <v>0</v>
      </c>
      <c r="CC301">
        <v>1650</v>
      </c>
      <c r="CD301">
        <v>2000</v>
      </c>
      <c r="CE301">
        <v>48220</v>
      </c>
      <c r="CF301">
        <v>5000</v>
      </c>
      <c r="CG301">
        <v>13550</v>
      </c>
      <c r="CH301">
        <v>1000</v>
      </c>
      <c r="CI301">
        <v>1500</v>
      </c>
      <c r="CJ301">
        <v>2700</v>
      </c>
    </row>
    <row r="302" spans="1:88" x14ac:dyDescent="0.25">
      <c r="A302" t="s">
        <v>447</v>
      </c>
      <c r="B302" t="s">
        <v>2424</v>
      </c>
      <c r="C302" t="str">
        <f>VLOOKUP(LEFT(D302,2),'Lookup Information'!$E:$H,4,FALSE)</f>
        <v>New York District 36</v>
      </c>
      <c r="D302" t="s">
        <v>964</v>
      </c>
      <c r="E302" t="s">
        <v>87</v>
      </c>
      <c r="F302" t="s">
        <v>90</v>
      </c>
      <c r="G302">
        <v>6700</v>
      </c>
      <c r="H302">
        <v>17000</v>
      </c>
      <c r="I302">
        <v>0</v>
      </c>
      <c r="J302">
        <v>4200</v>
      </c>
      <c r="K302">
        <v>0</v>
      </c>
      <c r="L302">
        <v>0</v>
      </c>
      <c r="M302">
        <v>0</v>
      </c>
      <c r="N302">
        <v>0</v>
      </c>
      <c r="O302">
        <v>7920</v>
      </c>
      <c r="P302">
        <v>3500</v>
      </c>
      <c r="Q302">
        <v>24694</v>
      </c>
      <c r="R302">
        <v>26600</v>
      </c>
      <c r="S302">
        <v>10600</v>
      </c>
      <c r="T302">
        <v>0</v>
      </c>
      <c r="U302">
        <v>300</v>
      </c>
      <c r="V302">
        <v>6800</v>
      </c>
      <c r="W302">
        <v>13450</v>
      </c>
      <c r="X302">
        <v>2000</v>
      </c>
      <c r="Y302">
        <v>25000</v>
      </c>
      <c r="Z302">
        <v>9000</v>
      </c>
      <c r="AA302">
        <v>0</v>
      </c>
      <c r="AB302">
        <v>0</v>
      </c>
      <c r="AC302">
        <v>2505</v>
      </c>
      <c r="AD302">
        <v>0</v>
      </c>
      <c r="AE302">
        <v>10800</v>
      </c>
      <c r="AF302">
        <v>0</v>
      </c>
      <c r="AG302">
        <v>59200</v>
      </c>
      <c r="AH302">
        <v>66900</v>
      </c>
      <c r="AI302">
        <v>11000</v>
      </c>
      <c r="AJ302">
        <v>37500</v>
      </c>
      <c r="AK302">
        <v>99000</v>
      </c>
      <c r="AL302">
        <v>55347</v>
      </c>
      <c r="AM302">
        <v>177006</v>
      </c>
      <c r="AN302">
        <v>750</v>
      </c>
      <c r="AO302">
        <v>178950</v>
      </c>
      <c r="AP302">
        <v>30441</v>
      </c>
      <c r="AQ302">
        <v>3500</v>
      </c>
      <c r="AR302">
        <v>29105</v>
      </c>
      <c r="AS302">
        <v>300</v>
      </c>
      <c r="AT302">
        <v>0</v>
      </c>
      <c r="AU302">
        <v>7407</v>
      </c>
      <c r="AV302">
        <v>0</v>
      </c>
      <c r="AW302">
        <v>0</v>
      </c>
      <c r="AX302">
        <v>2550</v>
      </c>
      <c r="AY302">
        <v>2500</v>
      </c>
      <c r="AZ302">
        <v>0</v>
      </c>
      <c r="BA302">
        <v>0</v>
      </c>
      <c r="BB302">
        <v>4432</v>
      </c>
      <c r="BC302">
        <v>10000</v>
      </c>
      <c r="BD302">
        <v>40825</v>
      </c>
      <c r="BE302">
        <v>2700</v>
      </c>
      <c r="BF302">
        <v>0</v>
      </c>
      <c r="BG302">
        <v>47500</v>
      </c>
      <c r="BH302">
        <v>25500</v>
      </c>
      <c r="BI302">
        <v>5250</v>
      </c>
      <c r="BJ302">
        <v>60250</v>
      </c>
      <c r="BK302">
        <v>20500</v>
      </c>
      <c r="BL302">
        <v>80700</v>
      </c>
      <c r="BM302">
        <v>20750</v>
      </c>
      <c r="BN302">
        <v>8500</v>
      </c>
      <c r="BO302">
        <v>0</v>
      </c>
      <c r="BP302">
        <v>23500</v>
      </c>
      <c r="BQ302">
        <v>0</v>
      </c>
      <c r="BR302">
        <v>0</v>
      </c>
      <c r="BS302">
        <v>3503</v>
      </c>
      <c r="BT302">
        <v>8000</v>
      </c>
      <c r="BU302">
        <v>27613</v>
      </c>
      <c r="BV302">
        <v>2810</v>
      </c>
      <c r="BW302">
        <v>0</v>
      </c>
      <c r="BX302">
        <v>5664</v>
      </c>
      <c r="BY302">
        <v>0</v>
      </c>
      <c r="BZ302">
        <v>0</v>
      </c>
      <c r="CA302">
        <v>8005</v>
      </c>
      <c r="CB302">
        <v>541</v>
      </c>
      <c r="CC302">
        <v>22227</v>
      </c>
      <c r="CD302">
        <v>7000</v>
      </c>
      <c r="CE302">
        <v>72713</v>
      </c>
      <c r="CF302">
        <v>9000</v>
      </c>
      <c r="CG302">
        <v>1000</v>
      </c>
      <c r="CH302">
        <v>2000</v>
      </c>
      <c r="CI302">
        <v>0</v>
      </c>
      <c r="CJ302">
        <v>0</v>
      </c>
    </row>
    <row r="303" spans="1:88" x14ac:dyDescent="0.25">
      <c r="A303" t="s">
        <v>448</v>
      </c>
      <c r="B303" t="s">
        <v>2425</v>
      </c>
      <c r="C303" t="str">
        <f>VLOOKUP(LEFT(D303,2),'Lookup Information'!$E:$H,4,FALSE)</f>
        <v>New York District 36</v>
      </c>
      <c r="D303" t="s">
        <v>965</v>
      </c>
      <c r="E303" t="s">
        <v>87</v>
      </c>
      <c r="F303" t="s">
        <v>90</v>
      </c>
      <c r="G303">
        <v>10255</v>
      </c>
      <c r="H303">
        <v>26419</v>
      </c>
      <c r="I303">
        <v>250</v>
      </c>
      <c r="J303">
        <v>8015</v>
      </c>
      <c r="K303">
        <v>0</v>
      </c>
      <c r="L303">
        <v>2000</v>
      </c>
      <c r="M303">
        <v>0</v>
      </c>
      <c r="N303">
        <v>7400</v>
      </c>
      <c r="O303">
        <v>19091</v>
      </c>
      <c r="P303">
        <v>13705</v>
      </c>
      <c r="Q303">
        <v>50220</v>
      </c>
      <c r="R303">
        <v>61366</v>
      </c>
      <c r="S303">
        <v>25950</v>
      </c>
      <c r="T303">
        <v>13425</v>
      </c>
      <c r="U303">
        <v>24400</v>
      </c>
      <c r="V303">
        <v>47700</v>
      </c>
      <c r="W303">
        <v>6830</v>
      </c>
      <c r="X303">
        <v>0</v>
      </c>
      <c r="Y303">
        <v>2500</v>
      </c>
      <c r="Z303">
        <v>3500</v>
      </c>
      <c r="AA303">
        <v>5</v>
      </c>
      <c r="AB303">
        <v>5400</v>
      </c>
      <c r="AC303">
        <v>2750</v>
      </c>
      <c r="AD303">
        <v>0</v>
      </c>
      <c r="AE303">
        <v>7500</v>
      </c>
      <c r="AF303">
        <v>0</v>
      </c>
      <c r="AG303">
        <v>40515</v>
      </c>
      <c r="AH303">
        <v>69975</v>
      </c>
      <c r="AI303">
        <v>1000</v>
      </c>
      <c r="AJ303">
        <v>13500</v>
      </c>
      <c r="AK303">
        <v>84740</v>
      </c>
      <c r="AL303">
        <v>50575</v>
      </c>
      <c r="AM303">
        <v>240463</v>
      </c>
      <c r="AN303">
        <v>0</v>
      </c>
      <c r="AO303">
        <v>427234</v>
      </c>
      <c r="AP303">
        <v>76518</v>
      </c>
      <c r="AQ303">
        <v>31200</v>
      </c>
      <c r="AR303">
        <v>39065</v>
      </c>
      <c r="AS303">
        <v>31780</v>
      </c>
      <c r="AT303">
        <v>0</v>
      </c>
      <c r="AU303">
        <v>27850</v>
      </c>
      <c r="AV303">
        <v>51500</v>
      </c>
      <c r="AW303">
        <v>98156</v>
      </c>
      <c r="AX303">
        <v>11856</v>
      </c>
      <c r="AY303">
        <v>2000</v>
      </c>
      <c r="AZ303">
        <v>0</v>
      </c>
      <c r="BA303">
        <v>0</v>
      </c>
      <c r="BB303">
        <v>58436</v>
      </c>
      <c r="BC303">
        <v>163800</v>
      </c>
      <c r="BD303">
        <v>10765</v>
      </c>
      <c r="BE303">
        <v>0</v>
      </c>
      <c r="BF303">
        <v>0</v>
      </c>
      <c r="BG303">
        <v>52500</v>
      </c>
      <c r="BH303">
        <v>32750</v>
      </c>
      <c r="BI303">
        <v>17505</v>
      </c>
      <c r="BJ303">
        <v>41500</v>
      </c>
      <c r="BK303">
        <v>64750</v>
      </c>
      <c r="BL303">
        <v>332359</v>
      </c>
      <c r="BM303">
        <v>45705</v>
      </c>
      <c r="BN303">
        <v>29250</v>
      </c>
      <c r="BO303">
        <v>1500</v>
      </c>
      <c r="BP303">
        <v>75821</v>
      </c>
      <c r="BQ303">
        <v>5700</v>
      </c>
      <c r="BR303">
        <v>0</v>
      </c>
      <c r="BS303">
        <v>19755</v>
      </c>
      <c r="BT303">
        <v>5200</v>
      </c>
      <c r="BU303">
        <v>43650</v>
      </c>
      <c r="BV303">
        <v>17398</v>
      </c>
      <c r="BW303">
        <v>0</v>
      </c>
      <c r="BX303">
        <v>19100</v>
      </c>
      <c r="BY303">
        <v>0</v>
      </c>
      <c r="BZ303">
        <v>0</v>
      </c>
      <c r="CA303">
        <v>12747</v>
      </c>
      <c r="CB303">
        <v>4059</v>
      </c>
      <c r="CC303">
        <v>35180</v>
      </c>
      <c r="CD303">
        <v>24040</v>
      </c>
      <c r="CE303">
        <v>165905</v>
      </c>
      <c r="CF303">
        <v>43525</v>
      </c>
      <c r="CG303">
        <v>3007</v>
      </c>
      <c r="CH303">
        <v>21500</v>
      </c>
      <c r="CI303">
        <v>0</v>
      </c>
      <c r="CJ303">
        <v>4000</v>
      </c>
    </row>
    <row r="304" spans="1:88" x14ac:dyDescent="0.25">
      <c r="A304" t="s">
        <v>449</v>
      </c>
      <c r="B304" t="s">
        <v>2426</v>
      </c>
      <c r="C304" t="str">
        <f>VLOOKUP(LEFT(D304,2),'Lookup Information'!$E:$H,4,FALSE)</f>
        <v>West Virginia District 54</v>
      </c>
      <c r="D304" t="s">
        <v>450</v>
      </c>
      <c r="E304" t="s">
        <v>95</v>
      </c>
      <c r="F304" t="s">
        <v>90</v>
      </c>
      <c r="G304">
        <v>0</v>
      </c>
      <c r="H304">
        <v>0</v>
      </c>
      <c r="I304">
        <v>0</v>
      </c>
      <c r="J304">
        <v>0</v>
      </c>
      <c r="K304">
        <v>8000</v>
      </c>
      <c r="L304">
        <v>250</v>
      </c>
      <c r="M304">
        <v>2500</v>
      </c>
      <c r="N304">
        <v>1000</v>
      </c>
      <c r="O304">
        <v>4500</v>
      </c>
      <c r="P304">
        <v>6000</v>
      </c>
      <c r="Q304">
        <v>0</v>
      </c>
      <c r="R304">
        <v>16000</v>
      </c>
      <c r="S304">
        <v>36000</v>
      </c>
      <c r="T304">
        <v>12500</v>
      </c>
      <c r="U304">
        <v>2502</v>
      </c>
      <c r="V304">
        <v>0</v>
      </c>
      <c r="W304">
        <v>3200</v>
      </c>
      <c r="X304">
        <v>0</v>
      </c>
      <c r="Y304">
        <v>2500</v>
      </c>
      <c r="Z304">
        <v>4000</v>
      </c>
      <c r="AA304">
        <v>5500</v>
      </c>
      <c r="AB304">
        <v>2500</v>
      </c>
      <c r="AC304">
        <v>16500</v>
      </c>
      <c r="AD304">
        <v>2000</v>
      </c>
      <c r="AE304">
        <v>11000</v>
      </c>
      <c r="AF304">
        <v>0</v>
      </c>
      <c r="AG304">
        <v>0</v>
      </c>
      <c r="AH304">
        <v>10500</v>
      </c>
      <c r="AI304">
        <v>4500</v>
      </c>
      <c r="AJ304">
        <v>3500</v>
      </c>
      <c r="AK304">
        <v>38000</v>
      </c>
      <c r="AL304">
        <v>7000</v>
      </c>
      <c r="AM304">
        <v>11401</v>
      </c>
      <c r="AN304">
        <v>0</v>
      </c>
      <c r="AO304">
        <v>22500</v>
      </c>
      <c r="AP304">
        <v>7659</v>
      </c>
      <c r="AQ304">
        <v>10000</v>
      </c>
      <c r="AR304">
        <v>13400</v>
      </c>
      <c r="AS304">
        <v>11800</v>
      </c>
      <c r="AT304">
        <v>0</v>
      </c>
      <c r="AU304">
        <v>0</v>
      </c>
      <c r="AV304">
        <v>1000</v>
      </c>
      <c r="AW304">
        <v>1250</v>
      </c>
      <c r="AX304">
        <v>0</v>
      </c>
      <c r="AY304">
        <v>0</v>
      </c>
      <c r="AZ304">
        <v>0</v>
      </c>
      <c r="BA304">
        <v>3000</v>
      </c>
      <c r="BB304">
        <v>0</v>
      </c>
      <c r="BC304">
        <v>21000</v>
      </c>
      <c r="BD304">
        <v>0</v>
      </c>
      <c r="BE304">
        <v>0</v>
      </c>
      <c r="BF304">
        <v>0</v>
      </c>
      <c r="BG304">
        <v>0</v>
      </c>
      <c r="BH304">
        <v>16500</v>
      </c>
      <c r="BI304">
        <v>0</v>
      </c>
      <c r="BJ304">
        <v>3500</v>
      </c>
      <c r="BK304">
        <v>3000</v>
      </c>
      <c r="BL304">
        <v>31400</v>
      </c>
      <c r="BM304">
        <v>39516</v>
      </c>
      <c r="BN304">
        <v>8100</v>
      </c>
      <c r="BO304">
        <v>1000</v>
      </c>
      <c r="BP304">
        <v>7500</v>
      </c>
      <c r="BQ304">
        <v>0</v>
      </c>
      <c r="BR304">
        <v>22700</v>
      </c>
      <c r="BS304">
        <v>15500</v>
      </c>
      <c r="BT304">
        <v>1000</v>
      </c>
      <c r="BU304">
        <v>7500</v>
      </c>
      <c r="BV304">
        <v>0</v>
      </c>
      <c r="BW304">
        <v>0</v>
      </c>
      <c r="BX304">
        <v>21000</v>
      </c>
      <c r="BY304">
        <v>0</v>
      </c>
      <c r="BZ304">
        <v>0</v>
      </c>
      <c r="CA304">
        <v>0</v>
      </c>
      <c r="CB304">
        <v>0</v>
      </c>
      <c r="CC304">
        <v>1</v>
      </c>
      <c r="CD304">
        <v>3001</v>
      </c>
      <c r="CE304">
        <v>1100</v>
      </c>
      <c r="CF304">
        <v>28000</v>
      </c>
      <c r="CG304">
        <v>6000</v>
      </c>
      <c r="CH304">
        <v>4000</v>
      </c>
      <c r="CI304">
        <v>3500</v>
      </c>
      <c r="CJ304">
        <v>20000</v>
      </c>
    </row>
    <row r="305" spans="1:88" x14ac:dyDescent="0.25">
      <c r="A305" t="s">
        <v>451</v>
      </c>
      <c r="B305" t="s">
        <v>2427</v>
      </c>
      <c r="C305" t="str">
        <f>VLOOKUP(LEFT(D305,2),'Lookup Information'!$E:$H,4,FALSE)</f>
        <v>Texas District 48</v>
      </c>
      <c r="D305" t="s">
        <v>966</v>
      </c>
      <c r="E305" t="s">
        <v>87</v>
      </c>
      <c r="F305" t="s">
        <v>88</v>
      </c>
      <c r="G305">
        <v>17310</v>
      </c>
      <c r="H305">
        <v>14000</v>
      </c>
      <c r="I305">
        <v>0</v>
      </c>
      <c r="J305">
        <v>1000</v>
      </c>
      <c r="K305">
        <v>2500</v>
      </c>
      <c r="L305">
        <v>3500</v>
      </c>
      <c r="M305">
        <v>0</v>
      </c>
      <c r="N305">
        <v>4500</v>
      </c>
      <c r="O305">
        <v>2000</v>
      </c>
      <c r="P305">
        <v>4000</v>
      </c>
      <c r="Q305">
        <v>1000</v>
      </c>
      <c r="R305">
        <v>0</v>
      </c>
      <c r="S305">
        <v>0</v>
      </c>
      <c r="T305">
        <v>10000</v>
      </c>
      <c r="U305">
        <v>13500</v>
      </c>
      <c r="V305">
        <v>2500</v>
      </c>
      <c r="W305">
        <v>13750</v>
      </c>
      <c r="X305">
        <v>5500</v>
      </c>
      <c r="Y305">
        <v>0</v>
      </c>
      <c r="Z305">
        <v>17500</v>
      </c>
      <c r="AA305">
        <v>5000</v>
      </c>
      <c r="AB305">
        <v>0</v>
      </c>
      <c r="AC305">
        <v>16500</v>
      </c>
      <c r="AD305">
        <v>0</v>
      </c>
      <c r="AE305">
        <v>91650</v>
      </c>
      <c r="AF305">
        <v>0</v>
      </c>
      <c r="AG305">
        <v>28500</v>
      </c>
      <c r="AH305">
        <v>51250</v>
      </c>
      <c r="AI305">
        <v>12000</v>
      </c>
      <c r="AJ305">
        <v>16400</v>
      </c>
      <c r="AK305">
        <v>101900</v>
      </c>
      <c r="AL305">
        <v>26500</v>
      </c>
      <c r="AM305">
        <v>53250</v>
      </c>
      <c r="AN305">
        <v>5400</v>
      </c>
      <c r="AO305">
        <v>42950</v>
      </c>
      <c r="AP305">
        <v>27250</v>
      </c>
      <c r="AQ305">
        <v>16250</v>
      </c>
      <c r="AR305">
        <v>15000</v>
      </c>
      <c r="AS305">
        <v>11700</v>
      </c>
      <c r="AT305">
        <v>750</v>
      </c>
      <c r="AU305">
        <v>0</v>
      </c>
      <c r="AV305">
        <v>4000</v>
      </c>
      <c r="AW305">
        <v>0</v>
      </c>
      <c r="AX305">
        <v>0</v>
      </c>
      <c r="AY305">
        <v>0</v>
      </c>
      <c r="AZ305">
        <v>0</v>
      </c>
      <c r="BA305">
        <v>3000</v>
      </c>
      <c r="BB305">
        <v>0</v>
      </c>
      <c r="BC305">
        <v>21202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4500</v>
      </c>
      <c r="BL305">
        <v>19000</v>
      </c>
      <c r="BM305">
        <v>17950</v>
      </c>
      <c r="BN305">
        <v>17500</v>
      </c>
      <c r="BO305">
        <v>4500</v>
      </c>
      <c r="BP305">
        <v>1500</v>
      </c>
      <c r="BQ305">
        <v>10000</v>
      </c>
      <c r="BR305">
        <v>6500</v>
      </c>
      <c r="BS305">
        <v>13000</v>
      </c>
      <c r="BT305">
        <v>4500</v>
      </c>
      <c r="BU305">
        <v>19400</v>
      </c>
      <c r="BV305">
        <v>4000</v>
      </c>
      <c r="BW305">
        <v>0</v>
      </c>
      <c r="BX305">
        <v>6500</v>
      </c>
      <c r="BY305">
        <v>0</v>
      </c>
      <c r="BZ305">
        <v>0</v>
      </c>
      <c r="CA305">
        <v>250</v>
      </c>
      <c r="CB305">
        <v>0</v>
      </c>
      <c r="CC305">
        <v>0</v>
      </c>
      <c r="CD305">
        <v>0</v>
      </c>
      <c r="CE305">
        <v>6500</v>
      </c>
      <c r="CF305">
        <v>21499</v>
      </c>
      <c r="CG305">
        <v>29150</v>
      </c>
      <c r="CH305">
        <v>11500</v>
      </c>
      <c r="CI305">
        <v>0</v>
      </c>
      <c r="CJ305">
        <v>1000</v>
      </c>
    </row>
    <row r="306" spans="1:88" x14ac:dyDescent="0.25">
      <c r="A306" t="s">
        <v>452</v>
      </c>
      <c r="B306" t="s">
        <v>2428</v>
      </c>
      <c r="C306" t="str">
        <f>VLOOKUP(LEFT(D306,2),'Lookup Information'!$E:$H,4,FALSE)</f>
        <v>Pennsylvania District 42</v>
      </c>
      <c r="D306" t="s">
        <v>967</v>
      </c>
      <c r="E306" t="s">
        <v>87</v>
      </c>
      <c r="F306" t="s">
        <v>88</v>
      </c>
      <c r="G306">
        <v>11750</v>
      </c>
      <c r="H306">
        <v>8061</v>
      </c>
      <c r="I306">
        <v>1000</v>
      </c>
      <c r="J306">
        <v>3000</v>
      </c>
      <c r="K306">
        <v>0</v>
      </c>
      <c r="L306">
        <v>5500</v>
      </c>
      <c r="M306">
        <v>0</v>
      </c>
      <c r="N306">
        <v>0</v>
      </c>
      <c r="O306">
        <v>23200</v>
      </c>
      <c r="P306">
        <v>4500</v>
      </c>
      <c r="Q306">
        <v>3750</v>
      </c>
      <c r="R306">
        <v>34950</v>
      </c>
      <c r="S306">
        <v>33200</v>
      </c>
      <c r="T306">
        <v>13500</v>
      </c>
      <c r="U306">
        <v>12750</v>
      </c>
      <c r="V306">
        <v>6250</v>
      </c>
      <c r="W306">
        <v>18700</v>
      </c>
      <c r="X306">
        <v>14000</v>
      </c>
      <c r="Y306">
        <v>5500</v>
      </c>
      <c r="Z306">
        <v>20000</v>
      </c>
      <c r="AA306">
        <v>7500</v>
      </c>
      <c r="AB306">
        <v>0</v>
      </c>
      <c r="AC306">
        <v>30200</v>
      </c>
      <c r="AD306">
        <v>2950</v>
      </c>
      <c r="AE306">
        <v>22250</v>
      </c>
      <c r="AF306">
        <v>2700</v>
      </c>
      <c r="AG306">
        <v>14650</v>
      </c>
      <c r="AH306">
        <v>17500</v>
      </c>
      <c r="AI306">
        <v>0</v>
      </c>
      <c r="AJ306">
        <v>3700</v>
      </c>
      <c r="AK306">
        <v>30450</v>
      </c>
      <c r="AL306">
        <v>8800</v>
      </c>
      <c r="AM306">
        <v>27706</v>
      </c>
      <c r="AN306">
        <v>0</v>
      </c>
      <c r="AO306">
        <v>5600</v>
      </c>
      <c r="AP306">
        <v>40445</v>
      </c>
      <c r="AQ306">
        <v>28500</v>
      </c>
      <c r="AR306">
        <v>8975</v>
      </c>
      <c r="AS306">
        <v>72441</v>
      </c>
      <c r="AT306">
        <v>500</v>
      </c>
      <c r="AU306">
        <v>0</v>
      </c>
      <c r="AV306">
        <v>150</v>
      </c>
      <c r="AW306">
        <v>0</v>
      </c>
      <c r="AX306">
        <v>0</v>
      </c>
      <c r="AY306">
        <v>0</v>
      </c>
      <c r="AZ306">
        <v>0</v>
      </c>
      <c r="BA306">
        <v>11775</v>
      </c>
      <c r="BB306">
        <v>0</v>
      </c>
      <c r="BC306">
        <v>14000</v>
      </c>
      <c r="BD306">
        <v>0</v>
      </c>
      <c r="BE306">
        <v>11675</v>
      </c>
      <c r="BF306">
        <v>0</v>
      </c>
      <c r="BG306">
        <v>0</v>
      </c>
      <c r="BH306">
        <v>0</v>
      </c>
      <c r="BI306">
        <v>0</v>
      </c>
      <c r="BJ306">
        <v>3000</v>
      </c>
      <c r="BK306">
        <v>10500</v>
      </c>
      <c r="BL306">
        <v>59387</v>
      </c>
      <c r="BM306">
        <v>21154</v>
      </c>
      <c r="BN306">
        <v>14000</v>
      </c>
      <c r="BO306">
        <v>5500</v>
      </c>
      <c r="BP306">
        <v>3290</v>
      </c>
      <c r="BQ306">
        <v>0</v>
      </c>
      <c r="BR306">
        <v>4500</v>
      </c>
      <c r="BS306">
        <v>0</v>
      </c>
      <c r="BT306">
        <v>0</v>
      </c>
      <c r="BU306">
        <v>34900</v>
      </c>
      <c r="BV306">
        <v>1250</v>
      </c>
      <c r="BW306">
        <v>4500</v>
      </c>
      <c r="BX306">
        <v>15325</v>
      </c>
      <c r="BY306">
        <v>0</v>
      </c>
      <c r="BZ306">
        <v>250</v>
      </c>
      <c r="CA306">
        <v>770</v>
      </c>
      <c r="CB306">
        <v>0</v>
      </c>
      <c r="CC306">
        <v>1000</v>
      </c>
      <c r="CD306">
        <v>0</v>
      </c>
      <c r="CE306">
        <v>60626</v>
      </c>
      <c r="CF306">
        <v>6500</v>
      </c>
      <c r="CG306">
        <v>28400</v>
      </c>
      <c r="CH306">
        <v>10500</v>
      </c>
      <c r="CI306">
        <v>0</v>
      </c>
      <c r="CJ306">
        <v>16400</v>
      </c>
    </row>
    <row r="307" spans="1:88" x14ac:dyDescent="0.25">
      <c r="A307" t="s">
        <v>453</v>
      </c>
      <c r="B307" t="s">
        <v>2429</v>
      </c>
      <c r="C307" t="str">
        <f>VLOOKUP(LEFT(D307,2),'Lookup Information'!$E:$H,4,FALSE)</f>
        <v>Massachusetts District 25</v>
      </c>
      <c r="D307" t="s">
        <v>454</v>
      </c>
      <c r="E307" t="s">
        <v>95</v>
      </c>
      <c r="F307" t="s">
        <v>90</v>
      </c>
      <c r="G307">
        <v>4</v>
      </c>
      <c r="H307">
        <v>0</v>
      </c>
      <c r="I307">
        <v>0</v>
      </c>
      <c r="J307">
        <v>0</v>
      </c>
      <c r="K307">
        <v>125</v>
      </c>
      <c r="L307">
        <v>2</v>
      </c>
      <c r="M307">
        <v>0</v>
      </c>
      <c r="N307">
        <v>0</v>
      </c>
      <c r="O307">
        <v>11279</v>
      </c>
      <c r="P307">
        <v>11700</v>
      </c>
      <c r="Q307">
        <v>2151</v>
      </c>
      <c r="R307">
        <v>4105</v>
      </c>
      <c r="S307">
        <v>21000</v>
      </c>
      <c r="T307">
        <v>3525</v>
      </c>
      <c r="U307">
        <v>2</v>
      </c>
      <c r="V307">
        <v>5450</v>
      </c>
      <c r="W307">
        <v>3705</v>
      </c>
      <c r="X307">
        <v>0</v>
      </c>
      <c r="Y307">
        <v>30</v>
      </c>
      <c r="Z307">
        <v>22</v>
      </c>
      <c r="AA307">
        <v>0</v>
      </c>
      <c r="AB307">
        <v>-998</v>
      </c>
      <c r="AC307">
        <v>3000</v>
      </c>
      <c r="AD307">
        <v>0</v>
      </c>
      <c r="AE307">
        <v>9900</v>
      </c>
      <c r="AF307">
        <v>1</v>
      </c>
      <c r="AG307">
        <v>5410</v>
      </c>
      <c r="AH307">
        <v>2000</v>
      </c>
      <c r="AI307">
        <v>0</v>
      </c>
      <c r="AJ307">
        <v>2702</v>
      </c>
      <c r="AK307">
        <v>9919</v>
      </c>
      <c r="AL307">
        <v>50</v>
      </c>
      <c r="AM307">
        <v>36246</v>
      </c>
      <c r="AN307">
        <v>0</v>
      </c>
      <c r="AO307">
        <v>38332</v>
      </c>
      <c r="AP307">
        <v>2113</v>
      </c>
      <c r="AQ307">
        <v>6707</v>
      </c>
      <c r="AR307">
        <v>81</v>
      </c>
      <c r="AS307">
        <v>18100</v>
      </c>
      <c r="AT307">
        <v>0</v>
      </c>
      <c r="AU307">
        <v>0</v>
      </c>
      <c r="AV307">
        <v>0</v>
      </c>
      <c r="AW307">
        <v>8557</v>
      </c>
      <c r="AX307">
        <v>2600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5000</v>
      </c>
      <c r="BI307">
        <v>0</v>
      </c>
      <c r="BJ307">
        <v>1500</v>
      </c>
      <c r="BK307">
        <v>-5500</v>
      </c>
      <c r="BL307">
        <v>65053</v>
      </c>
      <c r="BM307">
        <v>31651</v>
      </c>
      <c r="BN307">
        <v>10</v>
      </c>
      <c r="BO307">
        <v>1000</v>
      </c>
      <c r="BP307">
        <v>7684</v>
      </c>
      <c r="BQ307">
        <v>25</v>
      </c>
      <c r="BR307">
        <v>0</v>
      </c>
      <c r="BS307">
        <v>3</v>
      </c>
      <c r="BT307">
        <v>3500</v>
      </c>
      <c r="BU307">
        <v>6000</v>
      </c>
      <c r="BV307">
        <v>19</v>
      </c>
      <c r="BW307">
        <v>0</v>
      </c>
      <c r="BX307">
        <v>1010</v>
      </c>
      <c r="BY307">
        <v>0</v>
      </c>
      <c r="BZ307">
        <v>25</v>
      </c>
      <c r="CA307">
        <v>2996</v>
      </c>
      <c r="CB307">
        <v>249</v>
      </c>
      <c r="CC307">
        <v>6128</v>
      </c>
      <c r="CD307">
        <v>8351</v>
      </c>
      <c r="CE307">
        <v>6512</v>
      </c>
      <c r="CF307">
        <v>2500</v>
      </c>
      <c r="CG307">
        <v>0</v>
      </c>
      <c r="CH307">
        <v>8500</v>
      </c>
      <c r="CI307">
        <v>4700</v>
      </c>
      <c r="CJ307">
        <v>0</v>
      </c>
    </row>
    <row r="308" spans="1:88" x14ac:dyDescent="0.25">
      <c r="A308" t="s">
        <v>455</v>
      </c>
      <c r="B308" t="s">
        <v>2430</v>
      </c>
      <c r="C308" t="str">
        <f>VLOOKUP(LEFT(D308,2),'Lookup Information'!$E:$H,4,FALSE)</f>
        <v>Kentucky District 21</v>
      </c>
      <c r="D308" t="s">
        <v>968</v>
      </c>
      <c r="E308" t="s">
        <v>87</v>
      </c>
      <c r="F308" t="s">
        <v>88</v>
      </c>
      <c r="G308">
        <v>0</v>
      </c>
      <c r="H308">
        <v>6150</v>
      </c>
      <c r="I308">
        <v>0</v>
      </c>
      <c r="J308">
        <v>2000</v>
      </c>
      <c r="K308">
        <v>1000</v>
      </c>
      <c r="L308">
        <v>6400</v>
      </c>
      <c r="M308">
        <v>0</v>
      </c>
      <c r="N308">
        <v>0</v>
      </c>
      <c r="O308">
        <v>7200</v>
      </c>
      <c r="P308">
        <v>12600</v>
      </c>
      <c r="Q308">
        <v>0</v>
      </c>
      <c r="R308">
        <v>0</v>
      </c>
      <c r="S308">
        <v>0</v>
      </c>
      <c r="T308">
        <v>0</v>
      </c>
      <c r="U308">
        <v>1000</v>
      </c>
      <c r="V308">
        <v>14500</v>
      </c>
      <c r="W308">
        <v>6000</v>
      </c>
      <c r="X308">
        <v>16200</v>
      </c>
      <c r="Y308">
        <v>500</v>
      </c>
      <c r="Z308">
        <v>0</v>
      </c>
      <c r="AA308">
        <v>0</v>
      </c>
      <c r="AB308">
        <v>0</v>
      </c>
      <c r="AC308">
        <v>2000</v>
      </c>
      <c r="AD308">
        <v>1000</v>
      </c>
      <c r="AE308">
        <v>12500</v>
      </c>
      <c r="AF308">
        <v>0</v>
      </c>
      <c r="AG308">
        <v>250</v>
      </c>
      <c r="AH308">
        <v>0</v>
      </c>
      <c r="AI308">
        <v>0</v>
      </c>
      <c r="AJ308">
        <v>5200</v>
      </c>
      <c r="AK308">
        <v>5500</v>
      </c>
      <c r="AL308">
        <v>7440</v>
      </c>
      <c r="AM308">
        <v>6800</v>
      </c>
      <c r="AN308">
        <v>0</v>
      </c>
      <c r="AO308">
        <v>39333</v>
      </c>
      <c r="AP308">
        <v>5950</v>
      </c>
      <c r="AQ308">
        <v>4500</v>
      </c>
      <c r="AR308">
        <v>100</v>
      </c>
      <c r="AS308">
        <v>7000</v>
      </c>
      <c r="AT308">
        <v>750</v>
      </c>
      <c r="AU308">
        <v>0</v>
      </c>
      <c r="AV308">
        <v>1081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11026</v>
      </c>
      <c r="BD308">
        <v>0</v>
      </c>
      <c r="BE308">
        <v>42290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11401</v>
      </c>
      <c r="BM308">
        <v>250</v>
      </c>
      <c r="BN308">
        <v>6650</v>
      </c>
      <c r="BO308">
        <v>0</v>
      </c>
      <c r="BP308">
        <v>500</v>
      </c>
      <c r="BQ308">
        <v>0</v>
      </c>
      <c r="BR308">
        <v>0</v>
      </c>
      <c r="BS308">
        <v>11000</v>
      </c>
      <c r="BT308">
        <v>0</v>
      </c>
      <c r="BU308">
        <v>15800</v>
      </c>
      <c r="BV308">
        <v>2500</v>
      </c>
      <c r="BW308">
        <v>0</v>
      </c>
      <c r="BX308">
        <v>7150</v>
      </c>
      <c r="BY308">
        <v>201</v>
      </c>
      <c r="BZ308">
        <v>0</v>
      </c>
      <c r="CA308">
        <v>2700</v>
      </c>
      <c r="CB308">
        <v>0</v>
      </c>
      <c r="CC308">
        <v>150</v>
      </c>
      <c r="CD308">
        <v>2700</v>
      </c>
      <c r="CE308">
        <v>28402</v>
      </c>
      <c r="CF308">
        <v>11650</v>
      </c>
      <c r="CG308">
        <v>4000</v>
      </c>
      <c r="CH308">
        <v>3500</v>
      </c>
      <c r="CI308">
        <v>1500</v>
      </c>
      <c r="CJ308">
        <v>5400</v>
      </c>
    </row>
    <row r="309" spans="1:88" x14ac:dyDescent="0.25">
      <c r="A309" t="s">
        <v>456</v>
      </c>
      <c r="B309" t="s">
        <v>2431</v>
      </c>
      <c r="C309" t="str">
        <f>VLOOKUP(LEFT(D309,2),'Lookup Information'!$E:$H,4,FALSE)</f>
        <v>California District 6</v>
      </c>
      <c r="D309" t="s">
        <v>969</v>
      </c>
      <c r="E309" t="s">
        <v>87</v>
      </c>
      <c r="F309" t="s">
        <v>90</v>
      </c>
      <c r="G309">
        <v>0</v>
      </c>
      <c r="H309">
        <v>36361</v>
      </c>
      <c r="I309">
        <v>0</v>
      </c>
      <c r="J309">
        <v>4500</v>
      </c>
      <c r="K309">
        <v>0</v>
      </c>
      <c r="L309">
        <v>0</v>
      </c>
      <c r="M309">
        <v>0</v>
      </c>
      <c r="N309">
        <v>0</v>
      </c>
      <c r="O309">
        <v>30010</v>
      </c>
      <c r="P309">
        <v>19500</v>
      </c>
      <c r="Q309">
        <v>0</v>
      </c>
      <c r="R309">
        <v>22500</v>
      </c>
      <c r="S309">
        <v>76000</v>
      </c>
      <c r="T309">
        <v>38500</v>
      </c>
      <c r="U309">
        <v>2000</v>
      </c>
      <c r="V309">
        <v>4000</v>
      </c>
      <c r="W309">
        <v>2000</v>
      </c>
      <c r="X309">
        <v>2000</v>
      </c>
      <c r="Y309">
        <v>0</v>
      </c>
      <c r="Z309">
        <v>19500</v>
      </c>
      <c r="AA309">
        <v>0</v>
      </c>
      <c r="AB309">
        <v>0</v>
      </c>
      <c r="AC309">
        <v>31100</v>
      </c>
      <c r="AD309">
        <v>0</v>
      </c>
      <c r="AE309">
        <v>14500</v>
      </c>
      <c r="AF309">
        <v>0</v>
      </c>
      <c r="AG309">
        <v>0</v>
      </c>
      <c r="AH309">
        <v>0</v>
      </c>
      <c r="AI309">
        <v>1000</v>
      </c>
      <c r="AJ309">
        <v>3000</v>
      </c>
      <c r="AK309">
        <v>51000</v>
      </c>
      <c r="AL309">
        <v>6600</v>
      </c>
      <c r="AM309">
        <v>53010</v>
      </c>
      <c r="AN309">
        <v>0</v>
      </c>
      <c r="AO309">
        <v>1000</v>
      </c>
      <c r="AP309">
        <v>129200</v>
      </c>
      <c r="AQ309">
        <v>45500</v>
      </c>
      <c r="AR309">
        <v>14500</v>
      </c>
      <c r="AS309">
        <v>74500</v>
      </c>
      <c r="AT309">
        <v>0</v>
      </c>
      <c r="AU309">
        <v>1000</v>
      </c>
      <c r="AV309">
        <v>0</v>
      </c>
      <c r="AW309">
        <v>0</v>
      </c>
      <c r="AX309">
        <v>5200</v>
      </c>
      <c r="AY309">
        <v>0</v>
      </c>
      <c r="AZ309">
        <v>0</v>
      </c>
      <c r="BA309">
        <v>0</v>
      </c>
      <c r="BB309">
        <v>1500</v>
      </c>
      <c r="BC309">
        <v>7271</v>
      </c>
      <c r="BD309">
        <v>0</v>
      </c>
      <c r="BE309">
        <v>0</v>
      </c>
      <c r="BF309">
        <v>0</v>
      </c>
      <c r="BG309">
        <v>31500</v>
      </c>
      <c r="BH309">
        <v>17500</v>
      </c>
      <c r="BI309">
        <v>0</v>
      </c>
      <c r="BJ309">
        <v>37000</v>
      </c>
      <c r="BK309">
        <v>13000</v>
      </c>
      <c r="BL309">
        <v>91800</v>
      </c>
      <c r="BM309">
        <v>21250</v>
      </c>
      <c r="BN309">
        <v>15497</v>
      </c>
      <c r="BO309">
        <v>2000</v>
      </c>
      <c r="BP309">
        <v>3650</v>
      </c>
      <c r="BQ309">
        <v>0</v>
      </c>
      <c r="BR309">
        <v>14000</v>
      </c>
      <c r="BS309">
        <v>1000</v>
      </c>
      <c r="BT309">
        <v>2000</v>
      </c>
      <c r="BU309">
        <v>4000</v>
      </c>
      <c r="BV309">
        <v>0</v>
      </c>
      <c r="BW309">
        <v>6200</v>
      </c>
      <c r="BX309">
        <v>20000</v>
      </c>
      <c r="BY309">
        <v>0</v>
      </c>
      <c r="BZ309">
        <v>0</v>
      </c>
      <c r="CA309">
        <v>3700</v>
      </c>
      <c r="CB309">
        <v>0</v>
      </c>
      <c r="CC309">
        <v>9150</v>
      </c>
      <c r="CD309">
        <v>11500</v>
      </c>
      <c r="CE309">
        <v>29615</v>
      </c>
      <c r="CF309">
        <v>2000</v>
      </c>
      <c r="CG309">
        <v>5000</v>
      </c>
      <c r="CH309">
        <v>13000</v>
      </c>
      <c r="CI309">
        <v>0</v>
      </c>
      <c r="CJ309">
        <v>0</v>
      </c>
    </row>
    <row r="310" spans="1:88" x14ac:dyDescent="0.25">
      <c r="A310" t="s">
        <v>457</v>
      </c>
      <c r="B310" t="s">
        <v>2432</v>
      </c>
      <c r="C310" t="str">
        <f>VLOOKUP(LEFT(D310,2),'Lookup Information'!$E:$H,4,FALSE)</f>
        <v>Arizona District 4</v>
      </c>
      <c r="D310" t="s">
        <v>458</v>
      </c>
      <c r="E310" t="s">
        <v>95</v>
      </c>
      <c r="F310" t="s">
        <v>88</v>
      </c>
      <c r="G310">
        <v>15950</v>
      </c>
      <c r="H310">
        <v>34967</v>
      </c>
      <c r="I310">
        <v>10000</v>
      </c>
      <c r="J310">
        <v>27050</v>
      </c>
      <c r="K310">
        <v>9560</v>
      </c>
      <c r="L310">
        <v>9650</v>
      </c>
      <c r="M310">
        <v>3200</v>
      </c>
      <c r="N310">
        <v>5000</v>
      </c>
      <c r="O310">
        <v>125485</v>
      </c>
      <c r="P310">
        <v>41550</v>
      </c>
      <c r="Q310">
        <v>27045</v>
      </c>
      <c r="R310">
        <v>56263</v>
      </c>
      <c r="S310">
        <v>86200</v>
      </c>
      <c r="T310">
        <v>22300</v>
      </c>
      <c r="U310">
        <v>66300</v>
      </c>
      <c r="V310">
        <v>52990</v>
      </c>
      <c r="W310">
        <v>58300</v>
      </c>
      <c r="X310">
        <v>48300</v>
      </c>
      <c r="Y310">
        <v>11700</v>
      </c>
      <c r="Z310">
        <v>129690</v>
      </c>
      <c r="AA310">
        <v>104825</v>
      </c>
      <c r="AB310">
        <v>78850</v>
      </c>
      <c r="AC310">
        <v>156935</v>
      </c>
      <c r="AD310">
        <v>45100</v>
      </c>
      <c r="AE310">
        <v>174450</v>
      </c>
      <c r="AF310">
        <v>0</v>
      </c>
      <c r="AG310">
        <v>76225</v>
      </c>
      <c r="AH310">
        <v>93000</v>
      </c>
      <c r="AI310">
        <v>2000</v>
      </c>
      <c r="AJ310">
        <v>8900</v>
      </c>
      <c r="AK310">
        <v>180175</v>
      </c>
      <c r="AL310">
        <v>200035</v>
      </c>
      <c r="AM310">
        <v>551204</v>
      </c>
      <c r="AN310">
        <v>0</v>
      </c>
      <c r="AO310">
        <v>765900</v>
      </c>
      <c r="AP310">
        <v>179275</v>
      </c>
      <c r="AQ310">
        <v>45400</v>
      </c>
      <c r="AR310">
        <v>43570</v>
      </c>
      <c r="AS310">
        <v>69590</v>
      </c>
      <c r="AT310">
        <v>1699</v>
      </c>
      <c r="AU310">
        <v>0</v>
      </c>
      <c r="AV310">
        <v>22000</v>
      </c>
      <c r="AW310">
        <v>0</v>
      </c>
      <c r="AX310">
        <v>2700</v>
      </c>
      <c r="AY310">
        <v>16000</v>
      </c>
      <c r="AZ310">
        <v>0</v>
      </c>
      <c r="BA310">
        <v>38360</v>
      </c>
      <c r="BB310">
        <v>40243</v>
      </c>
      <c r="BC310">
        <v>437000</v>
      </c>
      <c r="BD310">
        <v>273227</v>
      </c>
      <c r="BE310">
        <v>174930</v>
      </c>
      <c r="BF310">
        <v>0</v>
      </c>
      <c r="BG310">
        <v>0</v>
      </c>
      <c r="BH310">
        <v>0</v>
      </c>
      <c r="BI310">
        <v>250</v>
      </c>
      <c r="BJ310">
        <v>12000</v>
      </c>
      <c r="BK310">
        <v>0</v>
      </c>
      <c r="BL310">
        <v>458430</v>
      </c>
      <c r="BM310">
        <v>190530</v>
      </c>
      <c r="BN310">
        <v>50150</v>
      </c>
      <c r="BO310">
        <v>26200</v>
      </c>
      <c r="BP310">
        <v>201048</v>
      </c>
      <c r="BQ310">
        <v>87200</v>
      </c>
      <c r="BR310">
        <v>35650</v>
      </c>
      <c r="BS310">
        <v>89700</v>
      </c>
      <c r="BT310">
        <v>87100</v>
      </c>
      <c r="BU310">
        <v>168530</v>
      </c>
      <c r="BV310">
        <v>31375</v>
      </c>
      <c r="BW310">
        <v>78600</v>
      </c>
      <c r="BX310">
        <v>61300</v>
      </c>
      <c r="BY310">
        <v>16600</v>
      </c>
      <c r="BZ310">
        <v>3475</v>
      </c>
      <c r="CA310">
        <v>52620</v>
      </c>
      <c r="CB310">
        <v>3975</v>
      </c>
      <c r="CC310">
        <v>170915</v>
      </c>
      <c r="CD310">
        <v>40750</v>
      </c>
      <c r="CE310">
        <v>1126684</v>
      </c>
      <c r="CF310">
        <v>138510</v>
      </c>
      <c r="CG310">
        <v>95550</v>
      </c>
      <c r="CH310">
        <v>23950</v>
      </c>
      <c r="CI310">
        <v>19900</v>
      </c>
      <c r="CJ310">
        <v>31925</v>
      </c>
    </row>
    <row r="311" spans="1:88" x14ac:dyDescent="0.25">
      <c r="A311" t="s">
        <v>459</v>
      </c>
      <c r="B311" t="s">
        <v>2433</v>
      </c>
      <c r="C311" t="str">
        <f>VLOOKUP(LEFT(D311,2),'Lookup Information'!$E:$H,4,FALSE)</f>
        <v>Missouri District 29</v>
      </c>
      <c r="D311" t="s">
        <v>460</v>
      </c>
      <c r="E311" t="s">
        <v>95</v>
      </c>
      <c r="F311" t="s">
        <v>90</v>
      </c>
      <c r="G311">
        <v>0</v>
      </c>
      <c r="H311">
        <v>6130</v>
      </c>
      <c r="I311">
        <v>0</v>
      </c>
      <c r="J311">
        <v>3560</v>
      </c>
      <c r="K311">
        <v>0</v>
      </c>
      <c r="L311">
        <v>225</v>
      </c>
      <c r="M311">
        <v>0</v>
      </c>
      <c r="N311">
        <v>0</v>
      </c>
      <c r="O311">
        <v>18597</v>
      </c>
      <c r="P311">
        <v>7525</v>
      </c>
      <c r="Q311">
        <v>5094</v>
      </c>
      <c r="R311">
        <v>5110</v>
      </c>
      <c r="S311">
        <v>12260</v>
      </c>
      <c r="T311">
        <v>5988</v>
      </c>
      <c r="U311">
        <v>0</v>
      </c>
      <c r="V311">
        <v>1826</v>
      </c>
      <c r="W311">
        <v>10059</v>
      </c>
      <c r="X311">
        <v>2700</v>
      </c>
      <c r="Y311">
        <v>0</v>
      </c>
      <c r="Z311">
        <v>5016</v>
      </c>
      <c r="AA311">
        <v>1005</v>
      </c>
      <c r="AB311">
        <v>50</v>
      </c>
      <c r="AC311">
        <v>12518</v>
      </c>
      <c r="AD311">
        <v>1000</v>
      </c>
      <c r="AE311">
        <v>5051</v>
      </c>
      <c r="AF311">
        <v>0</v>
      </c>
      <c r="AG311">
        <v>1161</v>
      </c>
      <c r="AH311">
        <v>7083</v>
      </c>
      <c r="AI311">
        <v>0</v>
      </c>
      <c r="AJ311">
        <v>2515</v>
      </c>
      <c r="AK311">
        <v>22638</v>
      </c>
      <c r="AL311">
        <v>4831</v>
      </c>
      <c r="AM311">
        <v>24383</v>
      </c>
      <c r="AN311">
        <v>0</v>
      </c>
      <c r="AO311">
        <v>26030</v>
      </c>
      <c r="AP311">
        <v>24996</v>
      </c>
      <c r="AQ311">
        <v>14011</v>
      </c>
      <c r="AR311">
        <v>18138</v>
      </c>
      <c r="AS311">
        <v>17273</v>
      </c>
      <c r="AT311">
        <v>0</v>
      </c>
      <c r="AU311">
        <v>0</v>
      </c>
      <c r="AV311">
        <v>0</v>
      </c>
      <c r="AW311">
        <v>3</v>
      </c>
      <c r="AX311">
        <v>2</v>
      </c>
      <c r="AY311">
        <v>0</v>
      </c>
      <c r="AZ311">
        <v>0</v>
      </c>
      <c r="BA311">
        <v>0</v>
      </c>
      <c r="BB311">
        <v>1000</v>
      </c>
      <c r="BC311">
        <v>12500</v>
      </c>
      <c r="BD311">
        <v>0</v>
      </c>
      <c r="BE311">
        <v>0</v>
      </c>
      <c r="BF311">
        <v>0</v>
      </c>
      <c r="BG311">
        <v>3500</v>
      </c>
      <c r="BH311">
        <v>0</v>
      </c>
      <c r="BI311">
        <v>0</v>
      </c>
      <c r="BJ311">
        <v>1000</v>
      </c>
      <c r="BK311">
        <v>3000</v>
      </c>
      <c r="BL311">
        <v>124989</v>
      </c>
      <c r="BM311">
        <v>13650</v>
      </c>
      <c r="BN311">
        <v>8100</v>
      </c>
      <c r="BO311">
        <v>1000</v>
      </c>
      <c r="BP311">
        <v>7906</v>
      </c>
      <c r="BQ311">
        <v>0</v>
      </c>
      <c r="BR311">
        <v>0</v>
      </c>
      <c r="BS311">
        <v>518</v>
      </c>
      <c r="BT311">
        <v>5586</v>
      </c>
      <c r="BU311">
        <v>7064</v>
      </c>
      <c r="BV311">
        <v>56</v>
      </c>
      <c r="BW311">
        <v>0</v>
      </c>
      <c r="BX311">
        <v>5316</v>
      </c>
      <c r="BY311">
        <v>0</v>
      </c>
      <c r="BZ311">
        <v>0</v>
      </c>
      <c r="CA311">
        <v>1479</v>
      </c>
      <c r="CB311">
        <v>318</v>
      </c>
      <c r="CC311">
        <v>7718</v>
      </c>
      <c r="CD311">
        <v>3382</v>
      </c>
      <c r="CE311">
        <v>36802</v>
      </c>
      <c r="CF311">
        <v>44454</v>
      </c>
      <c r="CG311">
        <v>4029</v>
      </c>
      <c r="CH311">
        <v>21000</v>
      </c>
      <c r="CI311">
        <v>2000</v>
      </c>
      <c r="CJ311">
        <v>1100</v>
      </c>
    </row>
    <row r="312" spans="1:88" x14ac:dyDescent="0.25">
      <c r="A312" t="s">
        <v>461</v>
      </c>
      <c r="B312" t="s">
        <v>2434</v>
      </c>
      <c r="C312" t="str">
        <f>VLOOKUP(LEFT(D312,2),'Lookup Information'!$E:$H,4,FALSE)</f>
        <v>Texas District 48</v>
      </c>
      <c r="D312" t="s">
        <v>970</v>
      </c>
      <c r="E312" t="s">
        <v>87</v>
      </c>
      <c r="F312" t="s">
        <v>88</v>
      </c>
      <c r="G312">
        <v>12810</v>
      </c>
      <c r="H312">
        <v>1450</v>
      </c>
      <c r="I312">
        <v>3500</v>
      </c>
      <c r="J312">
        <v>5000</v>
      </c>
      <c r="K312">
        <v>2000</v>
      </c>
      <c r="L312">
        <v>25750</v>
      </c>
      <c r="M312">
        <v>1000</v>
      </c>
      <c r="N312">
        <v>3500</v>
      </c>
      <c r="O312">
        <v>77200</v>
      </c>
      <c r="P312">
        <v>24000</v>
      </c>
      <c r="Q312">
        <v>1000</v>
      </c>
      <c r="R312">
        <v>19100</v>
      </c>
      <c r="S312">
        <v>14700</v>
      </c>
      <c r="T312">
        <v>27500</v>
      </c>
      <c r="U312">
        <v>4500</v>
      </c>
      <c r="V312">
        <v>19950</v>
      </c>
      <c r="W312">
        <v>24050</v>
      </c>
      <c r="X312">
        <v>13400</v>
      </c>
      <c r="Y312">
        <v>2000</v>
      </c>
      <c r="Z312">
        <v>30250</v>
      </c>
      <c r="AA312">
        <v>31000</v>
      </c>
      <c r="AB312">
        <v>12500</v>
      </c>
      <c r="AC312">
        <v>51200</v>
      </c>
      <c r="AD312">
        <v>2000</v>
      </c>
      <c r="AE312">
        <v>127250</v>
      </c>
      <c r="AF312">
        <v>0</v>
      </c>
      <c r="AG312">
        <v>22450</v>
      </c>
      <c r="AH312">
        <v>35302</v>
      </c>
      <c r="AI312">
        <v>0</v>
      </c>
      <c r="AJ312">
        <v>12200</v>
      </c>
      <c r="AK312">
        <v>29850</v>
      </c>
      <c r="AL312">
        <v>60100</v>
      </c>
      <c r="AM312">
        <v>114291</v>
      </c>
      <c r="AN312">
        <v>0</v>
      </c>
      <c r="AO312">
        <v>60100</v>
      </c>
      <c r="AP312">
        <v>21525</v>
      </c>
      <c r="AQ312">
        <v>3500</v>
      </c>
      <c r="AR312">
        <v>8850</v>
      </c>
      <c r="AS312">
        <v>0</v>
      </c>
      <c r="AT312">
        <v>0</v>
      </c>
      <c r="AU312">
        <v>0</v>
      </c>
      <c r="AV312">
        <v>1000</v>
      </c>
      <c r="AW312">
        <v>0</v>
      </c>
      <c r="AX312">
        <v>0</v>
      </c>
      <c r="AY312">
        <v>5000</v>
      </c>
      <c r="AZ312">
        <v>0</v>
      </c>
      <c r="BA312">
        <v>10150</v>
      </c>
      <c r="BB312">
        <v>1000</v>
      </c>
      <c r="BC312">
        <v>2500</v>
      </c>
      <c r="BD312">
        <v>37650</v>
      </c>
      <c r="BE312">
        <v>21414</v>
      </c>
      <c r="BF312">
        <v>0</v>
      </c>
      <c r="BG312">
        <v>0</v>
      </c>
      <c r="BH312">
        <v>0</v>
      </c>
      <c r="BI312">
        <v>0</v>
      </c>
      <c r="BJ312">
        <v>5000</v>
      </c>
      <c r="BK312">
        <v>10000</v>
      </c>
      <c r="BL312">
        <v>71000</v>
      </c>
      <c r="BM312">
        <v>39146</v>
      </c>
      <c r="BN312">
        <v>41600</v>
      </c>
      <c r="BO312">
        <v>5500</v>
      </c>
      <c r="BP312">
        <v>27120</v>
      </c>
      <c r="BQ312">
        <v>0</v>
      </c>
      <c r="BR312">
        <v>27500</v>
      </c>
      <c r="BS312">
        <v>3500</v>
      </c>
      <c r="BT312">
        <v>7700</v>
      </c>
      <c r="BU312">
        <v>28300</v>
      </c>
      <c r="BV312">
        <v>3500</v>
      </c>
      <c r="BW312">
        <v>12700</v>
      </c>
      <c r="BX312">
        <v>21900</v>
      </c>
      <c r="BY312">
        <v>0</v>
      </c>
      <c r="BZ312">
        <v>0</v>
      </c>
      <c r="CA312">
        <v>1250</v>
      </c>
      <c r="CB312">
        <v>0</v>
      </c>
      <c r="CC312">
        <v>6800</v>
      </c>
      <c r="CD312">
        <v>1000</v>
      </c>
      <c r="CE312">
        <v>82825</v>
      </c>
      <c r="CF312">
        <v>70949</v>
      </c>
      <c r="CG312">
        <v>43100</v>
      </c>
      <c r="CH312">
        <v>24500</v>
      </c>
      <c r="CI312">
        <v>27500</v>
      </c>
      <c r="CJ312">
        <v>4000</v>
      </c>
    </row>
    <row r="313" spans="1:88" x14ac:dyDescent="0.25">
      <c r="A313" t="s">
        <v>462</v>
      </c>
      <c r="B313" t="s">
        <v>2435</v>
      </c>
      <c r="C313" t="str">
        <f>VLOOKUP(LEFT(D313,2),'Lookup Information'!$E:$H,4,FALSE)</f>
        <v>California District 6</v>
      </c>
      <c r="D313" t="s">
        <v>971</v>
      </c>
      <c r="E313" t="s">
        <v>87</v>
      </c>
      <c r="F313" t="s">
        <v>88</v>
      </c>
      <c r="G313">
        <v>2900</v>
      </c>
      <c r="H313">
        <v>14640</v>
      </c>
      <c r="I313">
        <v>0</v>
      </c>
      <c r="J313">
        <v>1435</v>
      </c>
      <c r="K313">
        <v>18000</v>
      </c>
      <c r="L313">
        <v>5250</v>
      </c>
      <c r="M313">
        <v>0</v>
      </c>
      <c r="N313">
        <v>0</v>
      </c>
      <c r="O313">
        <v>10700</v>
      </c>
      <c r="P313">
        <v>0</v>
      </c>
      <c r="Q313">
        <v>6925</v>
      </c>
      <c r="R313">
        <v>0</v>
      </c>
      <c r="S313">
        <v>3500</v>
      </c>
      <c r="T313">
        <v>8000</v>
      </c>
      <c r="U313">
        <v>9650</v>
      </c>
      <c r="V313">
        <v>4200</v>
      </c>
      <c r="W313">
        <v>6150</v>
      </c>
      <c r="X313">
        <v>5600</v>
      </c>
      <c r="Y313">
        <v>3600</v>
      </c>
      <c r="Z313">
        <v>2450</v>
      </c>
      <c r="AA313">
        <v>0</v>
      </c>
      <c r="AB313">
        <v>450</v>
      </c>
      <c r="AC313">
        <v>125</v>
      </c>
      <c r="AD313">
        <v>0</v>
      </c>
      <c r="AE313">
        <v>18000</v>
      </c>
      <c r="AF313">
        <v>0</v>
      </c>
      <c r="AG313">
        <v>4650</v>
      </c>
      <c r="AH313">
        <v>0</v>
      </c>
      <c r="AI313">
        <v>8000</v>
      </c>
      <c r="AJ313">
        <v>1500</v>
      </c>
      <c r="AK313">
        <v>16225</v>
      </c>
      <c r="AL313">
        <v>16424</v>
      </c>
      <c r="AM313">
        <v>41000</v>
      </c>
      <c r="AN313">
        <v>0</v>
      </c>
      <c r="AO313">
        <v>24595</v>
      </c>
      <c r="AP313">
        <v>9975</v>
      </c>
      <c r="AQ313">
        <v>300</v>
      </c>
      <c r="AR313">
        <v>5399</v>
      </c>
      <c r="AS313">
        <v>1000</v>
      </c>
      <c r="AT313">
        <v>500</v>
      </c>
      <c r="AU313">
        <v>0</v>
      </c>
      <c r="AV313">
        <v>6000</v>
      </c>
      <c r="AW313">
        <v>0</v>
      </c>
      <c r="AX313">
        <v>0</v>
      </c>
      <c r="AY313">
        <v>0</v>
      </c>
      <c r="AZ313">
        <v>0</v>
      </c>
      <c r="BA313">
        <v>19450</v>
      </c>
      <c r="BB313">
        <v>0</v>
      </c>
      <c r="BC313">
        <v>10500</v>
      </c>
      <c r="BD313">
        <v>0</v>
      </c>
      <c r="BE313">
        <v>37350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17175</v>
      </c>
      <c r="BM313">
        <v>750</v>
      </c>
      <c r="BN313">
        <v>11700</v>
      </c>
      <c r="BO313">
        <v>3350</v>
      </c>
      <c r="BP313">
        <v>1035</v>
      </c>
      <c r="BQ313">
        <v>19100</v>
      </c>
      <c r="BR313">
        <v>0</v>
      </c>
      <c r="BS313">
        <v>17300</v>
      </c>
      <c r="BT313">
        <v>8000</v>
      </c>
      <c r="BU313">
        <v>750</v>
      </c>
      <c r="BV313">
        <v>1250</v>
      </c>
      <c r="BW313">
        <v>2000</v>
      </c>
      <c r="BX313">
        <v>12900</v>
      </c>
      <c r="BY313">
        <v>0</v>
      </c>
      <c r="BZ313">
        <v>0</v>
      </c>
      <c r="CA313">
        <v>6000</v>
      </c>
      <c r="CB313">
        <v>120</v>
      </c>
      <c r="CC313">
        <v>870</v>
      </c>
      <c r="CD313">
        <v>0</v>
      </c>
      <c r="CE313">
        <v>163709</v>
      </c>
      <c r="CF313">
        <v>200</v>
      </c>
      <c r="CG313">
        <v>1175</v>
      </c>
      <c r="CH313">
        <v>4000</v>
      </c>
      <c r="CI313">
        <v>0</v>
      </c>
      <c r="CJ313">
        <v>350</v>
      </c>
    </row>
    <row r="314" spans="1:88" x14ac:dyDescent="0.25">
      <c r="A314" t="s">
        <v>463</v>
      </c>
      <c r="B314" t="s">
        <v>2436</v>
      </c>
      <c r="C314" t="str">
        <f>VLOOKUP(LEFT(D314,2),'Lookup Information'!$E:$H,4,FALSE)</f>
        <v>Minnesota District 27</v>
      </c>
      <c r="D314" t="s">
        <v>972</v>
      </c>
      <c r="E314" t="s">
        <v>87</v>
      </c>
      <c r="F314" t="s">
        <v>90</v>
      </c>
      <c r="G314">
        <v>10000</v>
      </c>
      <c r="H314">
        <v>30700</v>
      </c>
      <c r="I314">
        <v>5000</v>
      </c>
      <c r="J314">
        <v>12200</v>
      </c>
      <c r="K314">
        <v>0</v>
      </c>
      <c r="L314">
        <v>0</v>
      </c>
      <c r="M314">
        <v>0</v>
      </c>
      <c r="N314">
        <v>0</v>
      </c>
      <c r="O314">
        <v>17000</v>
      </c>
      <c r="P314">
        <v>2000</v>
      </c>
      <c r="Q314">
        <v>2250</v>
      </c>
      <c r="R314">
        <v>1000</v>
      </c>
      <c r="S314">
        <v>7500</v>
      </c>
      <c r="T314">
        <v>0</v>
      </c>
      <c r="U314">
        <v>0</v>
      </c>
      <c r="V314">
        <v>4250</v>
      </c>
      <c r="W314">
        <v>500</v>
      </c>
      <c r="X314">
        <v>0</v>
      </c>
      <c r="Y314">
        <v>0</v>
      </c>
      <c r="Z314">
        <v>22500</v>
      </c>
      <c r="AA314">
        <v>17000</v>
      </c>
      <c r="AB314">
        <v>11500</v>
      </c>
      <c r="AC314">
        <v>3500</v>
      </c>
      <c r="AD314">
        <v>0</v>
      </c>
      <c r="AE314">
        <v>0</v>
      </c>
      <c r="AF314">
        <v>0</v>
      </c>
      <c r="AG314">
        <v>500</v>
      </c>
      <c r="AH314">
        <v>8000</v>
      </c>
      <c r="AI314">
        <v>0</v>
      </c>
      <c r="AJ314">
        <v>0</v>
      </c>
      <c r="AK314">
        <v>4750</v>
      </c>
      <c r="AL314">
        <v>0</v>
      </c>
      <c r="AM314">
        <v>39550</v>
      </c>
      <c r="AN314">
        <v>1000</v>
      </c>
      <c r="AO314">
        <v>500</v>
      </c>
      <c r="AP314">
        <v>39725</v>
      </c>
      <c r="AQ314">
        <v>3450</v>
      </c>
      <c r="AR314">
        <v>8953</v>
      </c>
      <c r="AS314">
        <v>4750</v>
      </c>
      <c r="AT314">
        <v>0</v>
      </c>
      <c r="AU314">
        <v>300</v>
      </c>
      <c r="AV314">
        <v>9000</v>
      </c>
      <c r="AW314">
        <v>0</v>
      </c>
      <c r="AX314">
        <v>9758</v>
      </c>
      <c r="AY314">
        <v>0</v>
      </c>
      <c r="AZ314">
        <v>1382</v>
      </c>
      <c r="BA314">
        <v>0</v>
      </c>
      <c r="BB314">
        <v>500</v>
      </c>
      <c r="BC314">
        <v>9500</v>
      </c>
      <c r="BD314">
        <v>5850</v>
      </c>
      <c r="BE314">
        <v>0</v>
      </c>
      <c r="BF314">
        <v>18987</v>
      </c>
      <c r="BG314">
        <v>29000</v>
      </c>
      <c r="BH314">
        <v>36500</v>
      </c>
      <c r="BI314">
        <v>13500</v>
      </c>
      <c r="BJ314">
        <v>40550</v>
      </c>
      <c r="BK314">
        <v>35000</v>
      </c>
      <c r="BL314">
        <v>42790</v>
      </c>
      <c r="BM314">
        <v>11000</v>
      </c>
      <c r="BN314">
        <v>10000</v>
      </c>
      <c r="BO314">
        <v>200</v>
      </c>
      <c r="BP314">
        <v>1750</v>
      </c>
      <c r="BQ314">
        <v>110650</v>
      </c>
      <c r="BR314">
        <v>8250</v>
      </c>
      <c r="BS314">
        <v>1000</v>
      </c>
      <c r="BT314">
        <v>1240</v>
      </c>
      <c r="BU314">
        <v>24625</v>
      </c>
      <c r="BV314">
        <v>200</v>
      </c>
      <c r="BW314">
        <v>2700</v>
      </c>
      <c r="BX314">
        <v>5250</v>
      </c>
      <c r="BY314">
        <v>0</v>
      </c>
      <c r="BZ314">
        <v>0</v>
      </c>
      <c r="CA314">
        <v>2435</v>
      </c>
      <c r="CB314">
        <v>1250</v>
      </c>
      <c r="CC314">
        <v>10165</v>
      </c>
      <c r="CD314">
        <v>19516</v>
      </c>
      <c r="CE314">
        <v>50477</v>
      </c>
      <c r="CF314">
        <v>14000</v>
      </c>
      <c r="CG314">
        <v>8000</v>
      </c>
      <c r="CH314">
        <v>7000</v>
      </c>
      <c r="CI314">
        <v>0</v>
      </c>
      <c r="CJ314">
        <v>2500</v>
      </c>
    </row>
    <row r="315" spans="1:88" x14ac:dyDescent="0.25">
      <c r="A315" t="s">
        <v>464</v>
      </c>
      <c r="B315" t="s">
        <v>2437</v>
      </c>
      <c r="C315" t="str">
        <f>VLOOKUP(LEFT(D315,2),'Lookup Information'!$E:$H,4,FALSE)</f>
        <v>Kentucky District 21</v>
      </c>
      <c r="D315" t="s">
        <v>465</v>
      </c>
      <c r="E315" t="s">
        <v>95</v>
      </c>
      <c r="F315" t="s">
        <v>88</v>
      </c>
      <c r="G315">
        <v>14000</v>
      </c>
      <c r="H315">
        <v>4175</v>
      </c>
      <c r="I315">
        <v>2500</v>
      </c>
      <c r="J315">
        <v>7500</v>
      </c>
      <c r="K315">
        <v>7300</v>
      </c>
      <c r="L315">
        <v>15900</v>
      </c>
      <c r="M315">
        <v>0</v>
      </c>
      <c r="N315">
        <v>19875</v>
      </c>
      <c r="O315">
        <v>25500</v>
      </c>
      <c r="P315">
        <v>9500</v>
      </c>
      <c r="Q315">
        <v>2000</v>
      </c>
      <c r="R315">
        <v>7500</v>
      </c>
      <c r="S315">
        <v>18800</v>
      </c>
      <c r="T315">
        <v>10500</v>
      </c>
      <c r="U315">
        <v>9850</v>
      </c>
      <c r="V315">
        <v>600</v>
      </c>
      <c r="W315">
        <v>4600</v>
      </c>
      <c r="X315">
        <v>2500</v>
      </c>
      <c r="Y315">
        <v>0</v>
      </c>
      <c r="Z315">
        <v>7500</v>
      </c>
      <c r="AA315">
        <v>500</v>
      </c>
      <c r="AB315">
        <v>2500</v>
      </c>
      <c r="AC315">
        <v>51500</v>
      </c>
      <c r="AD315">
        <v>3500</v>
      </c>
      <c r="AE315">
        <v>100225</v>
      </c>
      <c r="AF315">
        <v>0</v>
      </c>
      <c r="AG315">
        <v>2000</v>
      </c>
      <c r="AH315">
        <v>8000</v>
      </c>
      <c r="AI315">
        <v>1000</v>
      </c>
      <c r="AJ315">
        <v>17500</v>
      </c>
      <c r="AK315">
        <v>74550</v>
      </c>
      <c r="AL315">
        <v>44650</v>
      </c>
      <c r="AM315">
        <v>34575</v>
      </c>
      <c r="AN315">
        <v>0</v>
      </c>
      <c r="AO315">
        <v>67250</v>
      </c>
      <c r="AP315">
        <v>42950</v>
      </c>
      <c r="AQ315">
        <v>19050</v>
      </c>
      <c r="AR315">
        <v>56250</v>
      </c>
      <c r="AS315">
        <v>71400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10000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7500</v>
      </c>
      <c r="BL315">
        <v>35900</v>
      </c>
      <c r="BM315">
        <v>90000</v>
      </c>
      <c r="BN315">
        <v>13500</v>
      </c>
      <c r="BO315">
        <v>0</v>
      </c>
      <c r="BP315">
        <v>14000</v>
      </c>
      <c r="BQ315">
        <v>7700</v>
      </c>
      <c r="BR315">
        <v>12300</v>
      </c>
      <c r="BS315">
        <v>26500</v>
      </c>
      <c r="BT315">
        <v>3500</v>
      </c>
      <c r="BU315">
        <v>16600</v>
      </c>
      <c r="BV315">
        <v>6700</v>
      </c>
      <c r="BW315">
        <v>5000</v>
      </c>
      <c r="BX315">
        <v>8500</v>
      </c>
      <c r="BY315">
        <v>0</v>
      </c>
      <c r="BZ315">
        <v>1000</v>
      </c>
      <c r="CA315">
        <v>2550</v>
      </c>
      <c r="CB315">
        <v>0</v>
      </c>
      <c r="CC315">
        <v>10700</v>
      </c>
      <c r="CD315">
        <v>6900</v>
      </c>
      <c r="CE315">
        <v>67925</v>
      </c>
      <c r="CF315">
        <v>45500</v>
      </c>
      <c r="CG315">
        <v>25650</v>
      </c>
      <c r="CH315">
        <v>12500</v>
      </c>
      <c r="CI315">
        <v>3000</v>
      </c>
      <c r="CJ315">
        <v>14500</v>
      </c>
    </row>
    <row r="316" spans="1:88" x14ac:dyDescent="0.25">
      <c r="A316" t="s">
        <v>466</v>
      </c>
      <c r="B316" t="s">
        <v>2438</v>
      </c>
      <c r="C316" t="str">
        <f>VLOOKUP(LEFT(D316,2),'Lookup Information'!$E:$H,4,FALSE)</f>
        <v>Washington District 53</v>
      </c>
      <c r="D316" t="s">
        <v>973</v>
      </c>
      <c r="E316" t="s">
        <v>87</v>
      </c>
      <c r="F316" t="s">
        <v>90</v>
      </c>
      <c r="G316">
        <v>0</v>
      </c>
      <c r="H316">
        <v>5000</v>
      </c>
      <c r="I316">
        <v>0</v>
      </c>
      <c r="J316">
        <v>0</v>
      </c>
      <c r="K316">
        <v>2500</v>
      </c>
      <c r="L316">
        <v>0</v>
      </c>
      <c r="M316">
        <v>0</v>
      </c>
      <c r="N316">
        <v>0</v>
      </c>
      <c r="O316">
        <v>3300</v>
      </c>
      <c r="P316">
        <v>0</v>
      </c>
      <c r="Q316">
        <v>2000</v>
      </c>
      <c r="R316">
        <v>2000</v>
      </c>
      <c r="S316">
        <v>250</v>
      </c>
      <c r="T316">
        <v>0</v>
      </c>
      <c r="U316">
        <v>0</v>
      </c>
      <c r="V316">
        <v>1000</v>
      </c>
      <c r="W316">
        <v>300</v>
      </c>
      <c r="X316">
        <v>0</v>
      </c>
      <c r="Y316">
        <v>0</v>
      </c>
      <c r="Z316">
        <v>1500</v>
      </c>
      <c r="AA316">
        <v>0</v>
      </c>
      <c r="AB316">
        <v>0</v>
      </c>
      <c r="AC316">
        <v>5500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9500</v>
      </c>
      <c r="AL316">
        <v>1000</v>
      </c>
      <c r="AM316">
        <v>9250</v>
      </c>
      <c r="AN316">
        <v>0</v>
      </c>
      <c r="AO316">
        <v>6000</v>
      </c>
      <c r="AP316">
        <v>46200</v>
      </c>
      <c r="AQ316">
        <v>8500</v>
      </c>
      <c r="AR316">
        <v>2750</v>
      </c>
      <c r="AS316">
        <v>2000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4000</v>
      </c>
      <c r="BE316">
        <v>0</v>
      </c>
      <c r="BF316">
        <v>0</v>
      </c>
      <c r="BG316">
        <v>15000</v>
      </c>
      <c r="BH316">
        <v>9500</v>
      </c>
      <c r="BI316">
        <v>0</v>
      </c>
      <c r="BJ316">
        <v>11000</v>
      </c>
      <c r="BK316">
        <v>1000</v>
      </c>
      <c r="BL316">
        <v>14300</v>
      </c>
      <c r="BM316">
        <v>1000</v>
      </c>
      <c r="BN316">
        <v>9000</v>
      </c>
      <c r="BO316">
        <v>1000</v>
      </c>
      <c r="BP316">
        <v>3000</v>
      </c>
      <c r="BQ316">
        <v>0</v>
      </c>
      <c r="BR316">
        <v>0</v>
      </c>
      <c r="BS316">
        <v>0</v>
      </c>
      <c r="BT316">
        <v>0</v>
      </c>
      <c r="BU316">
        <v>1750</v>
      </c>
      <c r="BV316">
        <v>250</v>
      </c>
      <c r="BW316">
        <v>1500</v>
      </c>
      <c r="BX316">
        <v>4500</v>
      </c>
      <c r="BY316">
        <v>1000</v>
      </c>
      <c r="BZ316">
        <v>0</v>
      </c>
      <c r="CA316">
        <v>0</v>
      </c>
      <c r="CB316">
        <v>0</v>
      </c>
      <c r="CC316">
        <v>1000</v>
      </c>
      <c r="CD316">
        <v>2000</v>
      </c>
      <c r="CE316">
        <v>26945</v>
      </c>
      <c r="CF316">
        <v>2500</v>
      </c>
      <c r="CG316">
        <v>2500</v>
      </c>
      <c r="CH316">
        <v>2000</v>
      </c>
      <c r="CI316">
        <v>0</v>
      </c>
      <c r="CJ316">
        <v>0</v>
      </c>
    </row>
    <row r="317" spans="1:88" x14ac:dyDescent="0.25">
      <c r="A317" t="s">
        <v>467</v>
      </c>
      <c r="B317" t="s">
        <v>2439</v>
      </c>
      <c r="C317" t="str">
        <f>VLOOKUP(LEFT(D317,2),'Lookup Information'!$E:$H,4,FALSE)</f>
        <v>Massachusetts District 25</v>
      </c>
      <c r="D317" t="s">
        <v>974</v>
      </c>
      <c r="E317" t="s">
        <v>87</v>
      </c>
      <c r="F317" t="s">
        <v>90</v>
      </c>
      <c r="G317">
        <v>5000</v>
      </c>
      <c r="H317">
        <v>19500</v>
      </c>
      <c r="I317">
        <v>2500</v>
      </c>
      <c r="J317">
        <v>14450</v>
      </c>
      <c r="K317">
        <v>0</v>
      </c>
      <c r="L317">
        <v>0</v>
      </c>
      <c r="M317">
        <v>0</v>
      </c>
      <c r="N317">
        <v>0</v>
      </c>
      <c r="O317">
        <v>10600</v>
      </c>
      <c r="P317">
        <v>2000</v>
      </c>
      <c r="Q317">
        <v>50</v>
      </c>
      <c r="R317">
        <v>1000</v>
      </c>
      <c r="S317">
        <v>2000</v>
      </c>
      <c r="T317">
        <v>250</v>
      </c>
      <c r="U317">
        <v>0</v>
      </c>
      <c r="V317">
        <v>5000</v>
      </c>
      <c r="W317">
        <v>7250</v>
      </c>
      <c r="X317">
        <v>0</v>
      </c>
      <c r="Y317">
        <v>14350</v>
      </c>
      <c r="Z317">
        <v>4000</v>
      </c>
      <c r="AA317">
        <v>11500</v>
      </c>
      <c r="AB317">
        <v>3000</v>
      </c>
      <c r="AC317">
        <v>8250</v>
      </c>
      <c r="AD317">
        <v>0</v>
      </c>
      <c r="AE317">
        <v>3010</v>
      </c>
      <c r="AF317">
        <v>0</v>
      </c>
      <c r="AG317">
        <v>1000</v>
      </c>
      <c r="AH317">
        <v>8250</v>
      </c>
      <c r="AI317">
        <v>0</v>
      </c>
      <c r="AJ317">
        <v>0</v>
      </c>
      <c r="AK317">
        <v>56600</v>
      </c>
      <c r="AL317">
        <v>5500</v>
      </c>
      <c r="AM317">
        <v>20500</v>
      </c>
      <c r="AN317">
        <v>0</v>
      </c>
      <c r="AO317">
        <v>7275</v>
      </c>
      <c r="AP317">
        <v>29875</v>
      </c>
      <c r="AQ317">
        <v>2750</v>
      </c>
      <c r="AR317">
        <v>20034</v>
      </c>
      <c r="AS317">
        <v>25000</v>
      </c>
      <c r="AT317">
        <v>0</v>
      </c>
      <c r="AU317">
        <v>0</v>
      </c>
      <c r="AV317">
        <v>0</v>
      </c>
      <c r="AW317">
        <v>1000</v>
      </c>
      <c r="AX317">
        <v>9630</v>
      </c>
      <c r="AY317">
        <v>1500</v>
      </c>
      <c r="AZ317">
        <v>0</v>
      </c>
      <c r="BA317">
        <v>0</v>
      </c>
      <c r="BB317">
        <v>4126</v>
      </c>
      <c r="BC317">
        <v>0</v>
      </c>
      <c r="BD317">
        <v>6350</v>
      </c>
      <c r="BE317">
        <v>0</v>
      </c>
      <c r="BF317">
        <v>0</v>
      </c>
      <c r="BG317">
        <v>44200</v>
      </c>
      <c r="BH317">
        <v>23050</v>
      </c>
      <c r="BI317">
        <v>15750</v>
      </c>
      <c r="BJ317">
        <v>34500</v>
      </c>
      <c r="BK317">
        <v>23500</v>
      </c>
      <c r="BL317">
        <v>57828</v>
      </c>
      <c r="BM317">
        <v>23850</v>
      </c>
      <c r="BN317">
        <v>3444</v>
      </c>
      <c r="BO317">
        <v>1900</v>
      </c>
      <c r="BP317">
        <v>11700</v>
      </c>
      <c r="BQ317">
        <v>0</v>
      </c>
      <c r="BR317">
        <v>0</v>
      </c>
      <c r="BS317">
        <v>5775</v>
      </c>
      <c r="BT317">
        <v>1000</v>
      </c>
      <c r="BU317">
        <v>8300</v>
      </c>
      <c r="BV317">
        <v>2950</v>
      </c>
      <c r="BW317">
        <v>0</v>
      </c>
      <c r="BX317">
        <v>9750</v>
      </c>
      <c r="BY317">
        <v>1850</v>
      </c>
      <c r="BZ317">
        <v>2000</v>
      </c>
      <c r="CA317">
        <v>7422</v>
      </c>
      <c r="CB317">
        <v>550</v>
      </c>
      <c r="CC317">
        <v>17608</v>
      </c>
      <c r="CD317">
        <v>280</v>
      </c>
      <c r="CE317">
        <v>29439</v>
      </c>
      <c r="CF317">
        <v>3000</v>
      </c>
      <c r="CG317">
        <v>0</v>
      </c>
      <c r="CH317">
        <v>44000</v>
      </c>
      <c r="CI317">
        <v>3000</v>
      </c>
      <c r="CJ317">
        <v>1000</v>
      </c>
    </row>
    <row r="318" spans="1:88" x14ac:dyDescent="0.25">
      <c r="A318" t="s">
        <v>468</v>
      </c>
      <c r="B318" t="s">
        <v>2440</v>
      </c>
      <c r="C318" t="str">
        <f>VLOOKUP(LEFT(D318,2),'Lookup Information'!$E:$H,4,FALSE)</f>
        <v>North Carolina District 37</v>
      </c>
      <c r="D318" t="s">
        <v>975</v>
      </c>
      <c r="E318" t="s">
        <v>87</v>
      </c>
      <c r="F318" t="s">
        <v>88</v>
      </c>
      <c r="G318">
        <v>13500</v>
      </c>
      <c r="H318">
        <v>11500</v>
      </c>
      <c r="I318">
        <v>4200</v>
      </c>
      <c r="J318">
        <v>29750</v>
      </c>
      <c r="K318">
        <v>10000</v>
      </c>
      <c r="L318">
        <v>20000</v>
      </c>
      <c r="M318">
        <v>2500</v>
      </c>
      <c r="N318">
        <v>18749</v>
      </c>
      <c r="O318">
        <v>34450</v>
      </c>
      <c r="P318">
        <v>22500</v>
      </c>
      <c r="Q318">
        <v>3000</v>
      </c>
      <c r="R318">
        <v>10200</v>
      </c>
      <c r="S318">
        <v>33250</v>
      </c>
      <c r="T318">
        <v>12500</v>
      </c>
      <c r="U318">
        <v>32600</v>
      </c>
      <c r="V318">
        <v>1250</v>
      </c>
      <c r="W318">
        <v>15000</v>
      </c>
      <c r="X318">
        <v>11000</v>
      </c>
      <c r="Y318">
        <v>0</v>
      </c>
      <c r="Z318">
        <v>31000</v>
      </c>
      <c r="AA318">
        <v>20000</v>
      </c>
      <c r="AB318">
        <v>6000</v>
      </c>
      <c r="AC318">
        <v>43000</v>
      </c>
      <c r="AD318">
        <v>0</v>
      </c>
      <c r="AE318">
        <v>74750</v>
      </c>
      <c r="AF318">
        <v>250</v>
      </c>
      <c r="AG318">
        <v>70850</v>
      </c>
      <c r="AH318">
        <v>233750</v>
      </c>
      <c r="AI318">
        <v>30500</v>
      </c>
      <c r="AJ318">
        <v>70700</v>
      </c>
      <c r="AK318">
        <v>351375</v>
      </c>
      <c r="AL318">
        <v>64850</v>
      </c>
      <c r="AM318">
        <v>201525</v>
      </c>
      <c r="AN318">
        <v>0</v>
      </c>
      <c r="AO318">
        <v>385450</v>
      </c>
      <c r="AP318">
        <v>91550</v>
      </c>
      <c r="AQ318">
        <v>15700</v>
      </c>
      <c r="AR318">
        <v>29200</v>
      </c>
      <c r="AS318">
        <v>76025</v>
      </c>
      <c r="AT318">
        <v>500</v>
      </c>
      <c r="AU318">
        <v>0</v>
      </c>
      <c r="AV318">
        <v>4290</v>
      </c>
      <c r="AW318">
        <v>0</v>
      </c>
      <c r="AX318">
        <v>0</v>
      </c>
      <c r="AY318">
        <v>0</v>
      </c>
      <c r="AZ318">
        <v>0</v>
      </c>
      <c r="BA318">
        <v>14700</v>
      </c>
      <c r="BB318">
        <v>0</v>
      </c>
      <c r="BC318">
        <v>19119</v>
      </c>
      <c r="BD318">
        <v>14400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9000</v>
      </c>
      <c r="BL318">
        <v>102500</v>
      </c>
      <c r="BM318">
        <v>125650</v>
      </c>
      <c r="BN318">
        <v>30400</v>
      </c>
      <c r="BO318">
        <v>5500</v>
      </c>
      <c r="BP318">
        <v>26850</v>
      </c>
      <c r="BQ318">
        <v>22500</v>
      </c>
      <c r="BR318">
        <v>31200</v>
      </c>
      <c r="BS318">
        <v>54300</v>
      </c>
      <c r="BT318">
        <v>17200</v>
      </c>
      <c r="BU318">
        <v>68664</v>
      </c>
      <c r="BV318">
        <v>500</v>
      </c>
      <c r="BW318">
        <v>0</v>
      </c>
      <c r="BX318">
        <v>77900</v>
      </c>
      <c r="BY318">
        <v>500</v>
      </c>
      <c r="BZ318">
        <v>43750</v>
      </c>
      <c r="CA318">
        <v>250</v>
      </c>
      <c r="CB318">
        <v>0</v>
      </c>
      <c r="CC318">
        <v>5025</v>
      </c>
      <c r="CD318">
        <v>9350</v>
      </c>
      <c r="CE318">
        <v>56539</v>
      </c>
      <c r="CF318">
        <v>23000</v>
      </c>
      <c r="CG318">
        <v>42100</v>
      </c>
      <c r="CH318">
        <v>13500</v>
      </c>
      <c r="CI318">
        <v>0</v>
      </c>
      <c r="CJ318">
        <v>7500</v>
      </c>
    </row>
    <row r="319" spans="1:88" x14ac:dyDescent="0.25">
      <c r="A319" t="s">
        <v>469</v>
      </c>
      <c r="B319" t="s">
        <v>2441</v>
      </c>
      <c r="C319" t="str">
        <f>VLOOKUP(LEFT(D319,2),'Lookup Information'!$E:$H,4,FALSE)</f>
        <v>West Virginia District 54</v>
      </c>
      <c r="D319" t="s">
        <v>976</v>
      </c>
      <c r="E319" t="s">
        <v>87</v>
      </c>
      <c r="F319" t="s">
        <v>88</v>
      </c>
      <c r="G319">
        <v>2500</v>
      </c>
      <c r="H319">
        <v>0</v>
      </c>
      <c r="I319">
        <v>0</v>
      </c>
      <c r="J319">
        <v>1000</v>
      </c>
      <c r="K319">
        <v>4500</v>
      </c>
      <c r="L319">
        <v>0</v>
      </c>
      <c r="M319">
        <v>0</v>
      </c>
      <c r="N319">
        <v>0</v>
      </c>
      <c r="O319">
        <v>8900</v>
      </c>
      <c r="P319">
        <v>2000</v>
      </c>
      <c r="Q319">
        <v>2300</v>
      </c>
      <c r="R319">
        <v>2000</v>
      </c>
      <c r="S319">
        <v>20000</v>
      </c>
      <c r="T319">
        <v>5500</v>
      </c>
      <c r="U319">
        <v>7700</v>
      </c>
      <c r="V319">
        <v>27650</v>
      </c>
      <c r="W319">
        <v>4500</v>
      </c>
      <c r="X319">
        <v>8500</v>
      </c>
      <c r="Y319">
        <v>39300</v>
      </c>
      <c r="Z319">
        <v>18000</v>
      </c>
      <c r="AA319">
        <v>1000</v>
      </c>
      <c r="AB319">
        <v>11500</v>
      </c>
      <c r="AC319">
        <v>62000</v>
      </c>
      <c r="AD319">
        <v>70700</v>
      </c>
      <c r="AE319">
        <v>71500</v>
      </c>
      <c r="AF319">
        <v>0</v>
      </c>
      <c r="AG319">
        <v>500</v>
      </c>
      <c r="AH319">
        <v>10000</v>
      </c>
      <c r="AI319">
        <v>0</v>
      </c>
      <c r="AJ319">
        <v>0</v>
      </c>
      <c r="AK319">
        <v>10250</v>
      </c>
      <c r="AL319">
        <v>9500</v>
      </c>
      <c r="AM319">
        <v>16500</v>
      </c>
      <c r="AN319">
        <v>0</v>
      </c>
      <c r="AO319">
        <v>6000</v>
      </c>
      <c r="AP319">
        <v>74850</v>
      </c>
      <c r="AQ319">
        <v>23000</v>
      </c>
      <c r="AR319">
        <v>10600</v>
      </c>
      <c r="AS319">
        <v>33500</v>
      </c>
      <c r="AT319">
        <v>3200</v>
      </c>
      <c r="AU319">
        <v>0</v>
      </c>
      <c r="AV319">
        <v>4000</v>
      </c>
      <c r="AW319">
        <v>0</v>
      </c>
      <c r="AX319">
        <v>0</v>
      </c>
      <c r="AY319">
        <v>0</v>
      </c>
      <c r="AZ319">
        <v>0</v>
      </c>
      <c r="BA319">
        <v>3000</v>
      </c>
      <c r="BB319">
        <v>0</v>
      </c>
      <c r="BC319">
        <v>22000</v>
      </c>
      <c r="BD319">
        <v>0</v>
      </c>
      <c r="BE319">
        <v>17250</v>
      </c>
      <c r="BF319">
        <v>0</v>
      </c>
      <c r="BG319">
        <v>68000</v>
      </c>
      <c r="BH319">
        <v>50000</v>
      </c>
      <c r="BI319">
        <v>0</v>
      </c>
      <c r="BJ319">
        <v>52500</v>
      </c>
      <c r="BK319">
        <v>68500</v>
      </c>
      <c r="BL319">
        <v>57300</v>
      </c>
      <c r="BM319">
        <v>7700</v>
      </c>
      <c r="BN319">
        <v>5000</v>
      </c>
      <c r="BO319">
        <v>0</v>
      </c>
      <c r="BP319">
        <v>9650</v>
      </c>
      <c r="BQ319">
        <v>0</v>
      </c>
      <c r="BR319">
        <v>29500</v>
      </c>
      <c r="BS319">
        <v>2000</v>
      </c>
      <c r="BT319">
        <v>0</v>
      </c>
      <c r="BU319">
        <v>7200</v>
      </c>
      <c r="BV319">
        <v>0</v>
      </c>
      <c r="BW319">
        <v>3500</v>
      </c>
      <c r="BX319">
        <v>3500</v>
      </c>
      <c r="BY319">
        <v>4000</v>
      </c>
      <c r="BZ319">
        <v>0</v>
      </c>
      <c r="CA319">
        <v>250</v>
      </c>
      <c r="CB319">
        <v>0</v>
      </c>
      <c r="CC319">
        <v>2950</v>
      </c>
      <c r="CD319">
        <v>0</v>
      </c>
      <c r="CE319">
        <v>18265</v>
      </c>
      <c r="CF319">
        <v>2000</v>
      </c>
      <c r="CG319">
        <v>18000</v>
      </c>
      <c r="CH319">
        <v>4000</v>
      </c>
      <c r="CI319">
        <v>2000</v>
      </c>
      <c r="CJ319">
        <v>0</v>
      </c>
    </row>
    <row r="320" spans="1:88" x14ac:dyDescent="0.25">
      <c r="A320" t="s">
        <v>470</v>
      </c>
      <c r="B320" t="s">
        <v>2442</v>
      </c>
      <c r="C320" t="str">
        <f>VLOOKUP(LEFT(D320,2),'Lookup Information'!$E:$H,4,FALSE)</f>
        <v>California District 6</v>
      </c>
      <c r="D320" t="s">
        <v>977</v>
      </c>
      <c r="E320" t="s">
        <v>87</v>
      </c>
      <c r="F320" t="s">
        <v>90</v>
      </c>
      <c r="G320">
        <v>0</v>
      </c>
      <c r="H320">
        <v>4775</v>
      </c>
      <c r="I320">
        <v>0</v>
      </c>
      <c r="J320">
        <v>0</v>
      </c>
      <c r="K320">
        <v>0</v>
      </c>
      <c r="L320">
        <v>0</v>
      </c>
      <c r="M320">
        <v>750</v>
      </c>
      <c r="N320">
        <v>0</v>
      </c>
      <c r="O320">
        <v>8650</v>
      </c>
      <c r="P320">
        <v>9750</v>
      </c>
      <c r="Q320">
        <v>11400</v>
      </c>
      <c r="R320">
        <v>13900</v>
      </c>
      <c r="S320">
        <v>28500</v>
      </c>
      <c r="T320">
        <v>23000</v>
      </c>
      <c r="U320">
        <v>2700</v>
      </c>
      <c r="V320">
        <v>14220</v>
      </c>
      <c r="W320">
        <v>10650</v>
      </c>
      <c r="X320">
        <v>3750</v>
      </c>
      <c r="Y320">
        <v>10400</v>
      </c>
      <c r="Z320">
        <v>8000</v>
      </c>
      <c r="AA320">
        <v>250</v>
      </c>
      <c r="AB320">
        <v>3950</v>
      </c>
      <c r="AC320">
        <v>42200</v>
      </c>
      <c r="AD320">
        <v>0</v>
      </c>
      <c r="AE320">
        <v>4500</v>
      </c>
      <c r="AF320">
        <v>0</v>
      </c>
      <c r="AG320">
        <v>10200</v>
      </c>
      <c r="AH320">
        <v>2900</v>
      </c>
      <c r="AI320">
        <v>5000</v>
      </c>
      <c r="AJ320">
        <v>0</v>
      </c>
      <c r="AK320">
        <v>13100</v>
      </c>
      <c r="AL320">
        <v>8550</v>
      </c>
      <c r="AM320">
        <v>25400</v>
      </c>
      <c r="AN320">
        <v>0</v>
      </c>
      <c r="AO320">
        <v>36900</v>
      </c>
      <c r="AP320">
        <v>53375</v>
      </c>
      <c r="AQ320">
        <v>9750</v>
      </c>
      <c r="AR320">
        <v>14650</v>
      </c>
      <c r="AS320">
        <v>8500</v>
      </c>
      <c r="AT320">
        <v>0</v>
      </c>
      <c r="AU320">
        <v>0</v>
      </c>
      <c r="AV320">
        <v>9000</v>
      </c>
      <c r="AW320">
        <v>1000</v>
      </c>
      <c r="AX320">
        <v>43307</v>
      </c>
      <c r="AY320">
        <v>0</v>
      </c>
      <c r="AZ320">
        <v>0</v>
      </c>
      <c r="BA320">
        <v>0</v>
      </c>
      <c r="BB320">
        <v>13860</v>
      </c>
      <c r="BC320">
        <v>18000</v>
      </c>
      <c r="BD320">
        <v>21900</v>
      </c>
      <c r="BE320">
        <v>0</v>
      </c>
      <c r="BF320">
        <v>0</v>
      </c>
      <c r="BG320">
        <v>63500</v>
      </c>
      <c r="BH320">
        <v>34500</v>
      </c>
      <c r="BI320">
        <v>10500</v>
      </c>
      <c r="BJ320">
        <v>38000</v>
      </c>
      <c r="BK320">
        <v>27250</v>
      </c>
      <c r="BL320">
        <v>57891</v>
      </c>
      <c r="BM320">
        <v>2000</v>
      </c>
      <c r="BN320">
        <v>12752</v>
      </c>
      <c r="BO320">
        <v>500</v>
      </c>
      <c r="BP320">
        <v>10275</v>
      </c>
      <c r="BQ320">
        <v>0</v>
      </c>
      <c r="BR320">
        <v>9000</v>
      </c>
      <c r="BS320">
        <v>0</v>
      </c>
      <c r="BT320">
        <v>2500</v>
      </c>
      <c r="BU320">
        <v>3500</v>
      </c>
      <c r="BV320">
        <v>1500</v>
      </c>
      <c r="BW320">
        <v>5400</v>
      </c>
      <c r="BX320">
        <v>100</v>
      </c>
      <c r="BY320">
        <v>0</v>
      </c>
      <c r="BZ320">
        <v>0</v>
      </c>
      <c r="CA320">
        <v>4040</v>
      </c>
      <c r="CB320">
        <v>0</v>
      </c>
      <c r="CC320">
        <v>27025</v>
      </c>
      <c r="CD320">
        <v>9600</v>
      </c>
      <c r="CE320">
        <v>144312</v>
      </c>
      <c r="CF320">
        <v>1700</v>
      </c>
      <c r="CG320">
        <v>3500</v>
      </c>
      <c r="CH320">
        <v>9700</v>
      </c>
      <c r="CI320">
        <v>0</v>
      </c>
      <c r="CJ320">
        <v>1000</v>
      </c>
    </row>
    <row r="321" spans="1:88" x14ac:dyDescent="0.25">
      <c r="A321" t="s">
        <v>471</v>
      </c>
      <c r="B321" t="s">
        <v>2443</v>
      </c>
      <c r="C321" t="str">
        <f>VLOOKUP(LEFT(D321,2),'Lookup Information'!$E:$H,4,FALSE)</f>
        <v>Arizona District 4</v>
      </c>
      <c r="D321" t="s">
        <v>978</v>
      </c>
      <c r="E321" t="s">
        <v>87</v>
      </c>
      <c r="F321" t="s">
        <v>88</v>
      </c>
      <c r="G321">
        <v>22138</v>
      </c>
      <c r="H321">
        <v>46629</v>
      </c>
      <c r="I321">
        <v>2623</v>
      </c>
      <c r="J321">
        <v>27210</v>
      </c>
      <c r="K321">
        <v>10601</v>
      </c>
      <c r="L321">
        <v>26328</v>
      </c>
      <c r="M321">
        <v>2700</v>
      </c>
      <c r="N321">
        <v>5000</v>
      </c>
      <c r="O321">
        <v>20717</v>
      </c>
      <c r="P321">
        <v>6000</v>
      </c>
      <c r="Q321">
        <v>5700</v>
      </c>
      <c r="R321">
        <v>12191</v>
      </c>
      <c r="S321">
        <v>34750</v>
      </c>
      <c r="T321">
        <v>14186</v>
      </c>
      <c r="U321">
        <v>40925</v>
      </c>
      <c r="V321">
        <v>18502</v>
      </c>
      <c r="W321">
        <v>34546</v>
      </c>
      <c r="X321">
        <v>31783</v>
      </c>
      <c r="Y321">
        <v>9725</v>
      </c>
      <c r="Z321">
        <v>66480</v>
      </c>
      <c r="AA321">
        <v>71495</v>
      </c>
      <c r="AB321">
        <v>55903</v>
      </c>
      <c r="AC321">
        <v>46176</v>
      </c>
      <c r="AD321">
        <v>13000</v>
      </c>
      <c r="AE321">
        <v>71646</v>
      </c>
      <c r="AF321">
        <v>1125</v>
      </c>
      <c r="AG321">
        <v>55715</v>
      </c>
      <c r="AH321">
        <v>45851</v>
      </c>
      <c r="AI321">
        <v>4023</v>
      </c>
      <c r="AJ321">
        <v>1000</v>
      </c>
      <c r="AK321">
        <v>127396</v>
      </c>
      <c r="AL321">
        <v>79777</v>
      </c>
      <c r="AM321">
        <v>218986</v>
      </c>
      <c r="AN321">
        <v>0</v>
      </c>
      <c r="AO321">
        <v>223138</v>
      </c>
      <c r="AP321">
        <v>107542</v>
      </c>
      <c r="AQ321">
        <v>31851</v>
      </c>
      <c r="AR321">
        <v>10764</v>
      </c>
      <c r="AS321">
        <v>24416</v>
      </c>
      <c r="AT321">
        <v>0</v>
      </c>
      <c r="AU321">
        <v>0</v>
      </c>
      <c r="AV321">
        <v>91993</v>
      </c>
      <c r="AW321">
        <v>0</v>
      </c>
      <c r="AX321">
        <v>125</v>
      </c>
      <c r="AY321">
        <v>3400</v>
      </c>
      <c r="AZ321">
        <v>0</v>
      </c>
      <c r="BA321">
        <v>73563</v>
      </c>
      <c r="BB321">
        <v>5700</v>
      </c>
      <c r="BC321">
        <v>365450</v>
      </c>
      <c r="BD321">
        <v>51673</v>
      </c>
      <c r="BE321">
        <v>602881</v>
      </c>
      <c r="BF321">
        <v>12750</v>
      </c>
      <c r="BG321">
        <v>0</v>
      </c>
      <c r="BH321">
        <v>0</v>
      </c>
      <c r="BI321">
        <v>0</v>
      </c>
      <c r="BJ321">
        <v>0</v>
      </c>
      <c r="BK321">
        <v>21000</v>
      </c>
      <c r="BL321">
        <v>77620</v>
      </c>
      <c r="BM321">
        <v>30100</v>
      </c>
      <c r="BN321">
        <v>26899</v>
      </c>
      <c r="BO321">
        <v>15250</v>
      </c>
      <c r="BP321">
        <v>68403</v>
      </c>
      <c r="BQ321">
        <v>10100</v>
      </c>
      <c r="BR321">
        <v>4500</v>
      </c>
      <c r="BS321">
        <v>29550</v>
      </c>
      <c r="BT321">
        <v>16302</v>
      </c>
      <c r="BU321">
        <v>53829</v>
      </c>
      <c r="BV321">
        <v>5852</v>
      </c>
      <c r="BW321">
        <v>14552</v>
      </c>
      <c r="BX321">
        <v>57327</v>
      </c>
      <c r="BY321">
        <v>5450</v>
      </c>
      <c r="BZ321">
        <v>0</v>
      </c>
      <c r="CA321">
        <v>14352</v>
      </c>
      <c r="CB321">
        <v>1726</v>
      </c>
      <c r="CC321">
        <v>26677</v>
      </c>
      <c r="CD321">
        <v>19350</v>
      </c>
      <c r="CE321">
        <v>932743</v>
      </c>
      <c r="CF321">
        <v>45104</v>
      </c>
      <c r="CG321">
        <v>119590</v>
      </c>
      <c r="CH321">
        <v>10750</v>
      </c>
      <c r="CI321">
        <v>2500</v>
      </c>
      <c r="CJ321">
        <v>11728</v>
      </c>
    </row>
    <row r="322" spans="1:88" x14ac:dyDescent="0.25">
      <c r="A322" t="s">
        <v>472</v>
      </c>
      <c r="B322" t="s">
        <v>2444</v>
      </c>
      <c r="C322" t="str">
        <f>VLOOKUP(LEFT(D322,2),'Lookup Information'!$E:$H,4,FALSE)</f>
        <v>North Carolina District 37</v>
      </c>
      <c r="D322" t="s">
        <v>979</v>
      </c>
      <c r="E322" t="s">
        <v>87</v>
      </c>
      <c r="F322" t="s">
        <v>88</v>
      </c>
      <c r="G322">
        <v>3000</v>
      </c>
      <c r="H322">
        <v>500</v>
      </c>
      <c r="I322">
        <v>0</v>
      </c>
      <c r="J322">
        <v>4800</v>
      </c>
      <c r="K322">
        <v>4000</v>
      </c>
      <c r="L322">
        <v>0</v>
      </c>
      <c r="M322">
        <v>1000</v>
      </c>
      <c r="N322">
        <v>1000</v>
      </c>
      <c r="O322">
        <v>3000</v>
      </c>
      <c r="P322">
        <v>2000</v>
      </c>
      <c r="Q322">
        <v>2000</v>
      </c>
      <c r="R322">
        <v>0</v>
      </c>
      <c r="S322">
        <v>1000</v>
      </c>
      <c r="T322">
        <v>3000</v>
      </c>
      <c r="U322">
        <v>5000</v>
      </c>
      <c r="V322">
        <v>12750</v>
      </c>
      <c r="W322">
        <v>15700</v>
      </c>
      <c r="X322">
        <v>0</v>
      </c>
      <c r="Y322">
        <v>2600</v>
      </c>
      <c r="Z322">
        <v>0</v>
      </c>
      <c r="AA322">
        <v>0</v>
      </c>
      <c r="AB322">
        <v>0</v>
      </c>
      <c r="AC322">
        <v>6000</v>
      </c>
      <c r="AD322">
        <v>0</v>
      </c>
      <c r="AE322">
        <v>10500</v>
      </c>
      <c r="AF322">
        <v>0</v>
      </c>
      <c r="AG322">
        <v>5550</v>
      </c>
      <c r="AH322">
        <v>13000</v>
      </c>
      <c r="AI322">
        <v>3500</v>
      </c>
      <c r="AJ322">
        <v>13100</v>
      </c>
      <c r="AK322">
        <v>17500</v>
      </c>
      <c r="AL322">
        <v>8450</v>
      </c>
      <c r="AM322">
        <v>19650</v>
      </c>
      <c r="AN322">
        <v>0</v>
      </c>
      <c r="AO322">
        <v>4250</v>
      </c>
      <c r="AP322">
        <v>31880</v>
      </c>
      <c r="AQ322">
        <v>2500</v>
      </c>
      <c r="AR322">
        <v>250</v>
      </c>
      <c r="AS322">
        <v>13381</v>
      </c>
      <c r="AT322">
        <v>500</v>
      </c>
      <c r="AU322">
        <v>0</v>
      </c>
      <c r="AV322">
        <v>2000</v>
      </c>
      <c r="AW322">
        <v>0</v>
      </c>
      <c r="AX322">
        <v>0</v>
      </c>
      <c r="AY322">
        <v>0</v>
      </c>
      <c r="AZ322">
        <v>0</v>
      </c>
      <c r="BA322">
        <v>7900</v>
      </c>
      <c r="BB322">
        <v>0</v>
      </c>
      <c r="BC322">
        <v>51000</v>
      </c>
      <c r="BD322">
        <v>25260</v>
      </c>
      <c r="BE322">
        <v>25653</v>
      </c>
      <c r="BF322">
        <v>0</v>
      </c>
      <c r="BG322">
        <v>0</v>
      </c>
      <c r="BH322">
        <v>0</v>
      </c>
      <c r="BI322">
        <v>0</v>
      </c>
      <c r="BJ322">
        <v>12500</v>
      </c>
      <c r="BK322">
        <v>11500</v>
      </c>
      <c r="BL322">
        <v>13950</v>
      </c>
      <c r="BM322">
        <v>3750</v>
      </c>
      <c r="BN322">
        <v>3500</v>
      </c>
      <c r="BO322">
        <v>100</v>
      </c>
      <c r="BP322">
        <v>3600</v>
      </c>
      <c r="BQ322">
        <v>13750</v>
      </c>
      <c r="BR322">
        <v>0</v>
      </c>
      <c r="BS322">
        <v>3500</v>
      </c>
      <c r="BT322">
        <v>250</v>
      </c>
      <c r="BU322">
        <v>14625</v>
      </c>
      <c r="BV322">
        <v>250</v>
      </c>
      <c r="BW322">
        <v>0</v>
      </c>
      <c r="BX322">
        <v>4700</v>
      </c>
      <c r="BY322">
        <v>0</v>
      </c>
      <c r="BZ322">
        <v>1000</v>
      </c>
      <c r="CA322">
        <v>1000</v>
      </c>
      <c r="CB322">
        <v>0</v>
      </c>
      <c r="CC322">
        <v>0</v>
      </c>
      <c r="CD322">
        <v>1000</v>
      </c>
      <c r="CE322">
        <v>43954</v>
      </c>
      <c r="CF322">
        <v>16500</v>
      </c>
      <c r="CG322">
        <v>5000</v>
      </c>
      <c r="CH322">
        <v>21500</v>
      </c>
      <c r="CI322">
        <v>0</v>
      </c>
      <c r="CJ322">
        <v>4000</v>
      </c>
    </row>
    <row r="323" spans="1:88" x14ac:dyDescent="0.25">
      <c r="A323" t="s">
        <v>473</v>
      </c>
      <c r="B323" t="s">
        <v>2445</v>
      </c>
      <c r="C323" t="str">
        <f>VLOOKUP(LEFT(D323,2),'Lookup Information'!$E:$H,4,FALSE)</f>
        <v>Pennsylvania District 42</v>
      </c>
      <c r="D323" t="s">
        <v>980</v>
      </c>
      <c r="E323" t="s">
        <v>87</v>
      </c>
      <c r="F323" t="s">
        <v>88</v>
      </c>
      <c r="G323">
        <v>500</v>
      </c>
      <c r="H323">
        <v>0</v>
      </c>
      <c r="I323">
        <v>2700</v>
      </c>
      <c r="J323">
        <v>13200</v>
      </c>
      <c r="K323">
        <v>1000</v>
      </c>
      <c r="L323">
        <v>0</v>
      </c>
      <c r="M323">
        <v>0</v>
      </c>
      <c r="N323">
        <v>9500</v>
      </c>
      <c r="O323">
        <v>46386</v>
      </c>
      <c r="P323">
        <v>3500</v>
      </c>
      <c r="Q323">
        <v>3760</v>
      </c>
      <c r="R323">
        <v>11500</v>
      </c>
      <c r="S323">
        <v>49100</v>
      </c>
      <c r="T323">
        <v>19000</v>
      </c>
      <c r="U323">
        <v>16500</v>
      </c>
      <c r="V323">
        <v>39750</v>
      </c>
      <c r="W323">
        <v>27300</v>
      </c>
      <c r="X323">
        <v>14200</v>
      </c>
      <c r="Y323">
        <v>26900</v>
      </c>
      <c r="Z323">
        <v>35650</v>
      </c>
      <c r="AA323">
        <v>7000</v>
      </c>
      <c r="AB323">
        <v>1250</v>
      </c>
      <c r="AC323">
        <v>41500</v>
      </c>
      <c r="AD323">
        <v>1000</v>
      </c>
      <c r="AE323">
        <v>78950</v>
      </c>
      <c r="AF323">
        <v>3000</v>
      </c>
      <c r="AG323">
        <v>57990</v>
      </c>
      <c r="AH323">
        <v>50500</v>
      </c>
      <c r="AI323">
        <v>6500</v>
      </c>
      <c r="AJ323">
        <v>5000</v>
      </c>
      <c r="AK323">
        <v>185350</v>
      </c>
      <c r="AL323">
        <v>35900</v>
      </c>
      <c r="AM323">
        <v>75875</v>
      </c>
      <c r="AN323">
        <v>500</v>
      </c>
      <c r="AO323">
        <v>139450</v>
      </c>
      <c r="AP323">
        <v>83650</v>
      </c>
      <c r="AQ323">
        <v>51250</v>
      </c>
      <c r="AR323">
        <v>56650</v>
      </c>
      <c r="AS323">
        <v>152610</v>
      </c>
      <c r="AT323">
        <v>0</v>
      </c>
      <c r="AU323">
        <v>0</v>
      </c>
      <c r="AV323">
        <v>8871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13250</v>
      </c>
      <c r="BC323">
        <v>61646</v>
      </c>
      <c r="BD323">
        <v>0</v>
      </c>
      <c r="BE323">
        <v>29041</v>
      </c>
      <c r="BF323">
        <v>0</v>
      </c>
      <c r="BG323">
        <v>36000</v>
      </c>
      <c r="BH323">
        <v>5000</v>
      </c>
      <c r="BI323">
        <v>0</v>
      </c>
      <c r="BJ323">
        <v>11000</v>
      </c>
      <c r="BK323">
        <v>43500</v>
      </c>
      <c r="BL323">
        <v>175500</v>
      </c>
      <c r="BM323">
        <v>50400</v>
      </c>
      <c r="BN323">
        <v>13617</v>
      </c>
      <c r="BO323">
        <v>16500</v>
      </c>
      <c r="BP323">
        <v>37550</v>
      </c>
      <c r="BQ323">
        <v>7500</v>
      </c>
      <c r="BR323">
        <v>40000</v>
      </c>
      <c r="BS323">
        <v>30400</v>
      </c>
      <c r="BT323">
        <v>7000</v>
      </c>
      <c r="BU323">
        <v>32350</v>
      </c>
      <c r="BV323">
        <v>4750</v>
      </c>
      <c r="BW323">
        <v>4750</v>
      </c>
      <c r="BX323">
        <v>22750</v>
      </c>
      <c r="BY323">
        <v>8700</v>
      </c>
      <c r="BZ323">
        <v>0</v>
      </c>
      <c r="CA323">
        <v>2050</v>
      </c>
      <c r="CB323">
        <v>250</v>
      </c>
      <c r="CC323">
        <v>8200</v>
      </c>
      <c r="CD323">
        <v>1000</v>
      </c>
      <c r="CE323">
        <v>30050</v>
      </c>
      <c r="CF323">
        <v>45200</v>
      </c>
      <c r="CG323">
        <v>29400</v>
      </c>
      <c r="CH323">
        <v>12500</v>
      </c>
      <c r="CI323">
        <v>3500</v>
      </c>
      <c r="CJ323">
        <v>0</v>
      </c>
    </row>
    <row r="324" spans="1:88" x14ac:dyDescent="0.25">
      <c r="A324" t="s">
        <v>474</v>
      </c>
      <c r="B324" t="s">
        <v>2446</v>
      </c>
      <c r="C324" t="str">
        <f>VLOOKUP(LEFT(D324,2),'Lookup Information'!$E:$H,4,FALSE)</f>
        <v>New York District 36</v>
      </c>
      <c r="D324" t="s">
        <v>981</v>
      </c>
      <c r="E324" t="s">
        <v>87</v>
      </c>
      <c r="F324" t="s">
        <v>90</v>
      </c>
      <c r="G324">
        <v>5000</v>
      </c>
      <c r="H324">
        <v>0</v>
      </c>
      <c r="I324">
        <v>8200</v>
      </c>
      <c r="J324">
        <v>0</v>
      </c>
      <c r="K324">
        <v>0</v>
      </c>
      <c r="L324">
        <v>2000</v>
      </c>
      <c r="M324">
        <v>0</v>
      </c>
      <c r="N324">
        <v>0</v>
      </c>
      <c r="O324">
        <v>21500</v>
      </c>
      <c r="P324">
        <v>3000</v>
      </c>
      <c r="Q324">
        <v>500</v>
      </c>
      <c r="R324">
        <v>14000</v>
      </c>
      <c r="S324">
        <v>10500</v>
      </c>
      <c r="T324">
        <v>9000</v>
      </c>
      <c r="U324">
        <v>5400</v>
      </c>
      <c r="V324">
        <v>6900</v>
      </c>
      <c r="W324">
        <v>750</v>
      </c>
      <c r="X324">
        <v>2500</v>
      </c>
      <c r="Y324">
        <v>0</v>
      </c>
      <c r="Z324">
        <v>21000</v>
      </c>
      <c r="AA324">
        <v>1000</v>
      </c>
      <c r="AB324">
        <v>0</v>
      </c>
      <c r="AC324">
        <v>12000</v>
      </c>
      <c r="AD324">
        <v>0</v>
      </c>
      <c r="AE324">
        <v>2500</v>
      </c>
      <c r="AF324">
        <v>0</v>
      </c>
      <c r="AG324">
        <v>49000</v>
      </c>
      <c r="AH324">
        <v>67000</v>
      </c>
      <c r="AI324">
        <v>17000</v>
      </c>
      <c r="AJ324">
        <v>49000</v>
      </c>
      <c r="AK324">
        <v>116800</v>
      </c>
      <c r="AL324">
        <v>17700</v>
      </c>
      <c r="AM324">
        <v>66600</v>
      </c>
      <c r="AN324">
        <v>0</v>
      </c>
      <c r="AO324">
        <v>151450</v>
      </c>
      <c r="AP324">
        <v>1750</v>
      </c>
      <c r="AQ324">
        <v>1000</v>
      </c>
      <c r="AR324">
        <v>1750</v>
      </c>
      <c r="AS324">
        <v>19600</v>
      </c>
      <c r="AT324">
        <v>0</v>
      </c>
      <c r="AU324">
        <v>0</v>
      </c>
      <c r="AV324">
        <v>1500</v>
      </c>
      <c r="AW324">
        <v>10000</v>
      </c>
      <c r="AX324">
        <v>0</v>
      </c>
      <c r="AY324">
        <v>0</v>
      </c>
      <c r="AZ324">
        <v>0</v>
      </c>
      <c r="BA324">
        <v>0</v>
      </c>
      <c r="BB324">
        <v>1250</v>
      </c>
      <c r="BC324">
        <v>17500</v>
      </c>
      <c r="BD324">
        <v>9350</v>
      </c>
      <c r="BE324">
        <v>0</v>
      </c>
      <c r="BF324">
        <v>0</v>
      </c>
      <c r="BG324">
        <v>7000</v>
      </c>
      <c r="BH324">
        <v>0</v>
      </c>
      <c r="BI324">
        <v>0</v>
      </c>
      <c r="BJ324">
        <v>15000</v>
      </c>
      <c r="BK324">
        <v>4000</v>
      </c>
      <c r="BL324">
        <v>26250</v>
      </c>
      <c r="BM324">
        <v>20727</v>
      </c>
      <c r="BN324">
        <v>2810</v>
      </c>
      <c r="BO324">
        <v>3700</v>
      </c>
      <c r="BP324">
        <v>3250</v>
      </c>
      <c r="BQ324">
        <v>3000</v>
      </c>
      <c r="BR324">
        <v>0</v>
      </c>
      <c r="BS324">
        <v>2500</v>
      </c>
      <c r="BT324">
        <v>0</v>
      </c>
      <c r="BU324">
        <v>35600</v>
      </c>
      <c r="BV324">
        <v>9000</v>
      </c>
      <c r="BW324">
        <v>0</v>
      </c>
      <c r="BX324">
        <v>16500</v>
      </c>
      <c r="BY324">
        <v>0</v>
      </c>
      <c r="BZ324">
        <v>0</v>
      </c>
      <c r="CA324">
        <v>750</v>
      </c>
      <c r="CB324">
        <v>550</v>
      </c>
      <c r="CC324">
        <v>500</v>
      </c>
      <c r="CD324">
        <v>1000</v>
      </c>
      <c r="CE324">
        <v>9450</v>
      </c>
      <c r="CF324">
        <v>30500</v>
      </c>
      <c r="CG324">
        <v>3000</v>
      </c>
      <c r="CH324">
        <v>2000</v>
      </c>
      <c r="CI324">
        <v>0</v>
      </c>
      <c r="CJ324">
        <v>0</v>
      </c>
    </row>
    <row r="325" spans="1:88" x14ac:dyDescent="0.25">
      <c r="A325" t="s">
        <v>475</v>
      </c>
      <c r="B325" t="s">
        <v>2447</v>
      </c>
      <c r="C325" t="str">
        <f>VLOOKUP(LEFT(D325,2),'Lookup Information'!$E:$H,4,FALSE)</f>
        <v>New Jersey District 34</v>
      </c>
      <c r="D325" t="s">
        <v>476</v>
      </c>
      <c r="E325" t="s">
        <v>95</v>
      </c>
      <c r="F325" t="s">
        <v>90</v>
      </c>
      <c r="G325">
        <v>2506</v>
      </c>
      <c r="H325">
        <v>5000</v>
      </c>
      <c r="I325">
        <v>0</v>
      </c>
      <c r="J325">
        <v>10600</v>
      </c>
      <c r="K325">
        <v>0</v>
      </c>
      <c r="L325">
        <v>0</v>
      </c>
      <c r="M325">
        <v>0</v>
      </c>
      <c r="N325">
        <v>1500</v>
      </c>
      <c r="O325">
        <v>11458</v>
      </c>
      <c r="P325">
        <v>500</v>
      </c>
      <c r="Q325">
        <v>4003</v>
      </c>
      <c r="R325">
        <v>5707</v>
      </c>
      <c r="S325">
        <v>1502</v>
      </c>
      <c r="T325">
        <v>5500</v>
      </c>
      <c r="U325">
        <v>4</v>
      </c>
      <c r="V325">
        <v>20228</v>
      </c>
      <c r="W325">
        <v>18003</v>
      </c>
      <c r="X325">
        <v>5400</v>
      </c>
      <c r="Y325">
        <v>2506</v>
      </c>
      <c r="Z325">
        <v>2002</v>
      </c>
      <c r="AA325">
        <v>0</v>
      </c>
      <c r="AB325">
        <v>2</v>
      </c>
      <c r="AC325">
        <v>8702</v>
      </c>
      <c r="AD325">
        <v>0</v>
      </c>
      <c r="AE325">
        <v>1000</v>
      </c>
      <c r="AF325">
        <v>-500</v>
      </c>
      <c r="AG325">
        <v>1000</v>
      </c>
      <c r="AH325">
        <v>2500</v>
      </c>
      <c r="AI325">
        <v>0</v>
      </c>
      <c r="AJ325">
        <v>11200</v>
      </c>
      <c r="AK325">
        <v>30500</v>
      </c>
      <c r="AL325">
        <v>16903</v>
      </c>
      <c r="AM325">
        <v>84718</v>
      </c>
      <c r="AN325">
        <v>1000</v>
      </c>
      <c r="AO325">
        <v>25800</v>
      </c>
      <c r="AP325">
        <v>35781</v>
      </c>
      <c r="AQ325">
        <v>8022</v>
      </c>
      <c r="AR325">
        <v>3326</v>
      </c>
      <c r="AS325">
        <v>15000</v>
      </c>
      <c r="AT325">
        <v>0</v>
      </c>
      <c r="AU325">
        <v>0</v>
      </c>
      <c r="AV325">
        <v>0</v>
      </c>
      <c r="AW325">
        <v>500</v>
      </c>
      <c r="AX325">
        <v>0</v>
      </c>
      <c r="AY325">
        <v>0</v>
      </c>
      <c r="AZ325">
        <v>0</v>
      </c>
      <c r="BA325">
        <v>0</v>
      </c>
      <c r="BB325">
        <v>5000</v>
      </c>
      <c r="BC325">
        <v>9500</v>
      </c>
      <c r="BD325">
        <v>10503</v>
      </c>
      <c r="BE325">
        <v>0</v>
      </c>
      <c r="BF325">
        <v>0</v>
      </c>
      <c r="BG325">
        <v>15000</v>
      </c>
      <c r="BH325">
        <v>5003</v>
      </c>
      <c r="BI325">
        <v>10000</v>
      </c>
      <c r="BJ325">
        <v>6000</v>
      </c>
      <c r="BK325">
        <v>23000</v>
      </c>
      <c r="BL325">
        <v>78771</v>
      </c>
      <c r="BM325">
        <v>63495</v>
      </c>
      <c r="BN325">
        <v>9900</v>
      </c>
      <c r="BO325">
        <v>0</v>
      </c>
      <c r="BP325">
        <v>11059</v>
      </c>
      <c r="BQ325">
        <v>2500</v>
      </c>
      <c r="BR325">
        <v>2500</v>
      </c>
      <c r="BS325">
        <v>9202</v>
      </c>
      <c r="BT325">
        <v>6</v>
      </c>
      <c r="BU325">
        <v>8857</v>
      </c>
      <c r="BV325">
        <v>1001</v>
      </c>
      <c r="BW325">
        <v>1</v>
      </c>
      <c r="BX325">
        <v>1506</v>
      </c>
      <c r="BY325">
        <v>0</v>
      </c>
      <c r="BZ325">
        <v>0</v>
      </c>
      <c r="CA325">
        <v>13858</v>
      </c>
      <c r="CB325">
        <v>3</v>
      </c>
      <c r="CC325">
        <v>7932</v>
      </c>
      <c r="CD325">
        <v>6</v>
      </c>
      <c r="CE325">
        <v>38805</v>
      </c>
      <c r="CF325">
        <v>3</v>
      </c>
      <c r="CG325">
        <v>3005</v>
      </c>
      <c r="CH325">
        <v>2500</v>
      </c>
      <c r="CI325">
        <v>0</v>
      </c>
      <c r="CJ325">
        <v>0</v>
      </c>
    </row>
    <row r="326" spans="1:88" x14ac:dyDescent="0.25">
      <c r="A326" t="s">
        <v>477</v>
      </c>
      <c r="B326" t="s">
        <v>2448</v>
      </c>
      <c r="C326" t="str">
        <f>VLOOKUP(LEFT(D326,2),'Lookup Information'!$E:$H,4,FALSE)</f>
        <v>New York District 36</v>
      </c>
      <c r="D326" t="s">
        <v>982</v>
      </c>
      <c r="E326" t="s">
        <v>87</v>
      </c>
      <c r="F326" t="s">
        <v>90</v>
      </c>
      <c r="G326">
        <v>0</v>
      </c>
      <c r="H326">
        <v>1500</v>
      </c>
      <c r="I326">
        <v>0</v>
      </c>
      <c r="J326">
        <v>2500</v>
      </c>
      <c r="K326">
        <v>0</v>
      </c>
      <c r="L326">
        <v>0</v>
      </c>
      <c r="M326">
        <v>1000</v>
      </c>
      <c r="N326">
        <v>0</v>
      </c>
      <c r="O326">
        <v>3750</v>
      </c>
      <c r="P326">
        <v>2000</v>
      </c>
      <c r="Q326">
        <v>4500</v>
      </c>
      <c r="R326">
        <v>5500</v>
      </c>
      <c r="S326">
        <v>9750</v>
      </c>
      <c r="T326">
        <v>11000</v>
      </c>
      <c r="U326">
        <v>0</v>
      </c>
      <c r="V326">
        <v>4500</v>
      </c>
      <c r="W326">
        <v>12050</v>
      </c>
      <c r="X326">
        <v>0</v>
      </c>
      <c r="Y326">
        <v>4500</v>
      </c>
      <c r="Z326">
        <v>5000</v>
      </c>
      <c r="AA326">
        <v>0</v>
      </c>
      <c r="AB326">
        <v>0</v>
      </c>
      <c r="AC326">
        <v>2500</v>
      </c>
      <c r="AD326">
        <v>0</v>
      </c>
      <c r="AE326">
        <v>0</v>
      </c>
      <c r="AF326">
        <v>0</v>
      </c>
      <c r="AG326">
        <v>11300</v>
      </c>
      <c r="AH326">
        <v>18050</v>
      </c>
      <c r="AI326">
        <v>2000</v>
      </c>
      <c r="AJ326">
        <v>12500</v>
      </c>
      <c r="AK326">
        <v>12750</v>
      </c>
      <c r="AL326">
        <v>1750</v>
      </c>
      <c r="AM326">
        <v>59200</v>
      </c>
      <c r="AN326">
        <v>0</v>
      </c>
      <c r="AO326">
        <v>56100</v>
      </c>
      <c r="AP326">
        <v>54051</v>
      </c>
      <c r="AQ326">
        <v>4000</v>
      </c>
      <c r="AR326">
        <v>13500</v>
      </c>
      <c r="AS326">
        <v>12000</v>
      </c>
      <c r="AT326">
        <v>0</v>
      </c>
      <c r="AU326">
        <v>2500</v>
      </c>
      <c r="AV326">
        <v>4500</v>
      </c>
      <c r="AW326">
        <v>4716</v>
      </c>
      <c r="AX326">
        <v>1000</v>
      </c>
      <c r="AY326">
        <v>0</v>
      </c>
      <c r="AZ326">
        <v>0</v>
      </c>
      <c r="BA326">
        <v>0</v>
      </c>
      <c r="BB326">
        <v>1000</v>
      </c>
      <c r="BC326">
        <v>15000</v>
      </c>
      <c r="BD326">
        <v>16300</v>
      </c>
      <c r="BE326">
        <v>0</v>
      </c>
      <c r="BF326">
        <v>0</v>
      </c>
      <c r="BG326">
        <v>17500</v>
      </c>
      <c r="BH326">
        <v>23500</v>
      </c>
      <c r="BI326">
        <v>-2500</v>
      </c>
      <c r="BJ326">
        <v>28500</v>
      </c>
      <c r="BK326">
        <v>13000</v>
      </c>
      <c r="BL326">
        <v>45600</v>
      </c>
      <c r="BM326">
        <v>4750</v>
      </c>
      <c r="BN326">
        <v>800</v>
      </c>
      <c r="BO326">
        <v>0</v>
      </c>
      <c r="BP326">
        <v>7350</v>
      </c>
      <c r="BQ326">
        <v>3500</v>
      </c>
      <c r="BR326">
        <v>0</v>
      </c>
      <c r="BS326">
        <v>20000</v>
      </c>
      <c r="BT326">
        <v>10550</v>
      </c>
      <c r="BU326">
        <v>16675</v>
      </c>
      <c r="BV326">
        <v>3700</v>
      </c>
      <c r="BW326">
        <v>0</v>
      </c>
      <c r="BX326">
        <v>7650</v>
      </c>
      <c r="BY326">
        <v>0</v>
      </c>
      <c r="BZ326">
        <v>0</v>
      </c>
      <c r="CA326">
        <v>1801</v>
      </c>
      <c r="CB326">
        <v>0</v>
      </c>
      <c r="CC326">
        <v>15481</v>
      </c>
      <c r="CD326">
        <v>1001</v>
      </c>
      <c r="CE326">
        <v>39414</v>
      </c>
      <c r="CF326">
        <v>2000</v>
      </c>
      <c r="CG326">
        <v>10000</v>
      </c>
      <c r="CH326">
        <v>2000</v>
      </c>
      <c r="CI326">
        <v>5400</v>
      </c>
      <c r="CJ326">
        <v>0</v>
      </c>
    </row>
    <row r="327" spans="1:88" x14ac:dyDescent="0.25">
      <c r="A327" t="s">
        <v>478</v>
      </c>
      <c r="B327" t="s">
        <v>2449</v>
      </c>
      <c r="C327" t="str">
        <f>VLOOKUP(LEFT(D327,2),'Lookup Information'!$E:$H,4,FALSE)</f>
        <v>Oregon District 41</v>
      </c>
      <c r="D327" t="s">
        <v>479</v>
      </c>
      <c r="E327" t="s">
        <v>95</v>
      </c>
      <c r="F327" t="s">
        <v>90</v>
      </c>
      <c r="G327">
        <v>4640</v>
      </c>
      <c r="H327">
        <v>4953</v>
      </c>
      <c r="I327">
        <v>25</v>
      </c>
      <c r="J327">
        <v>207</v>
      </c>
      <c r="K327">
        <v>20536</v>
      </c>
      <c r="L327">
        <v>11</v>
      </c>
      <c r="M327">
        <v>0</v>
      </c>
      <c r="N327">
        <v>0</v>
      </c>
      <c r="O327">
        <v>13228</v>
      </c>
      <c r="P327">
        <v>5200</v>
      </c>
      <c r="Q327">
        <v>4407</v>
      </c>
      <c r="R327">
        <v>5404</v>
      </c>
      <c r="S327">
        <v>12</v>
      </c>
      <c r="T327">
        <v>164</v>
      </c>
      <c r="U327">
        <v>1754</v>
      </c>
      <c r="V327">
        <v>4070</v>
      </c>
      <c r="W327">
        <v>770</v>
      </c>
      <c r="X327">
        <v>0</v>
      </c>
      <c r="Y327">
        <v>265</v>
      </c>
      <c r="Z327">
        <v>759</v>
      </c>
      <c r="AA327">
        <v>126</v>
      </c>
      <c r="AB327">
        <v>35</v>
      </c>
      <c r="AC327">
        <v>5045</v>
      </c>
      <c r="AD327">
        <v>0</v>
      </c>
      <c r="AE327">
        <v>3513</v>
      </c>
      <c r="AF327">
        <v>14</v>
      </c>
      <c r="AG327">
        <v>59</v>
      </c>
      <c r="AH327">
        <v>856</v>
      </c>
      <c r="AI327">
        <v>280</v>
      </c>
      <c r="AJ327">
        <v>8</v>
      </c>
      <c r="AK327">
        <v>3262</v>
      </c>
      <c r="AL327">
        <v>4500</v>
      </c>
      <c r="AM327">
        <v>23586</v>
      </c>
      <c r="AN327">
        <v>0</v>
      </c>
      <c r="AO327">
        <v>15751</v>
      </c>
      <c r="AP327">
        <v>11030</v>
      </c>
      <c r="AQ327">
        <v>1039</v>
      </c>
      <c r="AR327">
        <v>1203</v>
      </c>
      <c r="AS327">
        <v>242</v>
      </c>
      <c r="AT327">
        <v>0</v>
      </c>
      <c r="AU327">
        <v>0</v>
      </c>
      <c r="AV327">
        <v>0</v>
      </c>
      <c r="AW327">
        <v>1333</v>
      </c>
      <c r="AX327">
        <v>5875</v>
      </c>
      <c r="AY327">
        <v>0</v>
      </c>
      <c r="AZ327">
        <v>0</v>
      </c>
      <c r="BA327">
        <v>0</v>
      </c>
      <c r="BB327">
        <v>22</v>
      </c>
      <c r="BC327">
        <v>1</v>
      </c>
      <c r="BD327">
        <v>3949</v>
      </c>
      <c r="BE327">
        <v>0</v>
      </c>
      <c r="BF327">
        <v>0</v>
      </c>
      <c r="BG327">
        <v>0</v>
      </c>
      <c r="BH327">
        <v>11028</v>
      </c>
      <c r="BI327">
        <v>0</v>
      </c>
      <c r="BJ327">
        <v>1025</v>
      </c>
      <c r="BK327">
        <v>2515</v>
      </c>
      <c r="BL327">
        <v>28966</v>
      </c>
      <c r="BM327">
        <v>23500</v>
      </c>
      <c r="BN327">
        <v>36</v>
      </c>
      <c r="BO327">
        <v>0</v>
      </c>
      <c r="BP327">
        <v>6692</v>
      </c>
      <c r="BQ327">
        <v>8605</v>
      </c>
      <c r="BR327">
        <v>1534</v>
      </c>
      <c r="BS327">
        <v>1217</v>
      </c>
      <c r="BT327">
        <v>675</v>
      </c>
      <c r="BU327">
        <v>4835</v>
      </c>
      <c r="BV327">
        <v>596</v>
      </c>
      <c r="BW327">
        <v>501</v>
      </c>
      <c r="BX327">
        <v>5755</v>
      </c>
      <c r="BY327">
        <v>0</v>
      </c>
      <c r="BZ327">
        <v>0</v>
      </c>
      <c r="CA327">
        <v>7787</v>
      </c>
      <c r="CB327">
        <v>175</v>
      </c>
      <c r="CC327">
        <v>11480</v>
      </c>
      <c r="CD327">
        <v>258</v>
      </c>
      <c r="CE327">
        <v>93242</v>
      </c>
      <c r="CF327">
        <v>2878</v>
      </c>
      <c r="CG327">
        <v>2521</v>
      </c>
      <c r="CH327">
        <v>2530</v>
      </c>
      <c r="CI327">
        <v>2500</v>
      </c>
      <c r="CJ327">
        <v>8</v>
      </c>
    </row>
    <row r="328" spans="1:88" x14ac:dyDescent="0.25">
      <c r="A328" t="s">
        <v>480</v>
      </c>
      <c r="B328" t="s">
        <v>2450</v>
      </c>
      <c r="C328" t="str">
        <f>VLOOKUP(LEFT(D328,2),'Lookup Information'!$E:$H,4,FALSE)</f>
        <v>Indiana District 18</v>
      </c>
      <c r="D328" t="s">
        <v>983</v>
      </c>
      <c r="E328" t="s">
        <v>87</v>
      </c>
      <c r="F328" t="s">
        <v>88</v>
      </c>
      <c r="G328">
        <v>20600</v>
      </c>
      <c r="H328">
        <v>14550</v>
      </c>
      <c r="I328">
        <v>0</v>
      </c>
      <c r="J328">
        <v>4500</v>
      </c>
      <c r="K328">
        <v>4000</v>
      </c>
      <c r="L328">
        <v>15000</v>
      </c>
      <c r="M328">
        <v>6500</v>
      </c>
      <c r="N328">
        <v>2000</v>
      </c>
      <c r="O328">
        <v>7500</v>
      </c>
      <c r="P328">
        <v>5000</v>
      </c>
      <c r="Q328">
        <v>0</v>
      </c>
      <c r="R328">
        <v>100</v>
      </c>
      <c r="S328">
        <v>6500</v>
      </c>
      <c r="T328">
        <v>9150</v>
      </c>
      <c r="U328">
        <v>20150</v>
      </c>
      <c r="V328">
        <v>10650</v>
      </c>
      <c r="W328">
        <v>11450</v>
      </c>
      <c r="X328">
        <v>13000</v>
      </c>
      <c r="Y328">
        <v>18250</v>
      </c>
      <c r="Z328">
        <v>11000</v>
      </c>
      <c r="AA328">
        <v>3000</v>
      </c>
      <c r="AB328">
        <v>1000</v>
      </c>
      <c r="AC328">
        <v>41850</v>
      </c>
      <c r="AD328">
        <v>31200</v>
      </c>
      <c r="AE328">
        <v>42250</v>
      </c>
      <c r="AF328">
        <v>0</v>
      </c>
      <c r="AG328">
        <v>51250</v>
      </c>
      <c r="AH328">
        <v>89300</v>
      </c>
      <c r="AI328">
        <v>10000</v>
      </c>
      <c r="AJ328">
        <v>54750</v>
      </c>
      <c r="AK328">
        <v>219250</v>
      </c>
      <c r="AL328">
        <v>22450</v>
      </c>
      <c r="AM328">
        <v>111395</v>
      </c>
      <c r="AN328">
        <v>2450</v>
      </c>
      <c r="AO328">
        <v>130300</v>
      </c>
      <c r="AP328">
        <v>38850</v>
      </c>
      <c r="AQ328">
        <v>9150</v>
      </c>
      <c r="AR328">
        <v>18700</v>
      </c>
      <c r="AS328">
        <v>56150</v>
      </c>
      <c r="AT328">
        <v>0</v>
      </c>
      <c r="AU328">
        <v>0</v>
      </c>
      <c r="AV328">
        <v>2230</v>
      </c>
      <c r="AW328">
        <v>0</v>
      </c>
      <c r="AX328">
        <v>0</v>
      </c>
      <c r="AY328">
        <v>1000</v>
      </c>
      <c r="AZ328">
        <v>0</v>
      </c>
      <c r="BA328">
        <v>18600</v>
      </c>
      <c r="BB328">
        <v>2750</v>
      </c>
      <c r="BC328">
        <v>26539</v>
      </c>
      <c r="BD328">
        <v>19100</v>
      </c>
      <c r="BE328">
        <v>7344</v>
      </c>
      <c r="BF328">
        <v>0</v>
      </c>
      <c r="BG328">
        <v>1000</v>
      </c>
      <c r="BH328">
        <v>0</v>
      </c>
      <c r="BI328">
        <v>0</v>
      </c>
      <c r="BJ328">
        <v>0</v>
      </c>
      <c r="BK328">
        <v>0</v>
      </c>
      <c r="BL328">
        <v>63935</v>
      </c>
      <c r="BM328">
        <v>55000</v>
      </c>
      <c r="BN328">
        <v>12000</v>
      </c>
      <c r="BO328">
        <v>4000</v>
      </c>
      <c r="BP328">
        <v>30325</v>
      </c>
      <c r="BQ328">
        <v>32700</v>
      </c>
      <c r="BR328">
        <v>3000</v>
      </c>
      <c r="BS328">
        <v>27000</v>
      </c>
      <c r="BT328">
        <v>16900</v>
      </c>
      <c r="BU328">
        <v>65400</v>
      </c>
      <c r="BV328">
        <v>3500</v>
      </c>
      <c r="BW328">
        <v>13900</v>
      </c>
      <c r="BX328">
        <v>22900</v>
      </c>
      <c r="BY328">
        <v>1000</v>
      </c>
      <c r="BZ328">
        <v>0</v>
      </c>
      <c r="CA328">
        <v>925</v>
      </c>
      <c r="CB328">
        <v>0</v>
      </c>
      <c r="CC328">
        <v>8850</v>
      </c>
      <c r="CD328">
        <v>9500</v>
      </c>
      <c r="CE328">
        <v>66855</v>
      </c>
      <c r="CF328">
        <v>17500</v>
      </c>
      <c r="CG328">
        <v>17500</v>
      </c>
      <c r="CH328">
        <v>4000</v>
      </c>
      <c r="CI328">
        <v>2500</v>
      </c>
      <c r="CJ328">
        <v>2500</v>
      </c>
    </row>
    <row r="329" spans="1:88" x14ac:dyDescent="0.25">
      <c r="A329" t="s">
        <v>481</v>
      </c>
      <c r="B329" t="s">
        <v>2451</v>
      </c>
      <c r="C329" t="str">
        <f>VLOOKUP(LEFT(D329,2),'Lookup Information'!$E:$H,4,FALSE)</f>
        <v>Florida District 12</v>
      </c>
      <c r="D329" t="s">
        <v>984</v>
      </c>
      <c r="E329" t="s">
        <v>87</v>
      </c>
      <c r="F329" t="s">
        <v>88</v>
      </c>
      <c r="G329">
        <v>1500</v>
      </c>
      <c r="H329">
        <v>32400</v>
      </c>
      <c r="I329">
        <v>0</v>
      </c>
      <c r="J329">
        <v>3000</v>
      </c>
      <c r="K329">
        <v>0</v>
      </c>
      <c r="L329">
        <v>3000</v>
      </c>
      <c r="M329">
        <v>2700</v>
      </c>
      <c r="N329">
        <v>4500</v>
      </c>
      <c r="O329">
        <v>3750</v>
      </c>
      <c r="P329">
        <v>5000</v>
      </c>
      <c r="Q329">
        <v>200</v>
      </c>
      <c r="R329">
        <v>2000</v>
      </c>
      <c r="S329">
        <v>14750</v>
      </c>
      <c r="T329">
        <v>12500</v>
      </c>
      <c r="U329">
        <v>12000</v>
      </c>
      <c r="V329">
        <v>54435</v>
      </c>
      <c r="W329">
        <v>26250</v>
      </c>
      <c r="X329">
        <v>10850</v>
      </c>
      <c r="Y329">
        <v>6000</v>
      </c>
      <c r="Z329">
        <v>4750</v>
      </c>
      <c r="AA329">
        <v>18250</v>
      </c>
      <c r="AB329">
        <v>3000</v>
      </c>
      <c r="AC329">
        <v>16250</v>
      </c>
      <c r="AD329">
        <v>2000</v>
      </c>
      <c r="AE329">
        <v>27500</v>
      </c>
      <c r="AF329">
        <v>0</v>
      </c>
      <c r="AG329">
        <v>8150</v>
      </c>
      <c r="AH329">
        <v>16750</v>
      </c>
      <c r="AI329">
        <v>2700</v>
      </c>
      <c r="AJ329">
        <v>1000</v>
      </c>
      <c r="AK329">
        <v>62350</v>
      </c>
      <c r="AL329">
        <v>10250</v>
      </c>
      <c r="AM329">
        <v>62475</v>
      </c>
      <c r="AN329">
        <v>0</v>
      </c>
      <c r="AO329">
        <v>17550</v>
      </c>
      <c r="AP329">
        <v>54558</v>
      </c>
      <c r="AQ329">
        <v>500</v>
      </c>
      <c r="AR329">
        <v>5000</v>
      </c>
      <c r="AS329">
        <v>2000</v>
      </c>
      <c r="AT329">
        <v>6250</v>
      </c>
      <c r="AU329">
        <v>0</v>
      </c>
      <c r="AV329">
        <v>37233</v>
      </c>
      <c r="AW329">
        <v>0</v>
      </c>
      <c r="AX329">
        <v>0</v>
      </c>
      <c r="AY329">
        <v>7700</v>
      </c>
      <c r="AZ329">
        <v>0</v>
      </c>
      <c r="BA329">
        <v>6500</v>
      </c>
      <c r="BB329">
        <v>0</v>
      </c>
      <c r="BC329">
        <v>144700</v>
      </c>
      <c r="BD329">
        <v>6250</v>
      </c>
      <c r="BE329">
        <v>24050</v>
      </c>
      <c r="BF329">
        <v>0</v>
      </c>
      <c r="BG329">
        <v>0</v>
      </c>
      <c r="BH329">
        <v>0</v>
      </c>
      <c r="BI329">
        <v>0</v>
      </c>
      <c r="BJ329">
        <v>10000</v>
      </c>
      <c r="BK329">
        <v>7000</v>
      </c>
      <c r="BL329">
        <v>61945</v>
      </c>
      <c r="BM329">
        <v>24900</v>
      </c>
      <c r="BN329">
        <v>30700</v>
      </c>
      <c r="BO329">
        <v>2000</v>
      </c>
      <c r="BP329">
        <v>17400</v>
      </c>
      <c r="BQ329">
        <v>1000</v>
      </c>
      <c r="BR329">
        <v>1000</v>
      </c>
      <c r="BS329">
        <v>18310</v>
      </c>
      <c r="BT329">
        <v>15200</v>
      </c>
      <c r="BU329">
        <v>16200</v>
      </c>
      <c r="BV329">
        <v>3000</v>
      </c>
      <c r="BW329">
        <v>20400</v>
      </c>
      <c r="BX329">
        <v>26500</v>
      </c>
      <c r="BY329">
        <v>5900</v>
      </c>
      <c r="BZ329">
        <v>0</v>
      </c>
      <c r="CA329">
        <v>2900</v>
      </c>
      <c r="CB329">
        <v>0</v>
      </c>
      <c r="CC329">
        <v>16500</v>
      </c>
      <c r="CD329">
        <v>3500</v>
      </c>
      <c r="CE329">
        <v>36202</v>
      </c>
      <c r="CF329">
        <v>117950</v>
      </c>
      <c r="CG329">
        <v>33150</v>
      </c>
      <c r="CH329">
        <v>66652</v>
      </c>
      <c r="CI329">
        <v>4000</v>
      </c>
      <c r="CJ329">
        <v>21900</v>
      </c>
    </row>
    <row r="330" spans="1:88" x14ac:dyDescent="0.25">
      <c r="A330" t="s">
        <v>482</v>
      </c>
      <c r="B330" t="s">
        <v>2452</v>
      </c>
      <c r="C330" t="str">
        <f>VLOOKUP(LEFT(D330,2),'Lookup Information'!$E:$H,4,FALSE)</f>
        <v>Maryland District 24</v>
      </c>
      <c r="D330" t="s">
        <v>483</v>
      </c>
      <c r="E330" t="s">
        <v>95</v>
      </c>
      <c r="F330" t="s">
        <v>90</v>
      </c>
      <c r="G330">
        <v>-4000</v>
      </c>
      <c r="H330">
        <v>-400</v>
      </c>
      <c r="I330">
        <v>0</v>
      </c>
      <c r="J330">
        <v>0</v>
      </c>
      <c r="K330">
        <v>0</v>
      </c>
      <c r="L330">
        <v>0</v>
      </c>
      <c r="M330">
        <v>-1500</v>
      </c>
      <c r="N330">
        <v>0</v>
      </c>
      <c r="O330">
        <v>-2200</v>
      </c>
      <c r="P330">
        <v>0</v>
      </c>
      <c r="Q330">
        <v>0</v>
      </c>
      <c r="R330">
        <v>-16800</v>
      </c>
      <c r="S330">
        <v>0</v>
      </c>
      <c r="T330">
        <v>0</v>
      </c>
      <c r="U330">
        <v>0</v>
      </c>
      <c r="V330">
        <v>-1400</v>
      </c>
      <c r="W330">
        <v>1000</v>
      </c>
      <c r="X330">
        <v>0</v>
      </c>
      <c r="Y330">
        <v>0</v>
      </c>
      <c r="Z330">
        <v>-5100</v>
      </c>
      <c r="AA330">
        <v>-11700</v>
      </c>
      <c r="AB330">
        <v>-21600</v>
      </c>
      <c r="AC330">
        <v>-1500</v>
      </c>
      <c r="AD330">
        <v>0</v>
      </c>
      <c r="AE330">
        <v>1000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-1000</v>
      </c>
      <c r="AL330">
        <v>0</v>
      </c>
      <c r="AM330">
        <v>-800</v>
      </c>
      <c r="AN330">
        <v>0</v>
      </c>
      <c r="AO330">
        <v>-1000</v>
      </c>
      <c r="AP330">
        <v>-12100</v>
      </c>
      <c r="AQ330">
        <v>-2500</v>
      </c>
      <c r="AR330">
        <v>-2485</v>
      </c>
      <c r="AS330">
        <v>-9500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1000</v>
      </c>
      <c r="BC330">
        <v>0</v>
      </c>
      <c r="BD330">
        <v>0</v>
      </c>
      <c r="BE330">
        <v>0</v>
      </c>
      <c r="BF330">
        <v>0</v>
      </c>
      <c r="BG330">
        <v>-2500</v>
      </c>
      <c r="BH330">
        <v>0</v>
      </c>
      <c r="BI330">
        <v>0</v>
      </c>
      <c r="BJ330">
        <v>-6500</v>
      </c>
      <c r="BK330">
        <v>-3000</v>
      </c>
      <c r="BL330">
        <v>600</v>
      </c>
      <c r="BM330">
        <v>-6000</v>
      </c>
      <c r="BN330">
        <v>0</v>
      </c>
      <c r="BO330">
        <v>0</v>
      </c>
      <c r="BP330">
        <v>-2600</v>
      </c>
      <c r="BQ330">
        <v>0</v>
      </c>
      <c r="BR330">
        <v>0</v>
      </c>
      <c r="BS330">
        <v>0</v>
      </c>
      <c r="BT330">
        <v>7000</v>
      </c>
      <c r="BU330">
        <v>-3000</v>
      </c>
      <c r="BV330">
        <v>-2400</v>
      </c>
      <c r="BW330">
        <v>0</v>
      </c>
      <c r="BX330">
        <v>0</v>
      </c>
      <c r="BY330">
        <v>0</v>
      </c>
      <c r="BZ330">
        <v>0</v>
      </c>
      <c r="CA330">
        <v>-900</v>
      </c>
      <c r="CB330">
        <v>0</v>
      </c>
      <c r="CC330">
        <v>0</v>
      </c>
      <c r="CD330">
        <v>-2500</v>
      </c>
      <c r="CE330">
        <v>-2500</v>
      </c>
      <c r="CF330">
        <v>-12600</v>
      </c>
      <c r="CG330">
        <v>0</v>
      </c>
      <c r="CH330">
        <v>-12500</v>
      </c>
      <c r="CI330">
        <v>5500</v>
      </c>
      <c r="CJ330">
        <v>0</v>
      </c>
    </row>
    <row r="331" spans="1:88" x14ac:dyDescent="0.25">
      <c r="A331" t="s">
        <v>484</v>
      </c>
      <c r="B331" t="s">
        <v>2453</v>
      </c>
      <c r="C331" t="str">
        <f>VLOOKUP(LEFT(D331,2),'Lookup Information'!$E:$H,4,FALSE)</f>
        <v>Michigan District 26</v>
      </c>
      <c r="D331" t="s">
        <v>985</v>
      </c>
      <c r="E331" t="s">
        <v>87</v>
      </c>
      <c r="F331" t="s">
        <v>88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1000</v>
      </c>
      <c r="W331">
        <v>0</v>
      </c>
      <c r="X331">
        <v>0</v>
      </c>
      <c r="Y331">
        <v>0</v>
      </c>
      <c r="Z331">
        <v>1000</v>
      </c>
      <c r="AA331">
        <v>0</v>
      </c>
      <c r="AB331">
        <v>0</v>
      </c>
      <c r="AC331">
        <v>2000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499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-1000</v>
      </c>
      <c r="BM331">
        <v>0</v>
      </c>
      <c r="BN331">
        <v>0</v>
      </c>
      <c r="BO331">
        <v>0</v>
      </c>
      <c r="BP331">
        <v>1000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-1000</v>
      </c>
      <c r="CG331">
        <v>0</v>
      </c>
      <c r="CH331">
        <v>1000</v>
      </c>
      <c r="CI331">
        <v>0</v>
      </c>
      <c r="CJ331">
        <v>0</v>
      </c>
    </row>
    <row r="332" spans="1:88" x14ac:dyDescent="0.25">
      <c r="A332" t="s">
        <v>485</v>
      </c>
      <c r="B332" t="s">
        <v>2454</v>
      </c>
      <c r="C332" t="str">
        <f>VLOOKUP(LEFT(D332,2),'Lookup Information'!$E:$H,4,FALSE)</f>
        <v>Florida District 12</v>
      </c>
      <c r="D332" t="s">
        <v>986</v>
      </c>
      <c r="E332" t="s">
        <v>87</v>
      </c>
      <c r="F332" t="s">
        <v>88</v>
      </c>
      <c r="G332">
        <v>3500</v>
      </c>
      <c r="H332">
        <v>8000</v>
      </c>
      <c r="I332">
        <v>0</v>
      </c>
      <c r="J332">
        <v>3000</v>
      </c>
      <c r="K332">
        <v>500</v>
      </c>
      <c r="L332">
        <v>0</v>
      </c>
      <c r="M332">
        <v>0</v>
      </c>
      <c r="N332">
        <v>0</v>
      </c>
      <c r="O332">
        <v>2600</v>
      </c>
      <c r="P332">
        <v>0</v>
      </c>
      <c r="Q332">
        <v>0</v>
      </c>
      <c r="R332">
        <v>0</v>
      </c>
      <c r="S332">
        <v>500</v>
      </c>
      <c r="T332">
        <v>5000</v>
      </c>
      <c r="U332">
        <v>0</v>
      </c>
      <c r="V332">
        <v>3500</v>
      </c>
      <c r="W332">
        <v>17000</v>
      </c>
      <c r="X332">
        <v>10800</v>
      </c>
      <c r="Y332">
        <v>0</v>
      </c>
      <c r="Z332">
        <v>33000</v>
      </c>
      <c r="AA332">
        <v>33500</v>
      </c>
      <c r="AB332">
        <v>12500</v>
      </c>
      <c r="AC332">
        <v>11000</v>
      </c>
      <c r="AD332">
        <v>0</v>
      </c>
      <c r="AE332">
        <v>1000</v>
      </c>
      <c r="AF332">
        <v>2700</v>
      </c>
      <c r="AG332">
        <v>5000</v>
      </c>
      <c r="AH332">
        <v>10500</v>
      </c>
      <c r="AI332">
        <v>10250</v>
      </c>
      <c r="AJ332">
        <v>3500</v>
      </c>
      <c r="AK332">
        <v>7500</v>
      </c>
      <c r="AL332">
        <v>1500</v>
      </c>
      <c r="AM332">
        <v>59700</v>
      </c>
      <c r="AN332">
        <v>0</v>
      </c>
      <c r="AO332">
        <v>5400</v>
      </c>
      <c r="AP332">
        <v>51150</v>
      </c>
      <c r="AQ332">
        <v>11700</v>
      </c>
      <c r="AR332">
        <v>11000</v>
      </c>
      <c r="AS332">
        <v>2000</v>
      </c>
      <c r="AT332">
        <v>0</v>
      </c>
      <c r="AU332">
        <v>0</v>
      </c>
      <c r="AV332">
        <v>17000</v>
      </c>
      <c r="AW332">
        <v>0</v>
      </c>
      <c r="AX332">
        <v>2500</v>
      </c>
      <c r="AY332">
        <v>0</v>
      </c>
      <c r="AZ332">
        <v>0</v>
      </c>
      <c r="BA332">
        <v>7000</v>
      </c>
      <c r="BB332">
        <v>0</v>
      </c>
      <c r="BC332">
        <v>38500</v>
      </c>
      <c r="BD332">
        <v>10000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21900</v>
      </c>
      <c r="BM332">
        <v>21363</v>
      </c>
      <c r="BN332">
        <v>13100</v>
      </c>
      <c r="BO332">
        <v>0</v>
      </c>
      <c r="BP332">
        <v>7000</v>
      </c>
      <c r="BQ332">
        <v>5400</v>
      </c>
      <c r="BR332">
        <v>2500</v>
      </c>
      <c r="BS332">
        <v>4800</v>
      </c>
      <c r="BT332">
        <v>8100</v>
      </c>
      <c r="BU332">
        <v>2756</v>
      </c>
      <c r="BV332">
        <v>2700</v>
      </c>
      <c r="BW332">
        <v>0</v>
      </c>
      <c r="BX332">
        <v>1000</v>
      </c>
      <c r="BY332">
        <v>0</v>
      </c>
      <c r="BZ332">
        <v>0</v>
      </c>
      <c r="CA332">
        <v>250</v>
      </c>
      <c r="CB332">
        <v>0</v>
      </c>
      <c r="CC332">
        <v>9950</v>
      </c>
      <c r="CD332">
        <v>0</v>
      </c>
      <c r="CE332">
        <v>20150</v>
      </c>
      <c r="CF332">
        <v>3000</v>
      </c>
      <c r="CG332">
        <v>2700</v>
      </c>
      <c r="CH332">
        <v>2500</v>
      </c>
      <c r="CI332">
        <v>0</v>
      </c>
      <c r="CJ332">
        <v>0</v>
      </c>
    </row>
    <row r="333" spans="1:88" x14ac:dyDescent="0.25">
      <c r="A333" t="s">
        <v>486</v>
      </c>
      <c r="B333" t="s">
        <v>2455</v>
      </c>
      <c r="C333" t="str">
        <f>VLOOKUP(LEFT(D333,2),'Lookup Information'!$E:$H,4,FALSE)</f>
        <v>Michigan District 26</v>
      </c>
      <c r="D333" t="s">
        <v>987</v>
      </c>
      <c r="E333" t="s">
        <v>87</v>
      </c>
      <c r="F333" t="s">
        <v>88</v>
      </c>
      <c r="G333">
        <v>36000</v>
      </c>
      <c r="H333">
        <v>43835</v>
      </c>
      <c r="I333">
        <v>15126</v>
      </c>
      <c r="J333">
        <v>8500</v>
      </c>
      <c r="K333">
        <v>3500</v>
      </c>
      <c r="L333">
        <v>8500</v>
      </c>
      <c r="M333">
        <v>9000</v>
      </c>
      <c r="N333">
        <v>5400</v>
      </c>
      <c r="O333">
        <v>0</v>
      </c>
      <c r="P333">
        <v>0</v>
      </c>
      <c r="Q333">
        <v>0</v>
      </c>
      <c r="R333">
        <v>2700</v>
      </c>
      <c r="S333">
        <v>3000</v>
      </c>
      <c r="T333">
        <v>10500</v>
      </c>
      <c r="U333">
        <v>14200</v>
      </c>
      <c r="V333">
        <v>4000</v>
      </c>
      <c r="W333">
        <v>10590</v>
      </c>
      <c r="X333">
        <v>8250</v>
      </c>
      <c r="Y333">
        <v>8045</v>
      </c>
      <c r="Z333">
        <v>5000</v>
      </c>
      <c r="AA333">
        <v>5000</v>
      </c>
      <c r="AB333">
        <v>3500</v>
      </c>
      <c r="AC333">
        <v>31400</v>
      </c>
      <c r="AD333">
        <v>0</v>
      </c>
      <c r="AE333">
        <v>4050</v>
      </c>
      <c r="AF333">
        <v>0</v>
      </c>
      <c r="AG333">
        <v>12700</v>
      </c>
      <c r="AH333">
        <v>18045</v>
      </c>
      <c r="AI333">
        <v>8500</v>
      </c>
      <c r="AJ333">
        <v>0</v>
      </c>
      <c r="AK333">
        <v>27157</v>
      </c>
      <c r="AL333">
        <v>3500</v>
      </c>
      <c r="AM333">
        <v>23750</v>
      </c>
      <c r="AN333">
        <v>0</v>
      </c>
      <c r="AO333">
        <v>17540</v>
      </c>
      <c r="AP333">
        <v>42250</v>
      </c>
      <c r="AQ333">
        <v>10750</v>
      </c>
      <c r="AR333">
        <v>11545</v>
      </c>
      <c r="AS333">
        <v>100</v>
      </c>
      <c r="AT333">
        <v>500</v>
      </c>
      <c r="AU333">
        <v>0</v>
      </c>
      <c r="AV333">
        <v>28000</v>
      </c>
      <c r="AW333">
        <v>0</v>
      </c>
      <c r="AX333">
        <v>0</v>
      </c>
      <c r="AY333">
        <v>2000</v>
      </c>
      <c r="AZ333">
        <v>0</v>
      </c>
      <c r="BA333">
        <v>2000</v>
      </c>
      <c r="BB333">
        <v>0</v>
      </c>
      <c r="BC333">
        <v>86000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16100</v>
      </c>
      <c r="BM333">
        <v>7670</v>
      </c>
      <c r="BN333">
        <v>19000</v>
      </c>
      <c r="BO333">
        <v>2000</v>
      </c>
      <c r="BP333">
        <v>6226</v>
      </c>
      <c r="BQ333">
        <v>21200</v>
      </c>
      <c r="BR333">
        <v>73040</v>
      </c>
      <c r="BS333">
        <v>7500</v>
      </c>
      <c r="BT333">
        <v>750</v>
      </c>
      <c r="BU333">
        <v>35944</v>
      </c>
      <c r="BV333">
        <v>1500</v>
      </c>
      <c r="BW333">
        <v>5400</v>
      </c>
      <c r="BX333">
        <v>7000</v>
      </c>
      <c r="BY333">
        <v>2000</v>
      </c>
      <c r="BZ333">
        <v>0</v>
      </c>
      <c r="CA333">
        <v>7676</v>
      </c>
      <c r="CB333">
        <v>0</v>
      </c>
      <c r="CC333">
        <v>7940</v>
      </c>
      <c r="CD333">
        <v>0</v>
      </c>
      <c r="CE333">
        <v>48115</v>
      </c>
      <c r="CF333">
        <v>2500</v>
      </c>
      <c r="CG333">
        <v>33350</v>
      </c>
      <c r="CH333">
        <v>4000</v>
      </c>
      <c r="CI333">
        <v>0</v>
      </c>
      <c r="CJ333">
        <v>6500</v>
      </c>
    </row>
    <row r="334" spans="1:88" x14ac:dyDescent="0.25">
      <c r="A334" t="s">
        <v>487</v>
      </c>
      <c r="B334" t="s">
        <v>2456</v>
      </c>
      <c r="C334" t="str">
        <f>VLOOKUP(LEFT(D334,2),'Lookup Information'!$E:$H,4,FALSE)</f>
        <v>West Virginia District 54</v>
      </c>
      <c r="D334" t="s">
        <v>988</v>
      </c>
      <c r="E334" t="s">
        <v>87</v>
      </c>
      <c r="F334" t="s">
        <v>88</v>
      </c>
      <c r="G334">
        <v>4000</v>
      </c>
      <c r="H334">
        <v>26600</v>
      </c>
      <c r="I334">
        <v>500</v>
      </c>
      <c r="J334">
        <v>2750</v>
      </c>
      <c r="K334">
        <v>3250</v>
      </c>
      <c r="L334">
        <v>100</v>
      </c>
      <c r="M334">
        <v>0</v>
      </c>
      <c r="N334">
        <v>3500</v>
      </c>
      <c r="O334">
        <v>13500</v>
      </c>
      <c r="P334">
        <v>1000</v>
      </c>
      <c r="Q334">
        <v>1000</v>
      </c>
      <c r="R334">
        <v>4200</v>
      </c>
      <c r="S334">
        <v>3000</v>
      </c>
      <c r="T334">
        <v>4000</v>
      </c>
      <c r="U334">
        <v>7000</v>
      </c>
      <c r="V334">
        <v>1700</v>
      </c>
      <c r="W334">
        <v>13300</v>
      </c>
      <c r="X334">
        <v>24450</v>
      </c>
      <c r="Y334">
        <v>4050</v>
      </c>
      <c r="Z334">
        <v>2950</v>
      </c>
      <c r="AA334">
        <v>2000</v>
      </c>
      <c r="AB334">
        <v>0</v>
      </c>
      <c r="AC334">
        <v>25000</v>
      </c>
      <c r="AD334">
        <v>29526</v>
      </c>
      <c r="AE334">
        <v>30700</v>
      </c>
      <c r="AF334">
        <v>0</v>
      </c>
      <c r="AG334">
        <v>22000</v>
      </c>
      <c r="AH334">
        <v>8950</v>
      </c>
      <c r="AI334">
        <v>1000</v>
      </c>
      <c r="AJ334">
        <v>8400</v>
      </c>
      <c r="AK334">
        <v>24250</v>
      </c>
      <c r="AL334">
        <v>10000</v>
      </c>
      <c r="AM334">
        <v>45944</v>
      </c>
      <c r="AN334">
        <v>0</v>
      </c>
      <c r="AO334">
        <v>34500</v>
      </c>
      <c r="AP334">
        <v>59358</v>
      </c>
      <c r="AQ334">
        <v>23300</v>
      </c>
      <c r="AR334">
        <v>36125</v>
      </c>
      <c r="AS334">
        <v>3600</v>
      </c>
      <c r="AT334">
        <v>15425</v>
      </c>
      <c r="AU334">
        <v>0</v>
      </c>
      <c r="AV334">
        <v>34500</v>
      </c>
      <c r="AW334">
        <v>0</v>
      </c>
      <c r="AX334">
        <v>0</v>
      </c>
      <c r="AY334">
        <v>6200</v>
      </c>
      <c r="AZ334">
        <v>0</v>
      </c>
      <c r="BA334">
        <v>5194</v>
      </c>
      <c r="BB334">
        <v>5500</v>
      </c>
      <c r="BC334">
        <v>123600</v>
      </c>
      <c r="BD334">
        <v>14000</v>
      </c>
      <c r="BE334">
        <v>92538</v>
      </c>
      <c r="BF334">
        <v>0</v>
      </c>
      <c r="BG334">
        <v>0</v>
      </c>
      <c r="BH334">
        <v>0</v>
      </c>
      <c r="BI334">
        <v>0</v>
      </c>
      <c r="BJ334">
        <v>1000</v>
      </c>
      <c r="BK334">
        <v>6000</v>
      </c>
      <c r="BL334">
        <v>50744</v>
      </c>
      <c r="BM334">
        <v>6850</v>
      </c>
      <c r="BN334">
        <v>6000</v>
      </c>
      <c r="BO334">
        <v>1500</v>
      </c>
      <c r="BP334">
        <v>20702</v>
      </c>
      <c r="BQ334">
        <v>4700</v>
      </c>
      <c r="BR334">
        <v>1150</v>
      </c>
      <c r="BS334">
        <v>7700</v>
      </c>
      <c r="BT334">
        <v>0</v>
      </c>
      <c r="BU334">
        <v>8998</v>
      </c>
      <c r="BV334">
        <v>1000</v>
      </c>
      <c r="BW334">
        <v>0</v>
      </c>
      <c r="BX334">
        <v>26900</v>
      </c>
      <c r="BY334">
        <v>500</v>
      </c>
      <c r="BZ334">
        <v>0</v>
      </c>
      <c r="CA334">
        <v>6375</v>
      </c>
      <c r="CB334">
        <v>3000</v>
      </c>
      <c r="CC334">
        <v>5050</v>
      </c>
      <c r="CD334">
        <v>3250</v>
      </c>
      <c r="CE334">
        <v>83642</v>
      </c>
      <c r="CF334">
        <v>4000</v>
      </c>
      <c r="CG334">
        <v>25250</v>
      </c>
      <c r="CH334">
        <v>2000</v>
      </c>
      <c r="CI334">
        <v>4000</v>
      </c>
      <c r="CJ334">
        <v>0</v>
      </c>
    </row>
    <row r="335" spans="1:88" x14ac:dyDescent="0.25">
      <c r="A335" t="s">
        <v>488</v>
      </c>
      <c r="B335" t="s">
        <v>2457</v>
      </c>
      <c r="C335" t="str">
        <f>VLOOKUP(LEFT(D335,2),'Lookup Information'!$E:$H,4,FALSE)</f>
        <v>Wisconsin District 55</v>
      </c>
      <c r="D335" t="s">
        <v>989</v>
      </c>
      <c r="E335" t="s">
        <v>87</v>
      </c>
      <c r="F335" t="s">
        <v>90</v>
      </c>
      <c r="G335">
        <v>0</v>
      </c>
      <c r="H335">
        <v>0</v>
      </c>
      <c r="I335">
        <v>1000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1000</v>
      </c>
      <c r="P335">
        <v>2000</v>
      </c>
      <c r="Q335">
        <v>15</v>
      </c>
      <c r="R335">
        <v>1003</v>
      </c>
      <c r="S335">
        <v>6000</v>
      </c>
      <c r="T335">
        <v>3000</v>
      </c>
      <c r="U335">
        <v>11000</v>
      </c>
      <c r="V335">
        <v>500</v>
      </c>
      <c r="W335">
        <v>5000</v>
      </c>
      <c r="X335">
        <v>0</v>
      </c>
      <c r="Y335">
        <v>0</v>
      </c>
      <c r="Z335">
        <v>17000</v>
      </c>
      <c r="AA335">
        <v>4000</v>
      </c>
      <c r="AB335">
        <v>0</v>
      </c>
      <c r="AC335">
        <v>10000</v>
      </c>
      <c r="AD335">
        <v>0</v>
      </c>
      <c r="AE335">
        <v>0</v>
      </c>
      <c r="AF335">
        <v>0</v>
      </c>
      <c r="AG335">
        <v>46750</v>
      </c>
      <c r="AH335">
        <v>52400</v>
      </c>
      <c r="AI335">
        <v>15000</v>
      </c>
      <c r="AJ335">
        <v>40000</v>
      </c>
      <c r="AK335">
        <v>175850</v>
      </c>
      <c r="AL335">
        <v>20837</v>
      </c>
      <c r="AM335">
        <v>39350</v>
      </c>
      <c r="AN335">
        <v>3500</v>
      </c>
      <c r="AO335">
        <v>127500</v>
      </c>
      <c r="AP335">
        <v>6500</v>
      </c>
      <c r="AQ335">
        <v>6500</v>
      </c>
      <c r="AR335">
        <v>4400</v>
      </c>
      <c r="AS335">
        <v>11000</v>
      </c>
      <c r="AT335">
        <v>0</v>
      </c>
      <c r="AU335">
        <v>7500</v>
      </c>
      <c r="AV335">
        <v>0</v>
      </c>
      <c r="AW335">
        <v>0</v>
      </c>
      <c r="AX335">
        <v>2000</v>
      </c>
      <c r="AY335">
        <v>0</v>
      </c>
      <c r="AZ335">
        <v>0</v>
      </c>
      <c r="BA335">
        <v>0</v>
      </c>
      <c r="BB335">
        <v>0</v>
      </c>
      <c r="BC335">
        <v>4500</v>
      </c>
      <c r="BD335">
        <v>11600</v>
      </c>
      <c r="BE335">
        <v>0</v>
      </c>
      <c r="BF335">
        <v>0</v>
      </c>
      <c r="BG335">
        <v>27500</v>
      </c>
      <c r="BH335">
        <v>44500</v>
      </c>
      <c r="BI335">
        <v>11250</v>
      </c>
      <c r="BJ335">
        <v>49000</v>
      </c>
      <c r="BK335">
        <v>13250</v>
      </c>
      <c r="BL335">
        <v>22900</v>
      </c>
      <c r="BM335">
        <v>7703</v>
      </c>
      <c r="BN335">
        <v>17800</v>
      </c>
      <c r="BO335">
        <v>0</v>
      </c>
      <c r="BP335">
        <v>3150</v>
      </c>
      <c r="BQ335">
        <v>66700</v>
      </c>
      <c r="BR335">
        <v>1000</v>
      </c>
      <c r="BS335">
        <v>1000</v>
      </c>
      <c r="BT335">
        <v>350</v>
      </c>
      <c r="BU335">
        <v>6000</v>
      </c>
      <c r="BV335">
        <v>0</v>
      </c>
      <c r="BW335">
        <v>0</v>
      </c>
      <c r="BX335">
        <v>6000</v>
      </c>
      <c r="BY335">
        <v>0</v>
      </c>
      <c r="BZ335">
        <v>0</v>
      </c>
      <c r="CA335">
        <v>3700</v>
      </c>
      <c r="CB335">
        <v>1200</v>
      </c>
      <c r="CC335">
        <v>10260</v>
      </c>
      <c r="CD335">
        <v>1084</v>
      </c>
      <c r="CE335">
        <v>19185</v>
      </c>
      <c r="CF335">
        <v>1500</v>
      </c>
      <c r="CG335">
        <v>3500</v>
      </c>
      <c r="CH335">
        <v>3750</v>
      </c>
      <c r="CI335">
        <v>0</v>
      </c>
      <c r="CJ335">
        <v>800</v>
      </c>
    </row>
    <row r="336" spans="1:88" x14ac:dyDescent="0.25">
      <c r="A336" t="s">
        <v>489</v>
      </c>
      <c r="B336" t="s">
        <v>2458</v>
      </c>
      <c r="C336" t="str">
        <f>VLOOKUP(LEFT(D336,2),'Lookup Information'!$E:$H,4,FALSE)</f>
        <v>Kansas District 20</v>
      </c>
      <c r="D336" t="s">
        <v>490</v>
      </c>
      <c r="E336" t="s">
        <v>95</v>
      </c>
      <c r="F336" t="s">
        <v>88</v>
      </c>
      <c r="G336">
        <v>134700</v>
      </c>
      <c r="H336">
        <v>163467</v>
      </c>
      <c r="I336">
        <v>20500</v>
      </c>
      <c r="J336">
        <v>65050</v>
      </c>
      <c r="K336">
        <v>3000</v>
      </c>
      <c r="L336">
        <v>39375</v>
      </c>
      <c r="M336">
        <v>4500</v>
      </c>
      <c r="N336">
        <v>18000</v>
      </c>
      <c r="O336">
        <v>28050</v>
      </c>
      <c r="P336">
        <v>29200</v>
      </c>
      <c r="Q336">
        <v>300</v>
      </c>
      <c r="R336">
        <v>16750</v>
      </c>
      <c r="S336">
        <v>89400</v>
      </c>
      <c r="T336">
        <v>27250</v>
      </c>
      <c r="U336">
        <v>32500</v>
      </c>
      <c r="V336">
        <v>61625</v>
      </c>
      <c r="W336">
        <v>24850</v>
      </c>
      <c r="X336">
        <v>20550</v>
      </c>
      <c r="Y336">
        <v>4800</v>
      </c>
      <c r="Z336">
        <v>44250</v>
      </c>
      <c r="AA336">
        <v>29000</v>
      </c>
      <c r="AB336">
        <v>19000</v>
      </c>
      <c r="AC336">
        <v>47850</v>
      </c>
      <c r="AD336">
        <v>0</v>
      </c>
      <c r="AE336">
        <v>137775</v>
      </c>
      <c r="AF336">
        <v>2000</v>
      </c>
      <c r="AG336">
        <v>50900</v>
      </c>
      <c r="AH336">
        <v>126949</v>
      </c>
      <c r="AI336">
        <v>11000</v>
      </c>
      <c r="AJ336">
        <v>31750</v>
      </c>
      <c r="AK336">
        <v>111128</v>
      </c>
      <c r="AL336">
        <v>46925</v>
      </c>
      <c r="AM336">
        <v>108668</v>
      </c>
      <c r="AN336">
        <v>8100</v>
      </c>
      <c r="AO336">
        <v>176375</v>
      </c>
      <c r="AP336">
        <v>109875</v>
      </c>
      <c r="AQ336">
        <v>16000</v>
      </c>
      <c r="AR336">
        <v>34025</v>
      </c>
      <c r="AS336">
        <v>80500</v>
      </c>
      <c r="AT336">
        <v>0</v>
      </c>
      <c r="AU336">
        <v>0</v>
      </c>
      <c r="AV336">
        <v>3000</v>
      </c>
      <c r="AW336">
        <v>0</v>
      </c>
      <c r="AX336">
        <v>0</v>
      </c>
      <c r="AY336">
        <v>1000</v>
      </c>
      <c r="AZ336">
        <v>0</v>
      </c>
      <c r="BA336">
        <v>20350</v>
      </c>
      <c r="BB336">
        <v>12350</v>
      </c>
      <c r="BC336">
        <v>237700</v>
      </c>
      <c r="BD336">
        <v>32875</v>
      </c>
      <c r="BE336">
        <v>6949</v>
      </c>
      <c r="BF336">
        <v>0</v>
      </c>
      <c r="BG336">
        <v>0</v>
      </c>
      <c r="BH336">
        <v>1000</v>
      </c>
      <c r="BI336">
        <v>0</v>
      </c>
      <c r="BJ336">
        <v>10000</v>
      </c>
      <c r="BK336">
        <v>15000</v>
      </c>
      <c r="BL336">
        <v>104173</v>
      </c>
      <c r="BM336">
        <v>80799</v>
      </c>
      <c r="BN336">
        <v>25800</v>
      </c>
      <c r="BO336">
        <v>15500</v>
      </c>
      <c r="BP336">
        <v>23841</v>
      </c>
      <c r="BQ336">
        <v>51800</v>
      </c>
      <c r="BR336">
        <v>19000</v>
      </c>
      <c r="BS336">
        <v>45800</v>
      </c>
      <c r="BT336">
        <v>20250</v>
      </c>
      <c r="BU336">
        <v>35400</v>
      </c>
      <c r="BV336">
        <v>31450</v>
      </c>
      <c r="BW336">
        <v>9200</v>
      </c>
      <c r="BX336">
        <v>56300</v>
      </c>
      <c r="BY336">
        <v>1000</v>
      </c>
      <c r="BZ336">
        <v>1000</v>
      </c>
      <c r="CA336">
        <v>10530</v>
      </c>
      <c r="CB336">
        <v>0</v>
      </c>
      <c r="CC336">
        <v>18250</v>
      </c>
      <c r="CD336">
        <v>9250</v>
      </c>
      <c r="CE336">
        <v>101319</v>
      </c>
      <c r="CF336">
        <v>73600</v>
      </c>
      <c r="CG336">
        <v>76249</v>
      </c>
      <c r="CH336">
        <v>101200</v>
      </c>
      <c r="CI336">
        <v>0</v>
      </c>
      <c r="CJ336">
        <v>18100</v>
      </c>
    </row>
    <row r="337" spans="1:88" x14ac:dyDescent="0.25">
      <c r="A337" t="s">
        <v>491</v>
      </c>
      <c r="B337" t="s">
        <v>2459</v>
      </c>
      <c r="C337" t="str">
        <f>VLOOKUP(LEFT(D337,2),'Lookup Information'!$E:$H,4,FALSE)</f>
        <v>Massachusetts District 25</v>
      </c>
      <c r="D337" t="s">
        <v>990</v>
      </c>
      <c r="E337" t="s">
        <v>87</v>
      </c>
      <c r="F337" t="s">
        <v>90</v>
      </c>
      <c r="G337">
        <v>2250</v>
      </c>
      <c r="H337">
        <v>10500</v>
      </c>
      <c r="I337">
        <v>0</v>
      </c>
      <c r="J337">
        <v>1000</v>
      </c>
      <c r="K337">
        <v>0</v>
      </c>
      <c r="L337">
        <v>0</v>
      </c>
      <c r="M337">
        <v>0</v>
      </c>
      <c r="N337">
        <v>0</v>
      </c>
      <c r="O337">
        <v>18205</v>
      </c>
      <c r="P337">
        <v>15550</v>
      </c>
      <c r="Q337">
        <v>22570</v>
      </c>
      <c r="R337">
        <v>15500</v>
      </c>
      <c r="S337">
        <v>2000</v>
      </c>
      <c r="T337">
        <v>5000</v>
      </c>
      <c r="U337">
        <v>0</v>
      </c>
      <c r="V337">
        <v>19025</v>
      </c>
      <c r="W337">
        <v>6500</v>
      </c>
      <c r="X337">
        <v>1000</v>
      </c>
      <c r="Y337">
        <v>0</v>
      </c>
      <c r="Z337">
        <v>38000</v>
      </c>
      <c r="AA337">
        <v>31410</v>
      </c>
      <c r="AB337">
        <v>17439</v>
      </c>
      <c r="AC337">
        <v>8500</v>
      </c>
      <c r="AD337">
        <v>0</v>
      </c>
      <c r="AE337">
        <v>3000</v>
      </c>
      <c r="AF337">
        <v>0</v>
      </c>
      <c r="AG337">
        <v>22700</v>
      </c>
      <c r="AH337">
        <v>29410</v>
      </c>
      <c r="AI337">
        <v>3000</v>
      </c>
      <c r="AJ337">
        <v>250</v>
      </c>
      <c r="AK337">
        <v>91876</v>
      </c>
      <c r="AL337">
        <v>90600</v>
      </c>
      <c r="AM337">
        <v>85158</v>
      </c>
      <c r="AN337">
        <v>5400</v>
      </c>
      <c r="AO337">
        <v>362534</v>
      </c>
      <c r="AP337">
        <v>52950</v>
      </c>
      <c r="AQ337">
        <v>8100</v>
      </c>
      <c r="AR337">
        <v>31475</v>
      </c>
      <c r="AS337">
        <v>70600</v>
      </c>
      <c r="AT337">
        <v>0</v>
      </c>
      <c r="AU337">
        <v>0</v>
      </c>
      <c r="AV337">
        <v>12000</v>
      </c>
      <c r="AW337">
        <v>59796</v>
      </c>
      <c r="AX337">
        <v>14800</v>
      </c>
      <c r="AY337">
        <v>0</v>
      </c>
      <c r="AZ337">
        <v>0</v>
      </c>
      <c r="BA337">
        <v>0</v>
      </c>
      <c r="BB337">
        <v>6725</v>
      </c>
      <c r="BC337">
        <v>57000</v>
      </c>
      <c r="BD337">
        <v>27650</v>
      </c>
      <c r="BE337">
        <v>0</v>
      </c>
      <c r="BF337">
        <v>0</v>
      </c>
      <c r="BG337">
        <v>22500</v>
      </c>
      <c r="BH337">
        <v>23000</v>
      </c>
      <c r="BI337">
        <v>0</v>
      </c>
      <c r="BJ337">
        <v>15000</v>
      </c>
      <c r="BK337">
        <v>18000</v>
      </c>
      <c r="BL337">
        <v>128715</v>
      </c>
      <c r="BM337">
        <v>24685</v>
      </c>
      <c r="BN337">
        <v>19630</v>
      </c>
      <c r="BO337">
        <v>0</v>
      </c>
      <c r="BP337">
        <v>38290</v>
      </c>
      <c r="BQ337">
        <v>1500</v>
      </c>
      <c r="BR337">
        <v>1800</v>
      </c>
      <c r="BS337">
        <v>2200</v>
      </c>
      <c r="BT337">
        <v>15700</v>
      </c>
      <c r="BU337">
        <v>13750</v>
      </c>
      <c r="BV337">
        <v>10805</v>
      </c>
      <c r="BW337">
        <v>3050</v>
      </c>
      <c r="BX337">
        <v>24700</v>
      </c>
      <c r="BY337">
        <v>0</v>
      </c>
      <c r="BZ337">
        <v>0</v>
      </c>
      <c r="CA337">
        <v>12650</v>
      </c>
      <c r="CB337">
        <v>5200</v>
      </c>
      <c r="CC337">
        <v>69560</v>
      </c>
      <c r="CD337">
        <v>20845</v>
      </c>
      <c r="CE337">
        <v>124000</v>
      </c>
      <c r="CF337">
        <v>6100</v>
      </c>
      <c r="CG337">
        <v>3003</v>
      </c>
      <c r="CH337">
        <v>23100</v>
      </c>
      <c r="CI337">
        <v>0</v>
      </c>
      <c r="CJ337">
        <v>0</v>
      </c>
    </row>
    <row r="338" spans="1:88" x14ac:dyDescent="0.25">
      <c r="A338" t="s">
        <v>492</v>
      </c>
      <c r="B338" t="s">
        <v>2460</v>
      </c>
      <c r="C338" t="str">
        <f>VLOOKUP(LEFT(D338,2),'Lookup Information'!$E:$H,4,FALSE)</f>
        <v>Oklahoma District 40</v>
      </c>
      <c r="D338" t="s">
        <v>991</v>
      </c>
      <c r="E338" t="s">
        <v>87</v>
      </c>
      <c r="F338" t="s">
        <v>88</v>
      </c>
      <c r="G338">
        <v>15000</v>
      </c>
      <c r="H338">
        <v>31250</v>
      </c>
      <c r="I338">
        <v>1000</v>
      </c>
      <c r="J338">
        <v>15000</v>
      </c>
      <c r="K338">
        <v>18500</v>
      </c>
      <c r="L338">
        <v>13150</v>
      </c>
      <c r="M338">
        <v>4500</v>
      </c>
      <c r="N338">
        <v>2000</v>
      </c>
      <c r="O338">
        <v>2770</v>
      </c>
      <c r="P338">
        <v>9500</v>
      </c>
      <c r="Q338">
        <v>0</v>
      </c>
      <c r="R338">
        <v>10000</v>
      </c>
      <c r="S338">
        <v>39500</v>
      </c>
      <c r="T338">
        <v>23250</v>
      </c>
      <c r="U338">
        <v>17166</v>
      </c>
      <c r="V338">
        <v>5500</v>
      </c>
      <c r="W338">
        <v>25600</v>
      </c>
      <c r="X338">
        <v>8000</v>
      </c>
      <c r="Y338">
        <v>9400</v>
      </c>
      <c r="Z338">
        <v>15000</v>
      </c>
      <c r="AA338">
        <v>5000</v>
      </c>
      <c r="AB338">
        <v>1000</v>
      </c>
      <c r="AC338">
        <v>55000</v>
      </c>
      <c r="AD338">
        <v>11000</v>
      </c>
      <c r="AE338">
        <v>190850</v>
      </c>
      <c r="AF338">
        <v>0</v>
      </c>
      <c r="AG338">
        <v>7000</v>
      </c>
      <c r="AH338">
        <v>38710</v>
      </c>
      <c r="AI338">
        <v>2000</v>
      </c>
      <c r="AJ338">
        <v>0</v>
      </c>
      <c r="AK338">
        <v>57900</v>
      </c>
      <c r="AL338">
        <v>5500</v>
      </c>
      <c r="AM338">
        <v>43500</v>
      </c>
      <c r="AN338">
        <v>0</v>
      </c>
      <c r="AO338">
        <v>500</v>
      </c>
      <c r="AP338">
        <v>63110</v>
      </c>
      <c r="AQ338">
        <v>6000</v>
      </c>
      <c r="AR338">
        <v>4750</v>
      </c>
      <c r="AS338">
        <v>55250</v>
      </c>
      <c r="AT338">
        <v>500</v>
      </c>
      <c r="AU338">
        <v>0</v>
      </c>
      <c r="AV338">
        <v>20500</v>
      </c>
      <c r="AW338">
        <v>0</v>
      </c>
      <c r="AX338">
        <v>0</v>
      </c>
      <c r="AY338">
        <v>0</v>
      </c>
      <c r="AZ338">
        <v>0</v>
      </c>
      <c r="BA338">
        <v>13150</v>
      </c>
      <c r="BB338">
        <v>2000</v>
      </c>
      <c r="BC338">
        <v>94000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1000</v>
      </c>
      <c r="BL338">
        <v>16750</v>
      </c>
      <c r="BM338">
        <v>33350</v>
      </c>
      <c r="BN338">
        <v>10000</v>
      </c>
      <c r="BO338">
        <v>4500</v>
      </c>
      <c r="BP338">
        <v>500</v>
      </c>
      <c r="BQ338">
        <v>64300</v>
      </c>
      <c r="BR338">
        <v>10250</v>
      </c>
      <c r="BS338">
        <v>9500</v>
      </c>
      <c r="BT338">
        <v>2000</v>
      </c>
      <c r="BU338">
        <v>30100</v>
      </c>
      <c r="BV338">
        <v>1500</v>
      </c>
      <c r="BW338">
        <v>4500</v>
      </c>
      <c r="BX338">
        <v>45900</v>
      </c>
      <c r="BY338">
        <v>10800</v>
      </c>
      <c r="BZ338">
        <v>0</v>
      </c>
      <c r="CA338">
        <v>750</v>
      </c>
      <c r="CB338">
        <v>0</v>
      </c>
      <c r="CC338">
        <v>3000</v>
      </c>
      <c r="CD338">
        <v>0</v>
      </c>
      <c r="CE338">
        <v>32200</v>
      </c>
      <c r="CF338">
        <v>19000</v>
      </c>
      <c r="CG338">
        <v>49800</v>
      </c>
      <c r="CH338">
        <v>8000</v>
      </c>
      <c r="CI338">
        <v>0</v>
      </c>
      <c r="CJ338">
        <v>3000</v>
      </c>
    </row>
    <row r="339" spans="1:88" x14ac:dyDescent="0.25">
      <c r="A339" t="s">
        <v>493</v>
      </c>
      <c r="B339" t="s">
        <v>2461</v>
      </c>
      <c r="C339" t="str">
        <f>VLOOKUP(LEFT(D339,2),'Lookup Information'!$E:$H,4,FALSE)</f>
        <v>South Carolina District 45</v>
      </c>
      <c r="D339" t="s">
        <v>992</v>
      </c>
      <c r="E339" t="s">
        <v>87</v>
      </c>
      <c r="F339" t="s">
        <v>88</v>
      </c>
      <c r="G339">
        <v>3400</v>
      </c>
      <c r="H339">
        <v>1500</v>
      </c>
      <c r="I339">
        <v>0</v>
      </c>
      <c r="J339">
        <v>10000</v>
      </c>
      <c r="K339">
        <v>9775</v>
      </c>
      <c r="L339">
        <v>500</v>
      </c>
      <c r="M339">
        <v>0</v>
      </c>
      <c r="N339">
        <v>0</v>
      </c>
      <c r="O339">
        <v>10500</v>
      </c>
      <c r="P339">
        <v>5000</v>
      </c>
      <c r="Q339">
        <v>2760</v>
      </c>
      <c r="R339">
        <v>0</v>
      </c>
      <c r="S339">
        <v>2000</v>
      </c>
      <c r="T339">
        <v>6530</v>
      </c>
      <c r="U339">
        <v>22500</v>
      </c>
      <c r="V339">
        <v>7100</v>
      </c>
      <c r="W339">
        <v>3000</v>
      </c>
      <c r="X339">
        <v>29800</v>
      </c>
      <c r="Y339">
        <v>2000</v>
      </c>
      <c r="Z339">
        <v>3750</v>
      </c>
      <c r="AA339">
        <v>0</v>
      </c>
      <c r="AB339">
        <v>25</v>
      </c>
      <c r="AC339">
        <v>21400</v>
      </c>
      <c r="AD339">
        <v>0</v>
      </c>
      <c r="AE339">
        <v>18500</v>
      </c>
      <c r="AF339">
        <v>0</v>
      </c>
      <c r="AG339">
        <v>50380</v>
      </c>
      <c r="AH339">
        <v>78380</v>
      </c>
      <c r="AI339">
        <v>11015</v>
      </c>
      <c r="AJ339">
        <v>54700</v>
      </c>
      <c r="AK339">
        <v>92064</v>
      </c>
      <c r="AL339">
        <v>30800</v>
      </c>
      <c r="AM339">
        <v>53200</v>
      </c>
      <c r="AN339">
        <v>100</v>
      </c>
      <c r="AO339">
        <v>110200</v>
      </c>
      <c r="AP339">
        <v>30080</v>
      </c>
      <c r="AQ339">
        <v>6725</v>
      </c>
      <c r="AR339">
        <v>5115</v>
      </c>
      <c r="AS339">
        <v>11600</v>
      </c>
      <c r="AT339">
        <v>500</v>
      </c>
      <c r="AU339">
        <v>0</v>
      </c>
      <c r="AV339">
        <v>2230</v>
      </c>
      <c r="AW339">
        <v>0</v>
      </c>
      <c r="AX339">
        <v>0</v>
      </c>
      <c r="AY339">
        <v>0</v>
      </c>
      <c r="AZ339">
        <v>0</v>
      </c>
      <c r="BA339">
        <v>9950</v>
      </c>
      <c r="BB339">
        <v>0</v>
      </c>
      <c r="BC339">
        <v>25202</v>
      </c>
      <c r="BD339">
        <v>0</v>
      </c>
      <c r="BE339">
        <v>22004</v>
      </c>
      <c r="BF339">
        <v>0</v>
      </c>
      <c r="BG339">
        <v>0</v>
      </c>
      <c r="BH339">
        <v>0</v>
      </c>
      <c r="BI339">
        <v>0</v>
      </c>
      <c r="BJ339">
        <v>5000</v>
      </c>
      <c r="BK339">
        <v>0</v>
      </c>
      <c r="BL339">
        <v>39710</v>
      </c>
      <c r="BM339">
        <v>23150</v>
      </c>
      <c r="BN339">
        <v>5700</v>
      </c>
      <c r="BO339">
        <v>3500</v>
      </c>
      <c r="BP339">
        <v>14500</v>
      </c>
      <c r="BQ339">
        <v>1000</v>
      </c>
      <c r="BR339">
        <v>1250</v>
      </c>
      <c r="BS339">
        <v>14500</v>
      </c>
      <c r="BT339">
        <v>7600</v>
      </c>
      <c r="BU339">
        <v>7010</v>
      </c>
      <c r="BV339">
        <v>1250</v>
      </c>
      <c r="BW339">
        <v>0</v>
      </c>
      <c r="BX339">
        <v>21010</v>
      </c>
      <c r="BY339">
        <v>0</v>
      </c>
      <c r="BZ339">
        <v>5000</v>
      </c>
      <c r="CA339">
        <v>50</v>
      </c>
      <c r="CB339">
        <v>100</v>
      </c>
      <c r="CC339">
        <v>600</v>
      </c>
      <c r="CD339">
        <v>25</v>
      </c>
      <c r="CE339">
        <v>84267</v>
      </c>
      <c r="CF339">
        <v>15535</v>
      </c>
      <c r="CG339">
        <v>13650</v>
      </c>
      <c r="CH339">
        <v>2100</v>
      </c>
      <c r="CI339">
        <v>200</v>
      </c>
      <c r="CJ339">
        <v>5100</v>
      </c>
    </row>
    <row r="340" spans="1:88" x14ac:dyDescent="0.25">
      <c r="A340" t="s">
        <v>494</v>
      </c>
      <c r="B340" t="s">
        <v>2462</v>
      </c>
      <c r="C340" t="str">
        <f>VLOOKUP(LEFT(D340,2),'Lookup Information'!$E:$H,4,FALSE)</f>
        <v>Alaska District 2</v>
      </c>
      <c r="D340" t="s">
        <v>495</v>
      </c>
      <c r="E340" t="s">
        <v>95</v>
      </c>
      <c r="F340" t="s">
        <v>88</v>
      </c>
      <c r="G340">
        <v>21000</v>
      </c>
      <c r="H340">
        <v>137550</v>
      </c>
      <c r="I340">
        <v>8500</v>
      </c>
      <c r="J340">
        <v>12925</v>
      </c>
      <c r="K340">
        <v>64100</v>
      </c>
      <c r="L340">
        <v>18600</v>
      </c>
      <c r="M340">
        <v>0</v>
      </c>
      <c r="N340">
        <v>0</v>
      </c>
      <c r="O340">
        <v>23200</v>
      </c>
      <c r="P340">
        <v>22500</v>
      </c>
      <c r="Q340">
        <v>1000</v>
      </c>
      <c r="R340">
        <v>8350</v>
      </c>
      <c r="S340">
        <v>34600</v>
      </c>
      <c r="T340">
        <v>20650</v>
      </c>
      <c r="U340">
        <v>25250</v>
      </c>
      <c r="V340">
        <v>54750</v>
      </c>
      <c r="W340">
        <v>34975</v>
      </c>
      <c r="X340">
        <v>15000</v>
      </c>
      <c r="Y340">
        <v>18900</v>
      </c>
      <c r="Z340">
        <v>47200</v>
      </c>
      <c r="AA340">
        <v>26000</v>
      </c>
      <c r="AB340">
        <v>37800</v>
      </c>
      <c r="AC340">
        <v>328362</v>
      </c>
      <c r="AD340">
        <v>92986</v>
      </c>
      <c r="AE340">
        <v>581850</v>
      </c>
      <c r="AF340">
        <v>6500</v>
      </c>
      <c r="AG340">
        <v>52850</v>
      </c>
      <c r="AH340">
        <v>36400</v>
      </c>
      <c r="AI340">
        <v>8250</v>
      </c>
      <c r="AJ340">
        <v>4000</v>
      </c>
      <c r="AK340">
        <v>65500</v>
      </c>
      <c r="AL340">
        <v>73525</v>
      </c>
      <c r="AM340">
        <v>150400</v>
      </c>
      <c r="AN340">
        <v>0</v>
      </c>
      <c r="AO340">
        <v>287003</v>
      </c>
      <c r="AP340">
        <v>92300</v>
      </c>
      <c r="AQ340">
        <v>10000</v>
      </c>
      <c r="AR340">
        <v>23450</v>
      </c>
      <c r="AS340">
        <v>45500</v>
      </c>
      <c r="AT340">
        <v>0</v>
      </c>
      <c r="AU340">
        <v>0</v>
      </c>
      <c r="AV340">
        <v>2000</v>
      </c>
      <c r="AW340">
        <v>0</v>
      </c>
      <c r="AX340">
        <v>5650</v>
      </c>
      <c r="AY340">
        <v>1000</v>
      </c>
      <c r="AZ340">
        <v>0</v>
      </c>
      <c r="BA340">
        <v>21650</v>
      </c>
      <c r="BB340">
        <v>10531</v>
      </c>
      <c r="BC340">
        <v>356100</v>
      </c>
      <c r="BD340">
        <v>67930</v>
      </c>
      <c r="BE340">
        <v>38450</v>
      </c>
      <c r="BF340">
        <v>11525</v>
      </c>
      <c r="BG340">
        <v>28500</v>
      </c>
      <c r="BH340">
        <v>4000</v>
      </c>
      <c r="BI340">
        <v>0</v>
      </c>
      <c r="BJ340">
        <v>40500</v>
      </c>
      <c r="BK340">
        <v>22750</v>
      </c>
      <c r="BL340">
        <v>224001</v>
      </c>
      <c r="BM340">
        <v>114867</v>
      </c>
      <c r="BN340">
        <v>57220</v>
      </c>
      <c r="BO340">
        <v>16093</v>
      </c>
      <c r="BP340">
        <v>56603</v>
      </c>
      <c r="BQ340">
        <v>42400</v>
      </c>
      <c r="BR340">
        <v>40900</v>
      </c>
      <c r="BS340">
        <v>98600</v>
      </c>
      <c r="BT340">
        <v>30650</v>
      </c>
      <c r="BU340">
        <v>41950</v>
      </c>
      <c r="BV340">
        <v>13700</v>
      </c>
      <c r="BW340">
        <v>17200</v>
      </c>
      <c r="BX340">
        <v>56900</v>
      </c>
      <c r="BY340">
        <v>4700</v>
      </c>
      <c r="BZ340">
        <v>0</v>
      </c>
      <c r="CA340">
        <v>36410</v>
      </c>
      <c r="CB340">
        <v>0</v>
      </c>
      <c r="CC340">
        <v>16905</v>
      </c>
      <c r="CD340">
        <v>39000</v>
      </c>
      <c r="CE340">
        <v>142355</v>
      </c>
      <c r="CF340">
        <v>94315</v>
      </c>
      <c r="CG340">
        <v>37650</v>
      </c>
      <c r="CH340">
        <v>34900</v>
      </c>
      <c r="CI340">
        <v>103550</v>
      </c>
      <c r="CJ340">
        <v>7450</v>
      </c>
    </row>
    <row r="341" spans="1:88" x14ac:dyDescent="0.25">
      <c r="A341" t="s">
        <v>496</v>
      </c>
      <c r="B341" t="s">
        <v>2463</v>
      </c>
      <c r="C341" t="str">
        <f>VLOOKUP(LEFT(D341,2),'Lookup Information'!$E:$H,4,FALSE)</f>
        <v>Connecticut District 9</v>
      </c>
      <c r="D341" t="s">
        <v>497</v>
      </c>
      <c r="E341" t="s">
        <v>95</v>
      </c>
      <c r="F341" t="s">
        <v>90</v>
      </c>
      <c r="G341">
        <v>300</v>
      </c>
      <c r="H341">
        <v>2125</v>
      </c>
      <c r="I341">
        <v>0</v>
      </c>
      <c r="J341">
        <v>2000</v>
      </c>
      <c r="K341">
        <v>500</v>
      </c>
      <c r="L341">
        <v>1000</v>
      </c>
      <c r="M341">
        <v>0</v>
      </c>
      <c r="N341">
        <v>0</v>
      </c>
      <c r="O341">
        <v>2135</v>
      </c>
      <c r="P341">
        <v>10000</v>
      </c>
      <c r="Q341">
        <v>22506</v>
      </c>
      <c r="R341">
        <v>14105</v>
      </c>
      <c r="S341">
        <v>0</v>
      </c>
      <c r="T341">
        <v>3000</v>
      </c>
      <c r="U341">
        <v>8502</v>
      </c>
      <c r="V341">
        <v>9777</v>
      </c>
      <c r="W341">
        <v>15750</v>
      </c>
      <c r="X341">
        <v>2700</v>
      </c>
      <c r="Y341">
        <v>2025</v>
      </c>
      <c r="Z341">
        <v>1000</v>
      </c>
      <c r="AA341">
        <v>1000</v>
      </c>
      <c r="AB341">
        <v>1000</v>
      </c>
      <c r="AC341">
        <v>13000</v>
      </c>
      <c r="AD341">
        <v>1750</v>
      </c>
      <c r="AE341">
        <v>2500</v>
      </c>
      <c r="AF341">
        <v>0</v>
      </c>
      <c r="AG341">
        <v>5875</v>
      </c>
      <c r="AH341">
        <v>10845</v>
      </c>
      <c r="AI341">
        <v>250</v>
      </c>
      <c r="AJ341">
        <v>2550</v>
      </c>
      <c r="AK341">
        <v>58787</v>
      </c>
      <c r="AL341">
        <v>19783</v>
      </c>
      <c r="AM341">
        <v>31294</v>
      </c>
      <c r="AN341">
        <v>775</v>
      </c>
      <c r="AO341">
        <v>74090</v>
      </c>
      <c r="AP341">
        <v>50599</v>
      </c>
      <c r="AQ341">
        <v>16433</v>
      </c>
      <c r="AR341">
        <v>8660</v>
      </c>
      <c r="AS341">
        <v>23630</v>
      </c>
      <c r="AT341">
        <v>0</v>
      </c>
      <c r="AU341">
        <v>0</v>
      </c>
      <c r="AV341">
        <v>0</v>
      </c>
      <c r="AW341">
        <v>750</v>
      </c>
      <c r="AX341">
        <v>500</v>
      </c>
      <c r="AY341">
        <v>300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5500</v>
      </c>
      <c r="BH341">
        <v>10140</v>
      </c>
      <c r="BI341">
        <v>0</v>
      </c>
      <c r="BJ341">
        <v>2000</v>
      </c>
      <c r="BK341">
        <v>6000</v>
      </c>
      <c r="BL341">
        <v>86799</v>
      </c>
      <c r="BM341">
        <v>40174</v>
      </c>
      <c r="BN341">
        <v>3465</v>
      </c>
      <c r="BO341">
        <v>0</v>
      </c>
      <c r="BP341">
        <v>26352</v>
      </c>
      <c r="BQ341">
        <v>500</v>
      </c>
      <c r="BR341">
        <v>10200</v>
      </c>
      <c r="BS341">
        <v>3500</v>
      </c>
      <c r="BT341">
        <v>3500</v>
      </c>
      <c r="BU341">
        <v>15550</v>
      </c>
      <c r="BV341">
        <v>7816</v>
      </c>
      <c r="BW341">
        <v>820</v>
      </c>
      <c r="BX341">
        <v>360</v>
      </c>
      <c r="BY341">
        <v>0</v>
      </c>
      <c r="BZ341">
        <v>0</v>
      </c>
      <c r="CA341">
        <v>7705</v>
      </c>
      <c r="CB341">
        <v>880</v>
      </c>
      <c r="CC341">
        <v>29058</v>
      </c>
      <c r="CD341">
        <v>6316</v>
      </c>
      <c r="CE341">
        <v>323970</v>
      </c>
      <c r="CF341">
        <v>3075</v>
      </c>
      <c r="CG341">
        <v>6604</v>
      </c>
      <c r="CH341">
        <v>2500</v>
      </c>
      <c r="CI341">
        <v>2250</v>
      </c>
      <c r="CJ341">
        <v>0</v>
      </c>
    </row>
    <row r="342" spans="1:88" x14ac:dyDescent="0.25">
      <c r="A342" t="s">
        <v>498</v>
      </c>
      <c r="B342" t="s">
        <v>2464</v>
      </c>
      <c r="C342" t="str">
        <f>VLOOKUP(LEFT(D342,2),'Lookup Information'!$E:$H,4,FALSE)</f>
        <v>Florida District 12</v>
      </c>
      <c r="D342" t="s">
        <v>993</v>
      </c>
      <c r="E342" t="s">
        <v>87</v>
      </c>
      <c r="F342" t="s">
        <v>90</v>
      </c>
      <c r="G342">
        <v>2203</v>
      </c>
      <c r="H342">
        <v>29876</v>
      </c>
      <c r="I342">
        <v>8435</v>
      </c>
      <c r="J342">
        <v>26883</v>
      </c>
      <c r="K342">
        <v>126</v>
      </c>
      <c r="L342">
        <v>14957</v>
      </c>
      <c r="M342">
        <v>0</v>
      </c>
      <c r="N342">
        <v>7900</v>
      </c>
      <c r="O342">
        <v>62924</v>
      </c>
      <c r="P342">
        <v>13770</v>
      </c>
      <c r="Q342">
        <v>47623</v>
      </c>
      <c r="R342">
        <v>134997</v>
      </c>
      <c r="S342">
        <v>45927</v>
      </c>
      <c r="T342">
        <v>2065</v>
      </c>
      <c r="U342">
        <v>51225</v>
      </c>
      <c r="V342">
        <v>84368</v>
      </c>
      <c r="W342">
        <v>181282</v>
      </c>
      <c r="X342">
        <v>23865</v>
      </c>
      <c r="Y342">
        <v>95168</v>
      </c>
      <c r="Z342">
        <v>23295</v>
      </c>
      <c r="AA342">
        <v>4620</v>
      </c>
      <c r="AB342">
        <v>15932</v>
      </c>
      <c r="AC342">
        <v>29668</v>
      </c>
      <c r="AD342">
        <v>28</v>
      </c>
      <c r="AE342">
        <v>21698</v>
      </c>
      <c r="AF342">
        <v>5205</v>
      </c>
      <c r="AG342">
        <v>141357</v>
      </c>
      <c r="AH342">
        <v>113860</v>
      </c>
      <c r="AI342">
        <v>5114</v>
      </c>
      <c r="AJ342">
        <v>92988</v>
      </c>
      <c r="AK342">
        <v>258437</v>
      </c>
      <c r="AL342">
        <v>197275</v>
      </c>
      <c r="AM342">
        <v>755001</v>
      </c>
      <c r="AN342">
        <v>0</v>
      </c>
      <c r="AO342">
        <v>593315</v>
      </c>
      <c r="AP342">
        <v>236469</v>
      </c>
      <c r="AQ342">
        <v>107134</v>
      </c>
      <c r="AR342">
        <v>109772</v>
      </c>
      <c r="AS342">
        <v>105196</v>
      </c>
      <c r="AT342">
        <v>0</v>
      </c>
      <c r="AU342">
        <v>28575</v>
      </c>
      <c r="AV342">
        <v>53000</v>
      </c>
      <c r="AW342">
        <v>392576</v>
      </c>
      <c r="AX342">
        <v>52135</v>
      </c>
      <c r="AY342">
        <v>63415</v>
      </c>
      <c r="AZ342">
        <v>16697</v>
      </c>
      <c r="BA342">
        <v>0</v>
      </c>
      <c r="BB342">
        <v>126466</v>
      </c>
      <c r="BC342">
        <v>485950</v>
      </c>
      <c r="BD342">
        <v>212845</v>
      </c>
      <c r="BE342">
        <v>600</v>
      </c>
      <c r="BF342">
        <v>0</v>
      </c>
      <c r="BG342">
        <v>59504</v>
      </c>
      <c r="BH342">
        <v>60231</v>
      </c>
      <c r="BI342">
        <v>35447</v>
      </c>
      <c r="BJ342">
        <v>86968</v>
      </c>
      <c r="BK342">
        <v>72000</v>
      </c>
      <c r="BL342">
        <v>1098644</v>
      </c>
      <c r="BM342">
        <v>301581</v>
      </c>
      <c r="BN342">
        <v>70902</v>
      </c>
      <c r="BO342">
        <v>20</v>
      </c>
      <c r="BP342">
        <v>219352</v>
      </c>
      <c r="BQ342">
        <v>64885</v>
      </c>
      <c r="BR342">
        <v>3565</v>
      </c>
      <c r="BS342">
        <v>63143</v>
      </c>
      <c r="BT342">
        <v>76939</v>
      </c>
      <c r="BU342">
        <v>48034</v>
      </c>
      <c r="BV342">
        <v>23024</v>
      </c>
      <c r="BW342">
        <v>30545</v>
      </c>
      <c r="BX342">
        <v>91883</v>
      </c>
      <c r="BY342">
        <v>30</v>
      </c>
      <c r="BZ342">
        <v>7560</v>
      </c>
      <c r="CA342">
        <v>51205</v>
      </c>
      <c r="CB342">
        <v>14842</v>
      </c>
      <c r="CC342">
        <v>136571</v>
      </c>
      <c r="CD342">
        <v>107301</v>
      </c>
      <c r="CE342">
        <v>964384</v>
      </c>
      <c r="CF342">
        <v>25468</v>
      </c>
      <c r="CG342">
        <v>37562</v>
      </c>
      <c r="CH342">
        <v>295</v>
      </c>
      <c r="CI342">
        <v>23018</v>
      </c>
      <c r="CJ342">
        <v>23</v>
      </c>
    </row>
    <row r="343" spans="1:88" x14ac:dyDescent="0.25">
      <c r="A343" t="s">
        <v>499</v>
      </c>
      <c r="B343" t="s">
        <v>2465</v>
      </c>
      <c r="C343" t="str">
        <f>VLOOKUP(LEFT(D343,2),'Lookup Information'!$E:$H,4,FALSE)</f>
        <v>Pennsylvania District 42</v>
      </c>
      <c r="D343" t="s">
        <v>994</v>
      </c>
      <c r="E343" t="s">
        <v>87</v>
      </c>
      <c r="F343" t="s">
        <v>88</v>
      </c>
      <c r="G343">
        <v>0</v>
      </c>
      <c r="H343">
        <v>0</v>
      </c>
      <c r="I343">
        <v>0</v>
      </c>
      <c r="J343">
        <v>8500</v>
      </c>
      <c r="K343">
        <v>1000</v>
      </c>
      <c r="L343">
        <v>0</v>
      </c>
      <c r="M343">
        <v>0</v>
      </c>
      <c r="N343">
        <v>2382</v>
      </c>
      <c r="O343">
        <v>3000</v>
      </c>
      <c r="P343">
        <v>5500</v>
      </c>
      <c r="Q343">
        <v>0</v>
      </c>
      <c r="R343">
        <v>4500</v>
      </c>
      <c r="S343">
        <v>21000</v>
      </c>
      <c r="T343">
        <v>15000</v>
      </c>
      <c r="U343">
        <v>17500</v>
      </c>
      <c r="V343">
        <v>21200</v>
      </c>
      <c r="W343">
        <v>4500</v>
      </c>
      <c r="X343">
        <v>5000</v>
      </c>
      <c r="Y343">
        <v>33450</v>
      </c>
      <c r="Z343">
        <v>3000</v>
      </c>
      <c r="AA343">
        <v>4250</v>
      </c>
      <c r="AB343">
        <v>1500</v>
      </c>
      <c r="AC343">
        <v>76000</v>
      </c>
      <c r="AD343">
        <v>32450</v>
      </c>
      <c r="AE343">
        <v>56500</v>
      </c>
      <c r="AF343">
        <v>0</v>
      </c>
      <c r="AG343">
        <v>16000</v>
      </c>
      <c r="AH343">
        <v>18700</v>
      </c>
      <c r="AI343">
        <v>1750</v>
      </c>
      <c r="AJ343">
        <v>0</v>
      </c>
      <c r="AK343">
        <v>38250</v>
      </c>
      <c r="AL343">
        <v>10750</v>
      </c>
      <c r="AM343">
        <v>40750</v>
      </c>
      <c r="AN343">
        <v>2500</v>
      </c>
      <c r="AO343">
        <v>19200</v>
      </c>
      <c r="AP343">
        <v>147140</v>
      </c>
      <c r="AQ343">
        <v>36000</v>
      </c>
      <c r="AR343">
        <v>30950</v>
      </c>
      <c r="AS343">
        <v>97500</v>
      </c>
      <c r="AT343">
        <v>500</v>
      </c>
      <c r="AU343">
        <v>0</v>
      </c>
      <c r="AV343">
        <v>11000</v>
      </c>
      <c r="AW343">
        <v>0</v>
      </c>
      <c r="AX343">
        <v>0</v>
      </c>
      <c r="AY343">
        <v>3500</v>
      </c>
      <c r="AZ343">
        <v>0</v>
      </c>
      <c r="BA343">
        <v>4500</v>
      </c>
      <c r="BB343">
        <v>3300</v>
      </c>
      <c r="BC343">
        <v>28500</v>
      </c>
      <c r="BD343">
        <v>11000</v>
      </c>
      <c r="BE343">
        <v>24500</v>
      </c>
      <c r="BF343">
        <v>0</v>
      </c>
      <c r="BG343">
        <v>28000</v>
      </c>
      <c r="BH343">
        <v>11500</v>
      </c>
      <c r="BI343">
        <v>0</v>
      </c>
      <c r="BJ343">
        <v>13500</v>
      </c>
      <c r="BK343">
        <v>18000</v>
      </c>
      <c r="BL343">
        <v>52250</v>
      </c>
      <c r="BM343">
        <v>22654</v>
      </c>
      <c r="BN343">
        <v>5000</v>
      </c>
      <c r="BO343">
        <v>3000</v>
      </c>
      <c r="BP343">
        <v>3750</v>
      </c>
      <c r="BQ343">
        <v>1000</v>
      </c>
      <c r="BR343">
        <v>33500</v>
      </c>
      <c r="BS343">
        <v>4000</v>
      </c>
      <c r="BT343">
        <v>5400</v>
      </c>
      <c r="BU343">
        <v>14268</v>
      </c>
      <c r="BV343">
        <v>9400</v>
      </c>
      <c r="BW343">
        <v>9000</v>
      </c>
      <c r="BX343">
        <v>20000</v>
      </c>
      <c r="BY343">
        <v>31000</v>
      </c>
      <c r="BZ343">
        <v>500</v>
      </c>
      <c r="CA343">
        <v>0</v>
      </c>
      <c r="CB343">
        <v>300</v>
      </c>
      <c r="CC343">
        <v>17950</v>
      </c>
      <c r="CD343">
        <v>1000</v>
      </c>
      <c r="CE343">
        <v>26650</v>
      </c>
      <c r="CF343">
        <v>20250</v>
      </c>
      <c r="CG343">
        <v>23800</v>
      </c>
      <c r="CH343">
        <v>8000</v>
      </c>
      <c r="CI343">
        <v>-2400</v>
      </c>
      <c r="CJ343">
        <v>0</v>
      </c>
    </row>
    <row r="344" spans="1:88" x14ac:dyDescent="0.25">
      <c r="A344" t="s">
        <v>500</v>
      </c>
      <c r="B344" t="s">
        <v>2466</v>
      </c>
      <c r="C344" t="str">
        <f>VLOOKUP(LEFT(D344,2),'Lookup Information'!$E:$H,4,FALSE)</f>
        <v>Washington District 53</v>
      </c>
      <c r="D344" t="s">
        <v>501</v>
      </c>
      <c r="E344" t="s">
        <v>95</v>
      </c>
      <c r="F344" t="s">
        <v>90</v>
      </c>
      <c r="G344">
        <v>23156</v>
      </c>
      <c r="H344">
        <v>38333</v>
      </c>
      <c r="I344">
        <v>3500</v>
      </c>
      <c r="J344">
        <v>21403</v>
      </c>
      <c r="K344">
        <v>74520</v>
      </c>
      <c r="L344">
        <v>5000</v>
      </c>
      <c r="M344">
        <v>2000</v>
      </c>
      <c r="N344">
        <v>400</v>
      </c>
      <c r="O344">
        <v>169683</v>
      </c>
      <c r="P344">
        <v>93288</v>
      </c>
      <c r="Q344">
        <v>43402</v>
      </c>
      <c r="R344">
        <v>154228</v>
      </c>
      <c r="S344">
        <v>79165</v>
      </c>
      <c r="T344">
        <v>23150</v>
      </c>
      <c r="U344">
        <v>23848</v>
      </c>
      <c r="V344">
        <v>71000</v>
      </c>
      <c r="W344">
        <v>35892</v>
      </c>
      <c r="X344">
        <v>250</v>
      </c>
      <c r="Y344">
        <v>19853</v>
      </c>
      <c r="Z344">
        <v>89524</v>
      </c>
      <c r="AA344">
        <v>11750</v>
      </c>
      <c r="AB344">
        <v>19006</v>
      </c>
      <c r="AC344">
        <v>100127</v>
      </c>
      <c r="AD344">
        <v>4100</v>
      </c>
      <c r="AE344">
        <v>17278</v>
      </c>
      <c r="AF344">
        <v>5125</v>
      </c>
      <c r="AG344">
        <v>42734</v>
      </c>
      <c r="AH344">
        <v>92225</v>
      </c>
      <c r="AI344">
        <v>10500</v>
      </c>
      <c r="AJ344">
        <v>41050</v>
      </c>
      <c r="AK344">
        <v>200421</v>
      </c>
      <c r="AL344">
        <v>101520</v>
      </c>
      <c r="AM344">
        <v>220722</v>
      </c>
      <c r="AN344">
        <v>0</v>
      </c>
      <c r="AO344">
        <v>277284</v>
      </c>
      <c r="AP344">
        <v>286757</v>
      </c>
      <c r="AQ344">
        <v>130657</v>
      </c>
      <c r="AR344">
        <v>133624</v>
      </c>
      <c r="AS344">
        <v>339669</v>
      </c>
      <c r="AT344">
        <v>0</v>
      </c>
      <c r="AU344">
        <v>69189</v>
      </c>
      <c r="AV344">
        <v>11000</v>
      </c>
      <c r="AW344">
        <v>208239</v>
      </c>
      <c r="AX344">
        <v>94034</v>
      </c>
      <c r="AY344">
        <v>1650</v>
      </c>
      <c r="AZ344">
        <v>0</v>
      </c>
      <c r="BA344">
        <v>0</v>
      </c>
      <c r="BB344">
        <v>35380</v>
      </c>
      <c r="BC344">
        <v>287400</v>
      </c>
      <c r="BD344">
        <v>114885</v>
      </c>
      <c r="BE344">
        <v>0</v>
      </c>
      <c r="BF344">
        <v>426903</v>
      </c>
      <c r="BG344">
        <v>36125</v>
      </c>
      <c r="BH344">
        <v>2303</v>
      </c>
      <c r="BI344">
        <v>9250</v>
      </c>
      <c r="BJ344">
        <v>60000</v>
      </c>
      <c r="BK344">
        <v>53555</v>
      </c>
      <c r="BL344">
        <v>558664</v>
      </c>
      <c r="BM344">
        <v>333477</v>
      </c>
      <c r="BN344">
        <v>45512</v>
      </c>
      <c r="BO344">
        <v>8500</v>
      </c>
      <c r="BP344">
        <v>144157</v>
      </c>
      <c r="BQ344">
        <v>67363</v>
      </c>
      <c r="BR344">
        <v>11500</v>
      </c>
      <c r="BS344">
        <v>80430</v>
      </c>
      <c r="BT344">
        <v>31346</v>
      </c>
      <c r="BU344">
        <v>86216</v>
      </c>
      <c r="BV344">
        <v>16316</v>
      </c>
      <c r="BW344">
        <v>26415</v>
      </c>
      <c r="BX344">
        <v>110175</v>
      </c>
      <c r="BY344">
        <v>7750</v>
      </c>
      <c r="BZ344">
        <v>1660</v>
      </c>
      <c r="CA344">
        <v>84247</v>
      </c>
      <c r="CB344">
        <v>3328</v>
      </c>
      <c r="CC344">
        <v>160635</v>
      </c>
      <c r="CD344">
        <v>95149</v>
      </c>
      <c r="CE344">
        <v>415617</v>
      </c>
      <c r="CF344">
        <v>149366</v>
      </c>
      <c r="CG344">
        <v>46777</v>
      </c>
      <c r="CH344">
        <v>47348</v>
      </c>
      <c r="CI344">
        <v>85313</v>
      </c>
      <c r="CJ344">
        <v>9500</v>
      </c>
    </row>
    <row r="345" spans="1:88" x14ac:dyDescent="0.25">
      <c r="A345" t="s">
        <v>502</v>
      </c>
      <c r="B345" t="s">
        <v>2467</v>
      </c>
      <c r="C345" t="str">
        <f>VLOOKUP(LEFT(D345,2),'Lookup Information'!$E:$H,4,FALSE)</f>
        <v>New York District 36</v>
      </c>
      <c r="D345" t="s">
        <v>995</v>
      </c>
      <c r="E345" t="s">
        <v>87</v>
      </c>
      <c r="F345" t="s">
        <v>90</v>
      </c>
      <c r="G345">
        <v>15800</v>
      </c>
      <c r="H345">
        <v>0</v>
      </c>
      <c r="I345">
        <v>0</v>
      </c>
      <c r="J345">
        <v>12200</v>
      </c>
      <c r="K345">
        <v>0</v>
      </c>
      <c r="L345">
        <v>0</v>
      </c>
      <c r="M345">
        <v>0</v>
      </c>
      <c r="N345">
        <v>0</v>
      </c>
      <c r="O345">
        <v>29060</v>
      </c>
      <c r="P345">
        <v>35600</v>
      </c>
      <c r="Q345">
        <v>60345</v>
      </c>
      <c r="R345">
        <v>100150</v>
      </c>
      <c r="S345">
        <v>13700</v>
      </c>
      <c r="T345">
        <v>5000</v>
      </c>
      <c r="U345">
        <v>2000</v>
      </c>
      <c r="V345">
        <v>39650</v>
      </c>
      <c r="W345">
        <v>3250</v>
      </c>
      <c r="X345">
        <v>0</v>
      </c>
      <c r="Y345">
        <v>1000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5650</v>
      </c>
      <c r="AF345">
        <v>0</v>
      </c>
      <c r="AG345">
        <v>10900</v>
      </c>
      <c r="AH345">
        <v>250</v>
      </c>
      <c r="AI345">
        <v>0</v>
      </c>
      <c r="AJ345">
        <v>2500</v>
      </c>
      <c r="AK345">
        <v>4860</v>
      </c>
      <c r="AL345">
        <v>23100</v>
      </c>
      <c r="AM345">
        <v>99500</v>
      </c>
      <c r="AN345">
        <v>0</v>
      </c>
      <c r="AO345">
        <v>71700</v>
      </c>
      <c r="AP345">
        <v>25650</v>
      </c>
      <c r="AQ345">
        <v>0</v>
      </c>
      <c r="AR345">
        <v>10600</v>
      </c>
      <c r="AS345">
        <v>2700</v>
      </c>
      <c r="AT345">
        <v>0</v>
      </c>
      <c r="AU345">
        <v>6510</v>
      </c>
      <c r="AV345">
        <v>12000</v>
      </c>
      <c r="AW345">
        <v>27331</v>
      </c>
      <c r="AX345">
        <v>6550</v>
      </c>
      <c r="AY345">
        <v>0</v>
      </c>
      <c r="AZ345">
        <v>0</v>
      </c>
      <c r="BA345">
        <v>0</v>
      </c>
      <c r="BB345">
        <v>6350</v>
      </c>
      <c r="BC345">
        <v>15000</v>
      </c>
      <c r="BD345">
        <v>31400</v>
      </c>
      <c r="BE345">
        <v>0</v>
      </c>
      <c r="BF345">
        <v>0</v>
      </c>
      <c r="BG345">
        <v>42500</v>
      </c>
      <c r="BH345">
        <v>35000</v>
      </c>
      <c r="BI345">
        <v>42350</v>
      </c>
      <c r="BJ345">
        <v>42000</v>
      </c>
      <c r="BK345">
        <v>55000</v>
      </c>
      <c r="BL345">
        <v>231400</v>
      </c>
      <c r="BM345">
        <v>22350</v>
      </c>
      <c r="BN345">
        <v>7000</v>
      </c>
      <c r="BO345">
        <v>2000</v>
      </c>
      <c r="BP345">
        <v>31750</v>
      </c>
      <c r="BQ345">
        <v>0</v>
      </c>
      <c r="BR345">
        <v>500</v>
      </c>
      <c r="BS345">
        <v>2950</v>
      </c>
      <c r="BT345">
        <v>11400</v>
      </c>
      <c r="BU345">
        <v>34300</v>
      </c>
      <c r="BV345">
        <v>13050</v>
      </c>
      <c r="BW345">
        <v>7700</v>
      </c>
      <c r="BX345">
        <v>3000</v>
      </c>
      <c r="BY345">
        <v>0</v>
      </c>
      <c r="BZ345">
        <v>0</v>
      </c>
      <c r="CA345">
        <v>4000</v>
      </c>
      <c r="CB345">
        <v>1500</v>
      </c>
      <c r="CC345">
        <v>19001</v>
      </c>
      <c r="CD345">
        <v>8400</v>
      </c>
      <c r="CE345">
        <v>40825</v>
      </c>
      <c r="CF345">
        <v>4500</v>
      </c>
      <c r="CG345">
        <v>2860</v>
      </c>
      <c r="CH345">
        <v>39075</v>
      </c>
      <c r="CI345">
        <v>0</v>
      </c>
      <c r="CJ345">
        <v>2500</v>
      </c>
    </row>
    <row r="346" spans="1:88" x14ac:dyDescent="0.25">
      <c r="A346" t="s">
        <v>503</v>
      </c>
      <c r="B346" t="s">
        <v>2468</v>
      </c>
      <c r="C346" t="str">
        <f>VLOOKUP(LEFT(D346,2),'Lookup Information'!$E:$H,4,FALSE)</f>
        <v>California District 6</v>
      </c>
      <c r="D346" t="s">
        <v>996</v>
      </c>
      <c r="E346" t="s">
        <v>87</v>
      </c>
      <c r="F346" t="s">
        <v>90</v>
      </c>
      <c r="G346">
        <v>0</v>
      </c>
      <c r="H346">
        <v>15500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1300</v>
      </c>
      <c r="P346">
        <v>2000</v>
      </c>
      <c r="Q346">
        <v>0</v>
      </c>
      <c r="R346">
        <v>2500</v>
      </c>
      <c r="S346">
        <v>5000</v>
      </c>
      <c r="T346">
        <v>11000</v>
      </c>
      <c r="U346">
        <v>6000</v>
      </c>
      <c r="V346">
        <v>9150</v>
      </c>
      <c r="W346">
        <v>7200</v>
      </c>
      <c r="X346">
        <v>0</v>
      </c>
      <c r="Y346">
        <v>0</v>
      </c>
      <c r="Z346">
        <v>4000</v>
      </c>
      <c r="AA346">
        <v>0</v>
      </c>
      <c r="AB346">
        <v>0</v>
      </c>
      <c r="AC346">
        <v>14800</v>
      </c>
      <c r="AD346">
        <v>0</v>
      </c>
      <c r="AE346">
        <v>5000</v>
      </c>
      <c r="AF346">
        <v>0</v>
      </c>
      <c r="AG346">
        <v>0</v>
      </c>
      <c r="AH346">
        <v>0</v>
      </c>
      <c r="AI346">
        <v>5750</v>
      </c>
      <c r="AJ346">
        <v>0</v>
      </c>
      <c r="AK346">
        <v>2250</v>
      </c>
      <c r="AL346">
        <v>500</v>
      </c>
      <c r="AM346">
        <v>24950</v>
      </c>
      <c r="AN346">
        <v>0</v>
      </c>
      <c r="AO346">
        <v>5450</v>
      </c>
      <c r="AP346">
        <v>12700</v>
      </c>
      <c r="AQ346">
        <v>1500</v>
      </c>
      <c r="AR346">
        <v>13500</v>
      </c>
      <c r="AS346">
        <v>2000</v>
      </c>
      <c r="AT346">
        <v>0</v>
      </c>
      <c r="AU346">
        <v>0</v>
      </c>
      <c r="AV346">
        <v>44000</v>
      </c>
      <c r="AW346">
        <v>7775</v>
      </c>
      <c r="AX346">
        <v>3151</v>
      </c>
      <c r="AY346">
        <v>0</v>
      </c>
      <c r="AZ346">
        <v>0</v>
      </c>
      <c r="BA346">
        <v>0</v>
      </c>
      <c r="BB346">
        <v>19501</v>
      </c>
      <c r="BC346">
        <v>67000</v>
      </c>
      <c r="BD346">
        <v>0</v>
      </c>
      <c r="BE346">
        <v>0</v>
      </c>
      <c r="BF346">
        <v>19500</v>
      </c>
      <c r="BG346">
        <v>20000</v>
      </c>
      <c r="BH346">
        <v>40000</v>
      </c>
      <c r="BI346">
        <v>0</v>
      </c>
      <c r="BJ346">
        <v>53500</v>
      </c>
      <c r="BK346">
        <v>70500</v>
      </c>
      <c r="BL346">
        <v>22750</v>
      </c>
      <c r="BM346">
        <v>25300</v>
      </c>
      <c r="BN346">
        <v>13700</v>
      </c>
      <c r="BO346">
        <v>0</v>
      </c>
      <c r="BP346">
        <v>2750</v>
      </c>
      <c r="BQ346">
        <v>12700</v>
      </c>
      <c r="BR346">
        <v>0</v>
      </c>
      <c r="BS346">
        <v>12000</v>
      </c>
      <c r="BT346">
        <v>0</v>
      </c>
      <c r="BU346">
        <v>2500</v>
      </c>
      <c r="BV346">
        <v>0</v>
      </c>
      <c r="BW346">
        <v>1500</v>
      </c>
      <c r="BX346">
        <v>500</v>
      </c>
      <c r="BY346">
        <v>0</v>
      </c>
      <c r="BZ346">
        <v>0</v>
      </c>
      <c r="CA346">
        <v>1527</v>
      </c>
      <c r="CB346">
        <v>0</v>
      </c>
      <c r="CC346">
        <v>1500</v>
      </c>
      <c r="CD346">
        <v>1200</v>
      </c>
      <c r="CE346">
        <v>4700</v>
      </c>
      <c r="CF346">
        <v>35000</v>
      </c>
      <c r="CG346">
        <v>12500</v>
      </c>
      <c r="CH346">
        <v>16000</v>
      </c>
      <c r="CI346">
        <v>0</v>
      </c>
      <c r="CJ346">
        <v>3500</v>
      </c>
    </row>
    <row r="347" spans="1:88" x14ac:dyDescent="0.25">
      <c r="A347" t="s">
        <v>504</v>
      </c>
      <c r="B347" t="s">
        <v>2469</v>
      </c>
      <c r="C347" t="str">
        <f>VLOOKUP(LEFT(D347,2),'Lookup Information'!$E:$H,4,FALSE)</f>
        <v>Massachusetts District 25</v>
      </c>
      <c r="D347" t="s">
        <v>997</v>
      </c>
      <c r="E347" t="s">
        <v>87</v>
      </c>
      <c r="F347" t="s">
        <v>90</v>
      </c>
      <c r="G347">
        <v>2000</v>
      </c>
      <c r="H347">
        <v>0</v>
      </c>
      <c r="I347">
        <v>0</v>
      </c>
      <c r="J347">
        <v>6500</v>
      </c>
      <c r="K347">
        <v>0</v>
      </c>
      <c r="L347">
        <v>1000</v>
      </c>
      <c r="M347">
        <v>0</v>
      </c>
      <c r="N347">
        <v>6500</v>
      </c>
      <c r="O347">
        <v>28000</v>
      </c>
      <c r="P347">
        <v>17100</v>
      </c>
      <c r="Q347">
        <v>1000</v>
      </c>
      <c r="R347">
        <v>17000</v>
      </c>
      <c r="S347">
        <v>15500</v>
      </c>
      <c r="T347">
        <v>18500</v>
      </c>
      <c r="U347">
        <v>3500</v>
      </c>
      <c r="V347">
        <v>26500</v>
      </c>
      <c r="W347">
        <v>20750</v>
      </c>
      <c r="X347">
        <v>10000</v>
      </c>
      <c r="Y347">
        <v>500</v>
      </c>
      <c r="Z347">
        <v>34000</v>
      </c>
      <c r="AA347">
        <v>16500</v>
      </c>
      <c r="AB347">
        <v>1000</v>
      </c>
      <c r="AC347">
        <v>27750</v>
      </c>
      <c r="AD347">
        <v>0</v>
      </c>
      <c r="AE347">
        <v>7000</v>
      </c>
      <c r="AF347">
        <v>0</v>
      </c>
      <c r="AG347">
        <v>73300</v>
      </c>
      <c r="AH347">
        <v>64750</v>
      </c>
      <c r="AI347">
        <v>11000</v>
      </c>
      <c r="AJ347">
        <v>8500</v>
      </c>
      <c r="AK347">
        <v>345700</v>
      </c>
      <c r="AL347">
        <v>23750</v>
      </c>
      <c r="AM347">
        <v>67250</v>
      </c>
      <c r="AN347">
        <v>1500</v>
      </c>
      <c r="AO347">
        <v>181113</v>
      </c>
      <c r="AP347">
        <v>84300</v>
      </c>
      <c r="AQ347">
        <v>32400</v>
      </c>
      <c r="AR347">
        <v>33500</v>
      </c>
      <c r="AS347">
        <v>103200</v>
      </c>
      <c r="AT347">
        <v>0</v>
      </c>
      <c r="AU347">
        <v>0</v>
      </c>
      <c r="AV347">
        <v>3000</v>
      </c>
      <c r="AW347">
        <v>1000</v>
      </c>
      <c r="AX347">
        <v>1000</v>
      </c>
      <c r="AY347">
        <v>0</v>
      </c>
      <c r="AZ347">
        <v>0</v>
      </c>
      <c r="BA347">
        <v>0</v>
      </c>
      <c r="BB347">
        <v>6000</v>
      </c>
      <c r="BC347">
        <v>0</v>
      </c>
      <c r="BD347">
        <v>5000</v>
      </c>
      <c r="BE347">
        <v>0</v>
      </c>
      <c r="BF347">
        <v>0</v>
      </c>
      <c r="BG347">
        <v>10000</v>
      </c>
      <c r="BH347">
        <v>12500</v>
      </c>
      <c r="BI347">
        <v>5000</v>
      </c>
      <c r="BJ347">
        <v>27500</v>
      </c>
      <c r="BK347">
        <v>10000</v>
      </c>
      <c r="BL347">
        <v>65820</v>
      </c>
      <c r="BM347">
        <v>24100</v>
      </c>
      <c r="BN347">
        <v>19562</v>
      </c>
      <c r="BO347">
        <v>8500</v>
      </c>
      <c r="BP347">
        <v>26750</v>
      </c>
      <c r="BQ347">
        <v>7500</v>
      </c>
      <c r="BR347">
        <v>8500</v>
      </c>
      <c r="BS347">
        <v>5500</v>
      </c>
      <c r="BT347">
        <v>0</v>
      </c>
      <c r="BU347">
        <v>50500</v>
      </c>
      <c r="BV347">
        <v>10000</v>
      </c>
      <c r="BW347">
        <v>1000</v>
      </c>
      <c r="BX347">
        <v>26000</v>
      </c>
      <c r="BY347">
        <v>0</v>
      </c>
      <c r="BZ347">
        <v>4500</v>
      </c>
      <c r="CA347">
        <v>1250</v>
      </c>
      <c r="CB347">
        <v>0</v>
      </c>
      <c r="CC347">
        <v>1250</v>
      </c>
      <c r="CD347">
        <v>1000</v>
      </c>
      <c r="CE347">
        <v>5950</v>
      </c>
      <c r="CF347">
        <v>17000</v>
      </c>
      <c r="CG347">
        <v>6000</v>
      </c>
      <c r="CH347">
        <v>35500</v>
      </c>
      <c r="CI347">
        <v>0</v>
      </c>
      <c r="CJ347">
        <v>300</v>
      </c>
    </row>
    <row r="348" spans="1:88" x14ac:dyDescent="0.25">
      <c r="A348" t="s">
        <v>505</v>
      </c>
      <c r="B348" t="s">
        <v>2470</v>
      </c>
      <c r="C348" t="str">
        <f>VLOOKUP(LEFT(D348,2),'Lookup Information'!$E:$H,4,FALSE)</f>
        <v>Florida District 12</v>
      </c>
      <c r="D348" t="s">
        <v>506</v>
      </c>
      <c r="E348" t="s">
        <v>95</v>
      </c>
      <c r="F348" t="s">
        <v>90</v>
      </c>
      <c r="G348">
        <v>2500</v>
      </c>
      <c r="H348">
        <v>3500</v>
      </c>
      <c r="I348">
        <v>0</v>
      </c>
      <c r="J348">
        <v>4000</v>
      </c>
      <c r="K348">
        <v>2000</v>
      </c>
      <c r="L348">
        <v>0</v>
      </c>
      <c r="M348">
        <v>0</v>
      </c>
      <c r="N348">
        <v>5500</v>
      </c>
      <c r="O348">
        <v>21500</v>
      </c>
      <c r="P348">
        <v>17000</v>
      </c>
      <c r="Q348">
        <v>9509</v>
      </c>
      <c r="R348">
        <v>44000</v>
      </c>
      <c r="S348">
        <v>67400</v>
      </c>
      <c r="T348">
        <v>28700</v>
      </c>
      <c r="U348">
        <v>2000</v>
      </c>
      <c r="V348">
        <v>0</v>
      </c>
      <c r="W348">
        <v>500</v>
      </c>
      <c r="X348">
        <v>0</v>
      </c>
      <c r="Y348">
        <v>0</v>
      </c>
      <c r="Z348">
        <v>22000</v>
      </c>
      <c r="AA348">
        <v>46650</v>
      </c>
      <c r="AB348">
        <v>15000</v>
      </c>
      <c r="AC348">
        <v>4500</v>
      </c>
      <c r="AD348">
        <v>0</v>
      </c>
      <c r="AE348">
        <v>0</v>
      </c>
      <c r="AF348">
        <v>0</v>
      </c>
      <c r="AG348">
        <v>1250</v>
      </c>
      <c r="AH348">
        <v>8500</v>
      </c>
      <c r="AI348">
        <v>0</v>
      </c>
      <c r="AJ348">
        <v>13500</v>
      </c>
      <c r="AK348">
        <v>44388</v>
      </c>
      <c r="AL348">
        <v>11500</v>
      </c>
      <c r="AM348">
        <v>13001</v>
      </c>
      <c r="AN348">
        <v>0</v>
      </c>
      <c r="AO348">
        <v>9500</v>
      </c>
      <c r="AP348">
        <v>7909</v>
      </c>
      <c r="AQ348">
        <v>25400</v>
      </c>
      <c r="AR348">
        <v>11300</v>
      </c>
      <c r="AS348">
        <v>11000</v>
      </c>
      <c r="AT348">
        <v>0</v>
      </c>
      <c r="AU348">
        <v>0</v>
      </c>
      <c r="AV348">
        <v>1000</v>
      </c>
      <c r="AW348">
        <v>0</v>
      </c>
      <c r="AX348">
        <v>5000</v>
      </c>
      <c r="AY348">
        <v>41700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2500</v>
      </c>
      <c r="BI348">
        <v>0</v>
      </c>
      <c r="BJ348">
        <v>10000</v>
      </c>
      <c r="BK348">
        <v>16500</v>
      </c>
      <c r="BL348">
        <v>97712</v>
      </c>
      <c r="BM348">
        <v>61700</v>
      </c>
      <c r="BN348">
        <v>4000</v>
      </c>
      <c r="BO348">
        <v>2500</v>
      </c>
      <c r="BP348">
        <v>19901</v>
      </c>
      <c r="BQ348">
        <v>0</v>
      </c>
      <c r="BR348">
        <v>7500</v>
      </c>
      <c r="BS348">
        <v>10000</v>
      </c>
      <c r="BT348">
        <v>8500</v>
      </c>
      <c r="BU348">
        <v>7000</v>
      </c>
      <c r="BV348">
        <v>0</v>
      </c>
      <c r="BW348">
        <v>17100</v>
      </c>
      <c r="BX348">
        <v>0</v>
      </c>
      <c r="BY348">
        <v>1000</v>
      </c>
      <c r="BZ348">
        <v>0</v>
      </c>
      <c r="CA348">
        <v>1325</v>
      </c>
      <c r="CB348">
        <v>125</v>
      </c>
      <c r="CC348">
        <v>5103</v>
      </c>
      <c r="CD348">
        <v>3500</v>
      </c>
      <c r="CE348">
        <v>22336</v>
      </c>
      <c r="CF348">
        <v>55600</v>
      </c>
      <c r="CG348">
        <v>18400</v>
      </c>
      <c r="CH348">
        <v>25500</v>
      </c>
      <c r="CI348">
        <v>64333</v>
      </c>
      <c r="CJ348">
        <v>8000</v>
      </c>
    </row>
    <row r="349" spans="1:88" x14ac:dyDescent="0.25">
      <c r="A349" t="s">
        <v>507</v>
      </c>
      <c r="B349" t="s">
        <v>2471</v>
      </c>
      <c r="C349" t="str">
        <f>VLOOKUP(LEFT(D349,2),'Lookup Information'!$E:$H,4,FALSE)</f>
        <v>Texas District 48</v>
      </c>
      <c r="D349" t="s">
        <v>998</v>
      </c>
      <c r="E349" t="s">
        <v>87</v>
      </c>
      <c r="F349" t="s">
        <v>88</v>
      </c>
      <c r="G349">
        <v>11500</v>
      </c>
      <c r="H349">
        <v>3500</v>
      </c>
      <c r="I349">
        <v>0</v>
      </c>
      <c r="J349">
        <v>0</v>
      </c>
      <c r="K349">
        <v>0</v>
      </c>
      <c r="L349">
        <v>8000</v>
      </c>
      <c r="M349">
        <v>1000</v>
      </c>
      <c r="N349">
        <v>0</v>
      </c>
      <c r="O349">
        <v>1000</v>
      </c>
      <c r="P349">
        <v>1000</v>
      </c>
      <c r="Q349">
        <v>0</v>
      </c>
      <c r="R349">
        <v>0</v>
      </c>
      <c r="S349">
        <v>0</v>
      </c>
      <c r="T349">
        <v>1000</v>
      </c>
      <c r="U349">
        <v>2500</v>
      </c>
      <c r="V349">
        <v>0</v>
      </c>
      <c r="W349">
        <v>0</v>
      </c>
      <c r="X349">
        <v>2000</v>
      </c>
      <c r="Y349">
        <v>0</v>
      </c>
      <c r="Z349">
        <v>3000</v>
      </c>
      <c r="AA349">
        <v>0</v>
      </c>
      <c r="AB349">
        <v>0</v>
      </c>
      <c r="AC349">
        <v>1000</v>
      </c>
      <c r="AD349">
        <v>0</v>
      </c>
      <c r="AE349">
        <v>1500</v>
      </c>
      <c r="AF349">
        <v>0</v>
      </c>
      <c r="AG349">
        <v>18200</v>
      </c>
      <c r="AH349">
        <v>42750</v>
      </c>
      <c r="AI349">
        <v>5000</v>
      </c>
      <c r="AJ349">
        <v>10000</v>
      </c>
      <c r="AK349">
        <v>40250</v>
      </c>
      <c r="AL349">
        <v>11000</v>
      </c>
      <c r="AM349">
        <v>24450</v>
      </c>
      <c r="AN349">
        <v>0</v>
      </c>
      <c r="AO349">
        <v>38500</v>
      </c>
      <c r="AP349">
        <v>550</v>
      </c>
      <c r="AQ349">
        <v>1000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6050</v>
      </c>
      <c r="BM349">
        <v>8500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2600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1000</v>
      </c>
      <c r="CF349">
        <v>0</v>
      </c>
      <c r="CG349">
        <v>2000</v>
      </c>
      <c r="CH349">
        <v>2000</v>
      </c>
      <c r="CI349">
        <v>0</v>
      </c>
      <c r="CJ349">
        <v>0</v>
      </c>
    </row>
    <row r="350" spans="1:88" x14ac:dyDescent="0.25">
      <c r="A350" t="s">
        <v>508</v>
      </c>
      <c r="B350" t="s">
        <v>2472</v>
      </c>
      <c r="C350" t="str">
        <f>VLOOKUP(LEFT(D350,2),'Lookup Information'!$E:$H,4,FALSE)</f>
        <v>Washington District 53</v>
      </c>
      <c r="D350" t="s">
        <v>999</v>
      </c>
      <c r="E350" t="s">
        <v>87</v>
      </c>
      <c r="F350" t="s">
        <v>88</v>
      </c>
      <c r="G350">
        <v>67150</v>
      </c>
      <c r="H350">
        <v>109333</v>
      </c>
      <c r="I350">
        <v>48505</v>
      </c>
      <c r="J350">
        <v>44950</v>
      </c>
      <c r="K350">
        <v>38500</v>
      </c>
      <c r="L350">
        <v>13750</v>
      </c>
      <c r="M350">
        <v>6500</v>
      </c>
      <c r="N350">
        <v>3754</v>
      </c>
      <c r="O350">
        <v>6500</v>
      </c>
      <c r="P350">
        <v>5150</v>
      </c>
      <c r="Q350">
        <v>0</v>
      </c>
      <c r="R350">
        <v>1000</v>
      </c>
      <c r="S350">
        <v>5000</v>
      </c>
      <c r="T350">
        <v>5000</v>
      </c>
      <c r="U350">
        <v>6500</v>
      </c>
      <c r="V350">
        <v>27250</v>
      </c>
      <c r="W350">
        <v>20953</v>
      </c>
      <c r="X350">
        <v>8000</v>
      </c>
      <c r="Y350">
        <v>3000</v>
      </c>
      <c r="Z350">
        <v>22500</v>
      </c>
      <c r="AA350">
        <v>9500</v>
      </c>
      <c r="AB350">
        <v>4500</v>
      </c>
      <c r="AC350">
        <v>30200</v>
      </c>
      <c r="AD350">
        <v>8000</v>
      </c>
      <c r="AE350">
        <v>32150</v>
      </c>
      <c r="AF350">
        <v>0</v>
      </c>
      <c r="AG350">
        <v>850</v>
      </c>
      <c r="AH350">
        <v>12500</v>
      </c>
      <c r="AI350">
        <v>8250</v>
      </c>
      <c r="AJ350">
        <v>2000</v>
      </c>
      <c r="AK350">
        <v>19300</v>
      </c>
      <c r="AL350">
        <v>1500</v>
      </c>
      <c r="AM350">
        <v>36242</v>
      </c>
      <c r="AN350">
        <v>0</v>
      </c>
      <c r="AO350">
        <v>10500</v>
      </c>
      <c r="AP350">
        <v>31250</v>
      </c>
      <c r="AQ350">
        <v>1000</v>
      </c>
      <c r="AR350">
        <v>2100</v>
      </c>
      <c r="AS350">
        <v>1000</v>
      </c>
      <c r="AT350">
        <v>1000</v>
      </c>
      <c r="AU350">
        <v>0</v>
      </c>
      <c r="AV350">
        <v>16721</v>
      </c>
      <c r="AW350">
        <v>0</v>
      </c>
      <c r="AX350">
        <v>0</v>
      </c>
      <c r="AY350">
        <v>4000</v>
      </c>
      <c r="AZ350">
        <v>0</v>
      </c>
      <c r="BA350">
        <v>5250</v>
      </c>
      <c r="BB350">
        <v>500</v>
      </c>
      <c r="BC350">
        <v>75764</v>
      </c>
      <c r="BD350">
        <v>0</v>
      </c>
      <c r="BE350">
        <v>11450</v>
      </c>
      <c r="BF350">
        <v>0</v>
      </c>
      <c r="BG350">
        <v>5000</v>
      </c>
      <c r="BH350">
        <v>0</v>
      </c>
      <c r="BI350">
        <v>0</v>
      </c>
      <c r="BJ350">
        <v>2000</v>
      </c>
      <c r="BK350">
        <v>17500</v>
      </c>
      <c r="BL350">
        <v>22400</v>
      </c>
      <c r="BM350">
        <v>21586</v>
      </c>
      <c r="BN350">
        <v>30750</v>
      </c>
      <c r="BO350">
        <v>1000</v>
      </c>
      <c r="BP350">
        <v>11350</v>
      </c>
      <c r="BQ350">
        <v>3500</v>
      </c>
      <c r="BR350">
        <v>0</v>
      </c>
      <c r="BS350">
        <v>16250</v>
      </c>
      <c r="BT350">
        <v>2100</v>
      </c>
      <c r="BU350">
        <v>4998</v>
      </c>
      <c r="BV350">
        <v>1300</v>
      </c>
      <c r="BW350">
        <v>3000</v>
      </c>
      <c r="BX350">
        <v>17906</v>
      </c>
      <c r="BY350">
        <v>1000</v>
      </c>
      <c r="BZ350">
        <v>0</v>
      </c>
      <c r="CA350">
        <v>3600</v>
      </c>
      <c r="CB350">
        <v>0</v>
      </c>
      <c r="CC350">
        <v>3650</v>
      </c>
      <c r="CD350">
        <v>2250</v>
      </c>
      <c r="CE350">
        <v>44770</v>
      </c>
      <c r="CF350">
        <v>7000</v>
      </c>
      <c r="CG350">
        <v>16700</v>
      </c>
      <c r="CH350">
        <v>17000</v>
      </c>
      <c r="CI350">
        <v>8500</v>
      </c>
      <c r="CJ350">
        <v>0</v>
      </c>
    </row>
    <row r="351" spans="1:88" x14ac:dyDescent="0.25">
      <c r="A351" t="s">
        <v>509</v>
      </c>
      <c r="B351" t="s">
        <v>2473</v>
      </c>
      <c r="C351" t="str">
        <f>VLOOKUP(LEFT(D351,2),'Lookup Information'!$E:$H,4,FALSE)</f>
        <v>South Dakota District 46</v>
      </c>
      <c r="D351" t="s">
        <v>1000</v>
      </c>
      <c r="E351" t="s">
        <v>87</v>
      </c>
      <c r="F351" t="s">
        <v>88</v>
      </c>
      <c r="G351">
        <v>59900</v>
      </c>
      <c r="H351">
        <v>78426</v>
      </c>
      <c r="I351">
        <v>13425</v>
      </c>
      <c r="J351">
        <v>18400</v>
      </c>
      <c r="K351">
        <v>0</v>
      </c>
      <c r="L351">
        <v>18915</v>
      </c>
      <c r="M351">
        <v>2500</v>
      </c>
      <c r="N351">
        <v>9000</v>
      </c>
      <c r="O351">
        <v>16250</v>
      </c>
      <c r="P351">
        <v>6500</v>
      </c>
      <c r="Q351">
        <v>2600</v>
      </c>
      <c r="R351">
        <v>11000</v>
      </c>
      <c r="S351">
        <v>12700</v>
      </c>
      <c r="T351">
        <v>24500</v>
      </c>
      <c r="U351">
        <v>20650</v>
      </c>
      <c r="V351">
        <v>14700</v>
      </c>
      <c r="W351">
        <v>18400</v>
      </c>
      <c r="X351">
        <v>10250</v>
      </c>
      <c r="Y351">
        <v>15041</v>
      </c>
      <c r="Z351">
        <v>29000</v>
      </c>
      <c r="AA351">
        <v>9000</v>
      </c>
      <c r="AB351">
        <v>0</v>
      </c>
      <c r="AC351">
        <v>51275</v>
      </c>
      <c r="AD351">
        <v>2750</v>
      </c>
      <c r="AE351">
        <v>75650</v>
      </c>
      <c r="AF351">
        <v>0</v>
      </c>
      <c r="AG351">
        <v>53700</v>
      </c>
      <c r="AH351">
        <v>77500</v>
      </c>
      <c r="AI351">
        <v>9000</v>
      </c>
      <c r="AJ351">
        <v>17500</v>
      </c>
      <c r="AK351">
        <v>156650</v>
      </c>
      <c r="AL351">
        <v>15000</v>
      </c>
      <c r="AM351">
        <v>81535</v>
      </c>
      <c r="AN351">
        <v>2000</v>
      </c>
      <c r="AO351">
        <v>111900</v>
      </c>
      <c r="AP351">
        <v>125250</v>
      </c>
      <c r="AQ351">
        <v>9750</v>
      </c>
      <c r="AR351">
        <v>34762</v>
      </c>
      <c r="AS351">
        <v>35500</v>
      </c>
      <c r="AT351">
        <v>1500</v>
      </c>
      <c r="AU351">
        <v>0</v>
      </c>
      <c r="AV351">
        <v>8000</v>
      </c>
      <c r="AW351">
        <v>0</v>
      </c>
      <c r="AX351">
        <v>500</v>
      </c>
      <c r="AY351">
        <v>3000</v>
      </c>
      <c r="AZ351">
        <v>0</v>
      </c>
      <c r="BA351">
        <v>6000</v>
      </c>
      <c r="BB351">
        <v>0</v>
      </c>
      <c r="BC351">
        <v>52439</v>
      </c>
      <c r="BD351">
        <v>0</v>
      </c>
      <c r="BE351">
        <v>16765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56016</v>
      </c>
      <c r="BM351">
        <v>52247</v>
      </c>
      <c r="BN351">
        <v>18500</v>
      </c>
      <c r="BO351">
        <v>6500</v>
      </c>
      <c r="BP351">
        <v>10050</v>
      </c>
      <c r="BQ351">
        <v>7900</v>
      </c>
      <c r="BR351">
        <v>8000</v>
      </c>
      <c r="BS351">
        <v>8942</v>
      </c>
      <c r="BT351">
        <v>5250</v>
      </c>
      <c r="BU351">
        <v>45400</v>
      </c>
      <c r="BV351">
        <v>1150</v>
      </c>
      <c r="BW351">
        <v>2000</v>
      </c>
      <c r="BX351">
        <v>76800</v>
      </c>
      <c r="BY351">
        <v>0</v>
      </c>
      <c r="BZ351">
        <v>0</v>
      </c>
      <c r="CA351">
        <v>5600</v>
      </c>
      <c r="CB351">
        <v>0</v>
      </c>
      <c r="CC351">
        <v>7400</v>
      </c>
      <c r="CD351">
        <v>225</v>
      </c>
      <c r="CE351">
        <v>163322</v>
      </c>
      <c r="CF351">
        <v>23500</v>
      </c>
      <c r="CG351">
        <v>32365</v>
      </c>
      <c r="CH351">
        <v>17000</v>
      </c>
      <c r="CI351">
        <v>0</v>
      </c>
      <c r="CJ351">
        <v>13950</v>
      </c>
    </row>
    <row r="352" spans="1:88" x14ac:dyDescent="0.25">
      <c r="A352" t="s">
        <v>510</v>
      </c>
      <c r="B352" t="s">
        <v>2474</v>
      </c>
      <c r="C352" t="str">
        <f>VLOOKUP(LEFT(D352,2),'Lookup Information'!$E:$H,4,FALSE)</f>
        <v>Minnesota District 27</v>
      </c>
      <c r="D352" t="s">
        <v>1001</v>
      </c>
      <c r="E352" t="s">
        <v>87</v>
      </c>
      <c r="F352" t="s">
        <v>90</v>
      </c>
      <c r="G352">
        <v>8873</v>
      </c>
      <c r="H352">
        <v>33175</v>
      </c>
      <c r="I352">
        <v>10258</v>
      </c>
      <c r="J352">
        <v>1814</v>
      </c>
      <c r="K352">
        <v>16089</v>
      </c>
      <c r="L352">
        <v>155</v>
      </c>
      <c r="M352">
        <v>8</v>
      </c>
      <c r="N352">
        <v>3</v>
      </c>
      <c r="O352">
        <v>7387</v>
      </c>
      <c r="P352">
        <v>9055</v>
      </c>
      <c r="Q352">
        <v>8030</v>
      </c>
      <c r="R352">
        <v>5714</v>
      </c>
      <c r="S352">
        <v>11505</v>
      </c>
      <c r="T352">
        <v>1259</v>
      </c>
      <c r="U352">
        <v>3361</v>
      </c>
      <c r="V352">
        <v>8619</v>
      </c>
      <c r="W352">
        <v>18961</v>
      </c>
      <c r="X352">
        <v>27</v>
      </c>
      <c r="Y352">
        <v>3079</v>
      </c>
      <c r="Z352">
        <v>359</v>
      </c>
      <c r="AA352">
        <v>170</v>
      </c>
      <c r="AB352">
        <v>97</v>
      </c>
      <c r="AC352">
        <v>11321</v>
      </c>
      <c r="AD352">
        <v>16952</v>
      </c>
      <c r="AE352">
        <v>531</v>
      </c>
      <c r="AF352">
        <v>4999</v>
      </c>
      <c r="AG352">
        <v>656</v>
      </c>
      <c r="AH352">
        <v>7804</v>
      </c>
      <c r="AI352">
        <v>10056</v>
      </c>
      <c r="AJ352">
        <v>65</v>
      </c>
      <c r="AK352">
        <v>19907</v>
      </c>
      <c r="AL352">
        <v>7350</v>
      </c>
      <c r="AM352">
        <v>49285</v>
      </c>
      <c r="AN352">
        <v>5</v>
      </c>
      <c r="AO352">
        <v>36662</v>
      </c>
      <c r="AP352">
        <v>43606</v>
      </c>
      <c r="AQ352">
        <v>4080</v>
      </c>
      <c r="AR352">
        <v>19214</v>
      </c>
      <c r="AS352">
        <v>4091</v>
      </c>
      <c r="AT352">
        <v>0</v>
      </c>
      <c r="AU352">
        <v>14975</v>
      </c>
      <c r="AV352">
        <v>121461</v>
      </c>
      <c r="AW352">
        <v>218190</v>
      </c>
      <c r="AX352">
        <v>16855</v>
      </c>
      <c r="AY352">
        <v>17366</v>
      </c>
      <c r="AZ352">
        <v>0</v>
      </c>
      <c r="BA352">
        <v>0</v>
      </c>
      <c r="BB352">
        <v>39826</v>
      </c>
      <c r="BC352">
        <v>269100</v>
      </c>
      <c r="BD352">
        <v>49878</v>
      </c>
      <c r="BE352">
        <v>1500</v>
      </c>
      <c r="BF352">
        <v>1</v>
      </c>
      <c r="BG352">
        <v>66500</v>
      </c>
      <c r="BH352">
        <v>46362</v>
      </c>
      <c r="BI352">
        <v>29068</v>
      </c>
      <c r="BJ352">
        <v>85546</v>
      </c>
      <c r="BK352">
        <v>75501</v>
      </c>
      <c r="BL352">
        <v>112127</v>
      </c>
      <c r="BM352">
        <v>13094</v>
      </c>
      <c r="BN352">
        <v>20470</v>
      </c>
      <c r="BO352">
        <v>7151</v>
      </c>
      <c r="BP352">
        <v>38960</v>
      </c>
      <c r="BQ352">
        <v>19860</v>
      </c>
      <c r="BR352">
        <v>108</v>
      </c>
      <c r="BS352">
        <v>2301</v>
      </c>
      <c r="BT352">
        <v>19872</v>
      </c>
      <c r="BU352">
        <v>13424</v>
      </c>
      <c r="BV352">
        <v>4357</v>
      </c>
      <c r="BW352">
        <v>126</v>
      </c>
      <c r="BX352">
        <v>4250</v>
      </c>
      <c r="BY352">
        <v>7003</v>
      </c>
      <c r="BZ352">
        <v>7</v>
      </c>
      <c r="CA352">
        <v>16835</v>
      </c>
      <c r="CB352">
        <v>2829</v>
      </c>
      <c r="CC352">
        <v>32722</v>
      </c>
      <c r="CD352">
        <v>11559</v>
      </c>
      <c r="CE352">
        <v>197399</v>
      </c>
      <c r="CF352">
        <v>22068</v>
      </c>
      <c r="CG352">
        <v>6834</v>
      </c>
      <c r="CH352">
        <v>30598</v>
      </c>
      <c r="CI352">
        <v>1062</v>
      </c>
      <c r="CJ352">
        <v>5135</v>
      </c>
    </row>
    <row r="353" spans="1:88" x14ac:dyDescent="0.25">
      <c r="A353" t="s">
        <v>511</v>
      </c>
      <c r="B353" t="s">
        <v>2475</v>
      </c>
      <c r="C353" t="str">
        <f>VLOOKUP(LEFT(D353,2),'Lookup Information'!$E:$H,4,FALSE)</f>
        <v>New Jersey District 34</v>
      </c>
      <c r="D353" t="s">
        <v>1002</v>
      </c>
      <c r="E353" t="s">
        <v>87</v>
      </c>
      <c r="F353" t="s">
        <v>90</v>
      </c>
      <c r="G353">
        <v>0</v>
      </c>
      <c r="H353">
        <v>17000</v>
      </c>
      <c r="I353">
        <v>0</v>
      </c>
      <c r="J353">
        <v>27300</v>
      </c>
      <c r="K353">
        <v>2000</v>
      </c>
      <c r="L353">
        <v>0</v>
      </c>
      <c r="M353">
        <v>0</v>
      </c>
      <c r="N353">
        <v>0</v>
      </c>
      <c r="O353">
        <v>3500</v>
      </c>
      <c r="P353">
        <v>0</v>
      </c>
      <c r="Q353">
        <v>1000</v>
      </c>
      <c r="R353">
        <v>6250</v>
      </c>
      <c r="S353">
        <v>11000</v>
      </c>
      <c r="T353">
        <v>13500</v>
      </c>
      <c r="U353">
        <v>5200</v>
      </c>
      <c r="V353">
        <v>79500</v>
      </c>
      <c r="W353">
        <v>25700</v>
      </c>
      <c r="X353">
        <v>8200</v>
      </c>
      <c r="Y353">
        <v>47400</v>
      </c>
      <c r="Z353">
        <v>37500</v>
      </c>
      <c r="AA353">
        <v>26700</v>
      </c>
      <c r="AB353">
        <v>9500</v>
      </c>
      <c r="AC353">
        <v>39746</v>
      </c>
      <c r="AD353">
        <v>0</v>
      </c>
      <c r="AE353">
        <v>20000</v>
      </c>
      <c r="AF353">
        <v>0</v>
      </c>
      <c r="AG353">
        <v>21600</v>
      </c>
      <c r="AH353">
        <v>27250</v>
      </c>
      <c r="AI353">
        <v>5000</v>
      </c>
      <c r="AJ353">
        <v>1000</v>
      </c>
      <c r="AK353">
        <v>58000</v>
      </c>
      <c r="AL353">
        <v>54800</v>
      </c>
      <c r="AM353">
        <v>149150</v>
      </c>
      <c r="AN353">
        <v>0</v>
      </c>
      <c r="AO353">
        <v>44550</v>
      </c>
      <c r="AP353">
        <v>24550</v>
      </c>
      <c r="AQ353">
        <v>19000</v>
      </c>
      <c r="AR353">
        <v>26700</v>
      </c>
      <c r="AS353">
        <v>39900</v>
      </c>
      <c r="AT353">
        <v>0</v>
      </c>
      <c r="AU353">
        <v>1500</v>
      </c>
      <c r="AV353">
        <v>7000</v>
      </c>
      <c r="AW353">
        <v>0</v>
      </c>
      <c r="AX353">
        <v>1000</v>
      </c>
      <c r="AY353">
        <v>3000</v>
      </c>
      <c r="AZ353">
        <v>0</v>
      </c>
      <c r="BA353">
        <v>0</v>
      </c>
      <c r="BB353">
        <v>1000</v>
      </c>
      <c r="BC353">
        <v>23500</v>
      </c>
      <c r="BD353">
        <v>25550</v>
      </c>
      <c r="BE353">
        <v>1000</v>
      </c>
      <c r="BF353">
        <v>0</v>
      </c>
      <c r="BG353">
        <v>94900</v>
      </c>
      <c r="BH353">
        <v>47730</v>
      </c>
      <c r="BI353">
        <v>37000</v>
      </c>
      <c r="BJ353">
        <v>38500</v>
      </c>
      <c r="BK353">
        <v>50500</v>
      </c>
      <c r="BL353">
        <v>220060</v>
      </c>
      <c r="BM353">
        <v>46764</v>
      </c>
      <c r="BN353">
        <v>17000</v>
      </c>
      <c r="BO353">
        <v>0</v>
      </c>
      <c r="BP353">
        <v>34642</v>
      </c>
      <c r="BQ353">
        <v>20500</v>
      </c>
      <c r="BR353">
        <v>8500</v>
      </c>
      <c r="BS353">
        <v>2750</v>
      </c>
      <c r="BT353">
        <v>1000</v>
      </c>
      <c r="BU353">
        <v>9700</v>
      </c>
      <c r="BV353">
        <v>0</v>
      </c>
      <c r="BW353">
        <v>0</v>
      </c>
      <c r="BX353">
        <v>5700</v>
      </c>
      <c r="BY353">
        <v>9900</v>
      </c>
      <c r="BZ353">
        <v>0</v>
      </c>
      <c r="CA353">
        <v>3394</v>
      </c>
      <c r="CB353">
        <v>1000</v>
      </c>
      <c r="CC353">
        <v>27112</v>
      </c>
      <c r="CD353">
        <v>0</v>
      </c>
      <c r="CE353">
        <v>38260</v>
      </c>
      <c r="CF353">
        <v>7000</v>
      </c>
      <c r="CG353">
        <v>10000</v>
      </c>
      <c r="CH353">
        <v>9000</v>
      </c>
      <c r="CI353">
        <v>0</v>
      </c>
      <c r="CJ353">
        <v>500</v>
      </c>
    </row>
    <row r="354" spans="1:88" x14ac:dyDescent="0.25">
      <c r="A354" t="s">
        <v>512</v>
      </c>
      <c r="B354" t="s">
        <v>2476</v>
      </c>
      <c r="C354" t="str">
        <f>VLOOKUP(LEFT(D354,2),'Lookup Information'!$E:$H,4,FALSE)</f>
        <v>District of Columbia District 11</v>
      </c>
      <c r="D354" t="s">
        <v>1003</v>
      </c>
      <c r="E354" t="s">
        <v>87</v>
      </c>
      <c r="F354" t="s">
        <v>90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1000</v>
      </c>
      <c r="P354">
        <v>0</v>
      </c>
      <c r="Q354">
        <v>500</v>
      </c>
      <c r="R354">
        <v>1000</v>
      </c>
      <c r="S354">
        <v>0</v>
      </c>
      <c r="T354">
        <v>1000</v>
      </c>
      <c r="U354">
        <v>5500</v>
      </c>
      <c r="V354">
        <v>9800</v>
      </c>
      <c r="W354">
        <v>14600</v>
      </c>
      <c r="X354">
        <v>0</v>
      </c>
      <c r="Y354">
        <v>1000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2000</v>
      </c>
      <c r="AF354">
        <v>0</v>
      </c>
      <c r="AG354">
        <v>2500</v>
      </c>
      <c r="AH354">
        <v>0</v>
      </c>
      <c r="AI354">
        <v>1500</v>
      </c>
      <c r="AJ354">
        <v>0</v>
      </c>
      <c r="AK354">
        <v>3250</v>
      </c>
      <c r="AL354">
        <v>0</v>
      </c>
      <c r="AM354">
        <v>61868</v>
      </c>
      <c r="AN354">
        <v>0</v>
      </c>
      <c r="AO354">
        <v>1000</v>
      </c>
      <c r="AP354">
        <v>0</v>
      </c>
      <c r="AQ354">
        <v>1000</v>
      </c>
      <c r="AR354">
        <v>6000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2000</v>
      </c>
      <c r="BC354">
        <v>0</v>
      </c>
      <c r="BD354">
        <v>0</v>
      </c>
      <c r="BE354">
        <v>0</v>
      </c>
      <c r="BF354">
        <v>0</v>
      </c>
      <c r="BG354">
        <v>27500</v>
      </c>
      <c r="BH354">
        <v>15000</v>
      </c>
      <c r="BI354">
        <v>12250</v>
      </c>
      <c r="BJ354">
        <v>37000</v>
      </c>
      <c r="BK354">
        <v>41000</v>
      </c>
      <c r="BL354">
        <v>28500</v>
      </c>
      <c r="BM354">
        <v>4750</v>
      </c>
      <c r="BN354">
        <v>3000</v>
      </c>
      <c r="BO354">
        <v>0</v>
      </c>
      <c r="BP354">
        <v>7500</v>
      </c>
      <c r="BQ354">
        <v>0</v>
      </c>
      <c r="BR354">
        <v>0</v>
      </c>
      <c r="BS354">
        <v>500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500</v>
      </c>
      <c r="CB354">
        <v>0</v>
      </c>
      <c r="CC354">
        <v>3950</v>
      </c>
      <c r="CD354">
        <v>2000</v>
      </c>
      <c r="CE354">
        <v>1050</v>
      </c>
      <c r="CF354">
        <v>11500</v>
      </c>
      <c r="CG354">
        <v>6000</v>
      </c>
      <c r="CH354">
        <v>11000</v>
      </c>
      <c r="CI354">
        <v>0</v>
      </c>
      <c r="CJ354">
        <v>6500</v>
      </c>
    </row>
    <row r="355" spans="1:88" x14ac:dyDescent="0.25">
      <c r="A355" t="s">
        <v>513</v>
      </c>
      <c r="B355" t="s">
        <v>2477</v>
      </c>
      <c r="C355" t="str">
        <f>VLOOKUP(LEFT(D355,2),'Lookup Information'!$E:$H,4,FALSE)</f>
        <v>Florida District 12</v>
      </c>
      <c r="D355" t="s">
        <v>1004</v>
      </c>
      <c r="E355" t="s">
        <v>87</v>
      </c>
      <c r="F355" t="s">
        <v>88</v>
      </c>
      <c r="G355">
        <v>1000</v>
      </c>
      <c r="H355">
        <v>10000</v>
      </c>
      <c r="I355">
        <v>0</v>
      </c>
      <c r="J355">
        <v>2500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2500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3000</v>
      </c>
      <c r="AA355">
        <v>4500</v>
      </c>
      <c r="AB355">
        <v>0</v>
      </c>
      <c r="AC355">
        <v>3000</v>
      </c>
      <c r="AD355">
        <v>0</v>
      </c>
      <c r="AE355">
        <v>0</v>
      </c>
      <c r="AF355">
        <v>0</v>
      </c>
      <c r="AG355">
        <v>0</v>
      </c>
      <c r="AH355">
        <v>2000</v>
      </c>
      <c r="AI355">
        <v>0</v>
      </c>
      <c r="AJ355">
        <v>0</v>
      </c>
      <c r="AK355">
        <v>1000</v>
      </c>
      <c r="AL355">
        <v>0</v>
      </c>
      <c r="AM355">
        <v>1000</v>
      </c>
      <c r="AN355">
        <v>0</v>
      </c>
      <c r="AO355">
        <v>0</v>
      </c>
      <c r="AP355">
        <v>0</v>
      </c>
      <c r="AQ355">
        <v>2500</v>
      </c>
      <c r="AR355">
        <v>0</v>
      </c>
      <c r="AS355">
        <v>500</v>
      </c>
      <c r="AT355">
        <v>-500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1000</v>
      </c>
      <c r="BD355">
        <v>0</v>
      </c>
      <c r="BE355">
        <v>1000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1000</v>
      </c>
      <c r="BL355">
        <v>0</v>
      </c>
      <c r="BM355">
        <v>1000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1000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1750</v>
      </c>
      <c r="CF355">
        <v>0</v>
      </c>
      <c r="CG355">
        <v>0</v>
      </c>
      <c r="CH355">
        <v>0</v>
      </c>
      <c r="CI355">
        <v>0</v>
      </c>
      <c r="CJ355">
        <v>0</v>
      </c>
    </row>
    <row r="356" spans="1:88" x14ac:dyDescent="0.25">
      <c r="A356" t="s">
        <v>514</v>
      </c>
      <c r="B356" t="s">
        <v>2478</v>
      </c>
      <c r="C356" t="str">
        <f>VLOOKUP(LEFT(D356,2),'Lookup Information'!$E:$H,4,FALSE)</f>
        <v>California District 6</v>
      </c>
      <c r="D356" t="s">
        <v>1005</v>
      </c>
      <c r="E356" t="s">
        <v>87</v>
      </c>
      <c r="F356" t="s">
        <v>88</v>
      </c>
      <c r="G356">
        <v>59200</v>
      </c>
      <c r="H356">
        <v>181975</v>
      </c>
      <c r="I356">
        <v>47350</v>
      </c>
      <c r="J356">
        <v>15900</v>
      </c>
      <c r="K356">
        <v>5250</v>
      </c>
      <c r="L356">
        <v>30725</v>
      </c>
      <c r="M356">
        <v>6500</v>
      </c>
      <c r="N356">
        <v>19300</v>
      </c>
      <c r="O356">
        <v>31500</v>
      </c>
      <c r="P356">
        <v>18500</v>
      </c>
      <c r="Q356">
        <v>500</v>
      </c>
      <c r="R356">
        <v>18500</v>
      </c>
      <c r="S356">
        <v>16000</v>
      </c>
      <c r="T356">
        <v>23000</v>
      </c>
      <c r="U356">
        <v>18050</v>
      </c>
      <c r="V356">
        <v>8500</v>
      </c>
      <c r="W356">
        <v>19600</v>
      </c>
      <c r="X356">
        <v>15450</v>
      </c>
      <c r="Y356">
        <v>9150</v>
      </c>
      <c r="Z356">
        <v>41000</v>
      </c>
      <c r="AA356">
        <v>40500</v>
      </c>
      <c r="AB356">
        <v>16500</v>
      </c>
      <c r="AC356">
        <v>97000</v>
      </c>
      <c r="AD356">
        <v>3000</v>
      </c>
      <c r="AE356">
        <v>73500</v>
      </c>
      <c r="AF356">
        <v>0</v>
      </c>
      <c r="AG356">
        <v>46500</v>
      </c>
      <c r="AH356">
        <v>59500</v>
      </c>
      <c r="AI356">
        <v>8250</v>
      </c>
      <c r="AJ356">
        <v>15000</v>
      </c>
      <c r="AK356">
        <v>187375</v>
      </c>
      <c r="AL356">
        <v>14700</v>
      </c>
      <c r="AM356">
        <v>91350</v>
      </c>
      <c r="AN356">
        <v>0</v>
      </c>
      <c r="AO356">
        <v>114750</v>
      </c>
      <c r="AP356">
        <v>150900</v>
      </c>
      <c r="AQ356">
        <v>66300</v>
      </c>
      <c r="AR356">
        <v>21500</v>
      </c>
      <c r="AS356">
        <v>111500</v>
      </c>
      <c r="AT356">
        <v>0</v>
      </c>
      <c r="AU356">
        <v>0</v>
      </c>
      <c r="AV356">
        <v>1000</v>
      </c>
      <c r="AW356">
        <v>1000</v>
      </c>
      <c r="AX356">
        <v>0</v>
      </c>
      <c r="AY356">
        <v>1000</v>
      </c>
      <c r="AZ356">
        <v>0</v>
      </c>
      <c r="BA356">
        <v>4500</v>
      </c>
      <c r="BB356">
        <v>2500</v>
      </c>
      <c r="BC356">
        <v>40026</v>
      </c>
      <c r="BD356">
        <v>8700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40016</v>
      </c>
      <c r="BM356">
        <v>90639</v>
      </c>
      <c r="BN356">
        <v>48700</v>
      </c>
      <c r="BO356">
        <v>2500</v>
      </c>
      <c r="BP356">
        <v>9400</v>
      </c>
      <c r="BQ356">
        <v>49900</v>
      </c>
      <c r="BR356">
        <v>16500</v>
      </c>
      <c r="BS356">
        <v>13800</v>
      </c>
      <c r="BT356">
        <v>1000</v>
      </c>
      <c r="BU356">
        <v>50900</v>
      </c>
      <c r="BV356">
        <v>9000</v>
      </c>
      <c r="BW356">
        <v>0</v>
      </c>
      <c r="BX356">
        <v>38000</v>
      </c>
      <c r="BY356">
        <v>0</v>
      </c>
      <c r="BZ356">
        <v>4500</v>
      </c>
      <c r="CA356">
        <v>5450</v>
      </c>
      <c r="CB356">
        <v>0</v>
      </c>
      <c r="CC356">
        <v>7000</v>
      </c>
      <c r="CD356">
        <v>0</v>
      </c>
      <c r="CE356">
        <v>20800</v>
      </c>
      <c r="CF356">
        <v>22969</v>
      </c>
      <c r="CG356">
        <v>35500</v>
      </c>
      <c r="CH356">
        <v>15500</v>
      </c>
      <c r="CI356">
        <v>5000</v>
      </c>
      <c r="CJ356">
        <v>3000</v>
      </c>
    </row>
    <row r="357" spans="1:88" x14ac:dyDescent="0.25">
      <c r="A357" t="s">
        <v>515</v>
      </c>
      <c r="B357" t="s">
        <v>2479</v>
      </c>
      <c r="C357" t="str">
        <f>VLOOKUP(LEFT(D357,2),'Lookup Information'!$E:$H,4,FALSE)</f>
        <v>Mississippi District 28</v>
      </c>
      <c r="D357" t="s">
        <v>1006</v>
      </c>
      <c r="E357" t="s">
        <v>87</v>
      </c>
      <c r="F357" t="s">
        <v>88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-4000</v>
      </c>
      <c r="W357">
        <v>5000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100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1000</v>
      </c>
      <c r="AN357">
        <v>0</v>
      </c>
      <c r="AO357">
        <v>0</v>
      </c>
      <c r="AP357">
        <v>-1500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-250</v>
      </c>
      <c r="BT357">
        <v>0</v>
      </c>
      <c r="BU357">
        <v>-1000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2500</v>
      </c>
      <c r="CF357">
        <v>0</v>
      </c>
      <c r="CG357">
        <v>0</v>
      </c>
      <c r="CH357">
        <v>0</v>
      </c>
      <c r="CI357">
        <v>-1000</v>
      </c>
      <c r="CJ357">
        <v>0</v>
      </c>
    </row>
    <row r="358" spans="1:88" x14ac:dyDescent="0.25">
      <c r="A358" t="s">
        <v>516</v>
      </c>
      <c r="B358" t="s">
        <v>2480</v>
      </c>
      <c r="C358" t="str">
        <f>VLOOKUP(LEFT(D358,2),'Lookup Information'!$E:$H,4,FALSE)</f>
        <v>Texas District 48</v>
      </c>
      <c r="D358" t="s">
        <v>1007</v>
      </c>
      <c r="E358" t="s">
        <v>87</v>
      </c>
      <c r="F358" t="s">
        <v>90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2000</v>
      </c>
      <c r="M358">
        <v>0</v>
      </c>
      <c r="N358">
        <v>0</v>
      </c>
      <c r="O358">
        <v>8230</v>
      </c>
      <c r="P358">
        <v>0</v>
      </c>
      <c r="Q358">
        <v>200</v>
      </c>
      <c r="R358">
        <v>70</v>
      </c>
      <c r="S358">
        <v>0</v>
      </c>
      <c r="T358">
        <v>27000</v>
      </c>
      <c r="U358">
        <v>13500</v>
      </c>
      <c r="V358">
        <v>5250</v>
      </c>
      <c r="W358">
        <v>6250</v>
      </c>
      <c r="X358">
        <v>6400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250</v>
      </c>
      <c r="AF358">
        <v>0</v>
      </c>
      <c r="AG358">
        <v>0</v>
      </c>
      <c r="AH358">
        <v>68270</v>
      </c>
      <c r="AI358">
        <v>0</v>
      </c>
      <c r="AJ358">
        <v>0</v>
      </c>
      <c r="AK358">
        <v>2400</v>
      </c>
      <c r="AL358">
        <v>32100</v>
      </c>
      <c r="AM358">
        <v>64355</v>
      </c>
      <c r="AN358">
        <v>0</v>
      </c>
      <c r="AO358">
        <v>550</v>
      </c>
      <c r="AP358">
        <v>10265</v>
      </c>
      <c r="AQ358">
        <v>6400</v>
      </c>
      <c r="AR358">
        <v>28615</v>
      </c>
      <c r="AS358">
        <v>0</v>
      </c>
      <c r="AT358">
        <v>0</v>
      </c>
      <c r="AU358">
        <v>0</v>
      </c>
      <c r="AV358">
        <v>1000</v>
      </c>
      <c r="AW358">
        <v>4501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18400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1000</v>
      </c>
      <c r="BK358">
        <v>0</v>
      </c>
      <c r="BL358">
        <v>25040</v>
      </c>
      <c r="BM358">
        <v>2000</v>
      </c>
      <c r="BN358">
        <v>0</v>
      </c>
      <c r="BO358">
        <v>0</v>
      </c>
      <c r="BP358">
        <v>3250</v>
      </c>
      <c r="BQ358">
        <v>0</v>
      </c>
      <c r="BR358">
        <v>0</v>
      </c>
      <c r="BS358">
        <v>7300</v>
      </c>
      <c r="BT358">
        <v>0</v>
      </c>
      <c r="BU358">
        <v>9600</v>
      </c>
      <c r="BV358">
        <v>2700</v>
      </c>
      <c r="BW358">
        <v>0</v>
      </c>
      <c r="BX358">
        <v>1000</v>
      </c>
      <c r="BY358">
        <v>0</v>
      </c>
      <c r="BZ358">
        <v>250</v>
      </c>
      <c r="CA358">
        <v>1350</v>
      </c>
      <c r="CB358">
        <v>0</v>
      </c>
      <c r="CC358">
        <v>9465</v>
      </c>
      <c r="CD358">
        <v>0</v>
      </c>
      <c r="CE358">
        <v>39399</v>
      </c>
      <c r="CF358">
        <v>-250</v>
      </c>
      <c r="CG358">
        <v>14845</v>
      </c>
      <c r="CH358">
        <v>0</v>
      </c>
      <c r="CI358">
        <v>0</v>
      </c>
      <c r="CJ358">
        <v>0</v>
      </c>
    </row>
    <row r="359" spans="1:88" x14ac:dyDescent="0.25">
      <c r="A359" t="s">
        <v>517</v>
      </c>
      <c r="B359" t="s">
        <v>2481</v>
      </c>
      <c r="C359" t="str">
        <f>VLOOKUP(LEFT(D359,2),'Lookup Information'!$E:$H,4,FALSE)</f>
        <v>Texas District 48</v>
      </c>
      <c r="D359" t="s">
        <v>1008</v>
      </c>
      <c r="E359" t="s">
        <v>87</v>
      </c>
      <c r="F359" t="s">
        <v>88</v>
      </c>
      <c r="G359">
        <v>2510</v>
      </c>
      <c r="H359">
        <v>2000</v>
      </c>
      <c r="I359">
        <v>0</v>
      </c>
      <c r="J359">
        <v>2000</v>
      </c>
      <c r="K359">
        <v>5000</v>
      </c>
      <c r="L359">
        <v>5000</v>
      </c>
      <c r="M359">
        <v>0</v>
      </c>
      <c r="N359">
        <v>3500</v>
      </c>
      <c r="O359">
        <v>18560</v>
      </c>
      <c r="P359">
        <v>9500</v>
      </c>
      <c r="Q359">
        <v>0</v>
      </c>
      <c r="R359">
        <v>37150</v>
      </c>
      <c r="S359">
        <v>51000</v>
      </c>
      <c r="T359">
        <v>29500</v>
      </c>
      <c r="U359">
        <v>5000</v>
      </c>
      <c r="V359">
        <v>31650</v>
      </c>
      <c r="W359">
        <v>16450</v>
      </c>
      <c r="X359">
        <v>9500</v>
      </c>
      <c r="Y359">
        <v>3500</v>
      </c>
      <c r="Z359">
        <v>20000</v>
      </c>
      <c r="AA359">
        <v>2000</v>
      </c>
      <c r="AB359">
        <v>800</v>
      </c>
      <c r="AC359">
        <v>67250</v>
      </c>
      <c r="AD359">
        <v>2000</v>
      </c>
      <c r="AE359">
        <v>207750</v>
      </c>
      <c r="AF359">
        <v>250</v>
      </c>
      <c r="AG359">
        <v>4700</v>
      </c>
      <c r="AH359">
        <v>33050</v>
      </c>
      <c r="AI359">
        <v>4000</v>
      </c>
      <c r="AJ359">
        <v>14000</v>
      </c>
      <c r="AK359">
        <v>37950</v>
      </c>
      <c r="AL359">
        <v>14700</v>
      </c>
      <c r="AM359">
        <v>46600</v>
      </c>
      <c r="AN359">
        <v>0</v>
      </c>
      <c r="AO359">
        <v>20300</v>
      </c>
      <c r="AP359">
        <v>72300</v>
      </c>
      <c r="AQ359">
        <v>23000</v>
      </c>
      <c r="AR359">
        <v>21400</v>
      </c>
      <c r="AS359">
        <v>41000</v>
      </c>
      <c r="AT359">
        <v>750</v>
      </c>
      <c r="AU359">
        <v>0</v>
      </c>
      <c r="AV359">
        <v>6000</v>
      </c>
      <c r="AW359">
        <v>0</v>
      </c>
      <c r="AX359">
        <v>0</v>
      </c>
      <c r="AY359">
        <v>0</v>
      </c>
      <c r="AZ359">
        <v>0</v>
      </c>
      <c r="BA359">
        <v>15250</v>
      </c>
      <c r="BB359">
        <v>0</v>
      </c>
      <c r="BC359">
        <v>13000</v>
      </c>
      <c r="BD359">
        <v>8000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1000</v>
      </c>
      <c r="BL359">
        <v>56400</v>
      </c>
      <c r="BM359">
        <v>45095</v>
      </c>
      <c r="BN359">
        <v>18100</v>
      </c>
      <c r="BO359">
        <v>2000</v>
      </c>
      <c r="BP359">
        <v>6467</v>
      </c>
      <c r="BQ359">
        <v>0</v>
      </c>
      <c r="BR359">
        <v>59000</v>
      </c>
      <c r="BS359">
        <v>18500</v>
      </c>
      <c r="BT359">
        <v>2000</v>
      </c>
      <c r="BU359">
        <v>14900</v>
      </c>
      <c r="BV359">
        <v>3500</v>
      </c>
      <c r="BW359">
        <v>9400</v>
      </c>
      <c r="BX359">
        <v>19700</v>
      </c>
      <c r="BY359">
        <v>1000</v>
      </c>
      <c r="BZ359">
        <v>0</v>
      </c>
      <c r="CA359">
        <v>2750</v>
      </c>
      <c r="CB359">
        <v>0</v>
      </c>
      <c r="CC359">
        <v>3000</v>
      </c>
      <c r="CD359">
        <v>0</v>
      </c>
      <c r="CE359">
        <v>28100</v>
      </c>
      <c r="CF359">
        <v>10500</v>
      </c>
      <c r="CG359">
        <v>69895</v>
      </c>
      <c r="CH359">
        <v>21000</v>
      </c>
      <c r="CI359">
        <v>7500</v>
      </c>
      <c r="CJ359">
        <v>0</v>
      </c>
    </row>
    <row r="360" spans="1:88" x14ac:dyDescent="0.25">
      <c r="A360" t="s">
        <v>518</v>
      </c>
      <c r="B360" t="s">
        <v>2482</v>
      </c>
      <c r="C360" t="str">
        <f>VLOOKUP(LEFT(D360,2),'Lookup Information'!$E:$H,4,FALSE)</f>
        <v>Mississippi District 28</v>
      </c>
      <c r="D360" t="s">
        <v>1009</v>
      </c>
      <c r="E360" t="s">
        <v>87</v>
      </c>
      <c r="F360" t="s">
        <v>88</v>
      </c>
      <c r="G360">
        <v>16500</v>
      </c>
      <c r="H360">
        <v>32250</v>
      </c>
      <c r="I360">
        <v>2500</v>
      </c>
      <c r="J360">
        <v>0</v>
      </c>
      <c r="K360">
        <v>12500</v>
      </c>
      <c r="L360">
        <v>1500</v>
      </c>
      <c r="M360">
        <v>14500</v>
      </c>
      <c r="N360">
        <v>2000</v>
      </c>
      <c r="O360">
        <v>1000</v>
      </c>
      <c r="P360">
        <v>0</v>
      </c>
      <c r="Q360">
        <v>0</v>
      </c>
      <c r="R360">
        <v>0</v>
      </c>
      <c r="S360">
        <v>3500</v>
      </c>
      <c r="T360">
        <v>7600</v>
      </c>
      <c r="U360">
        <v>3500</v>
      </c>
      <c r="V360">
        <v>9500</v>
      </c>
      <c r="W360">
        <v>21000</v>
      </c>
      <c r="X360">
        <v>8000</v>
      </c>
      <c r="Y360">
        <v>3000</v>
      </c>
      <c r="Z360">
        <v>66500</v>
      </c>
      <c r="AA360">
        <v>32500</v>
      </c>
      <c r="AB360">
        <v>46950</v>
      </c>
      <c r="AC360">
        <v>31500</v>
      </c>
      <c r="AD360">
        <v>1000</v>
      </c>
      <c r="AE360">
        <v>46200</v>
      </c>
      <c r="AF360">
        <v>0</v>
      </c>
      <c r="AG360">
        <v>55000</v>
      </c>
      <c r="AH360">
        <v>20500</v>
      </c>
      <c r="AI360">
        <v>6000</v>
      </c>
      <c r="AJ360">
        <v>18900</v>
      </c>
      <c r="AK360">
        <v>8000</v>
      </c>
      <c r="AL360">
        <v>2500</v>
      </c>
      <c r="AM360">
        <v>13334</v>
      </c>
      <c r="AN360">
        <v>0</v>
      </c>
      <c r="AO360">
        <v>1000</v>
      </c>
      <c r="AP360">
        <v>8750</v>
      </c>
      <c r="AQ360">
        <v>0</v>
      </c>
      <c r="AR360">
        <v>5000</v>
      </c>
      <c r="AS360">
        <v>0</v>
      </c>
      <c r="AT360">
        <v>500</v>
      </c>
      <c r="AU360">
        <v>0</v>
      </c>
      <c r="AV360">
        <v>9500</v>
      </c>
      <c r="AW360">
        <v>0</v>
      </c>
      <c r="AX360">
        <v>0</v>
      </c>
      <c r="AY360">
        <v>0</v>
      </c>
      <c r="AZ360">
        <v>0</v>
      </c>
      <c r="BA360">
        <v>10500</v>
      </c>
      <c r="BB360">
        <v>0</v>
      </c>
      <c r="BC360">
        <v>52200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5500</v>
      </c>
      <c r="BK360">
        <v>2000</v>
      </c>
      <c r="BL360">
        <v>21750</v>
      </c>
      <c r="BM360">
        <v>22200</v>
      </c>
      <c r="BN360">
        <v>12500</v>
      </c>
      <c r="BO360">
        <v>0</v>
      </c>
      <c r="BP360">
        <v>1000</v>
      </c>
      <c r="BQ360">
        <v>0</v>
      </c>
      <c r="BR360">
        <v>3000</v>
      </c>
      <c r="BS360">
        <v>5200</v>
      </c>
      <c r="BT360">
        <v>0</v>
      </c>
      <c r="BU360">
        <v>0</v>
      </c>
      <c r="BV360">
        <v>5250</v>
      </c>
      <c r="BW360">
        <v>0</v>
      </c>
      <c r="BX360">
        <v>7500</v>
      </c>
      <c r="BY360">
        <v>0</v>
      </c>
      <c r="BZ360">
        <v>0</v>
      </c>
      <c r="CA360">
        <v>450</v>
      </c>
      <c r="CB360">
        <v>0</v>
      </c>
      <c r="CC360">
        <v>0</v>
      </c>
      <c r="CD360">
        <v>2000</v>
      </c>
      <c r="CE360">
        <v>6750</v>
      </c>
      <c r="CF360">
        <v>8250</v>
      </c>
      <c r="CG360">
        <v>19200</v>
      </c>
      <c r="CH360">
        <v>5500</v>
      </c>
      <c r="CI360">
        <v>6000</v>
      </c>
      <c r="CJ360">
        <v>0</v>
      </c>
    </row>
    <row r="361" spans="1:88" x14ac:dyDescent="0.25">
      <c r="A361" t="s">
        <v>519</v>
      </c>
      <c r="B361" t="s">
        <v>2483</v>
      </c>
      <c r="C361" t="str">
        <f>VLOOKUP(LEFT(D361,2),'Lookup Information'!$E:$H,4,FALSE)</f>
        <v>New Jersey District 34</v>
      </c>
      <c r="D361" t="s">
        <v>1010</v>
      </c>
      <c r="E361" t="s">
        <v>87</v>
      </c>
      <c r="F361" t="s">
        <v>90</v>
      </c>
      <c r="G361">
        <v>7600</v>
      </c>
      <c r="H361">
        <v>1500</v>
      </c>
      <c r="I361">
        <v>0</v>
      </c>
      <c r="J361">
        <v>39400</v>
      </c>
      <c r="K361">
        <v>0</v>
      </c>
      <c r="L361">
        <v>0</v>
      </c>
      <c r="M361">
        <v>0</v>
      </c>
      <c r="N361">
        <v>0</v>
      </c>
      <c r="O361">
        <v>60550</v>
      </c>
      <c r="P361">
        <v>17900</v>
      </c>
      <c r="Q361">
        <v>3000</v>
      </c>
      <c r="R361">
        <v>63600</v>
      </c>
      <c r="S361">
        <v>108200</v>
      </c>
      <c r="T361">
        <v>35000</v>
      </c>
      <c r="U361">
        <v>0</v>
      </c>
      <c r="V361">
        <v>13700</v>
      </c>
      <c r="W361">
        <v>10600</v>
      </c>
      <c r="X361">
        <v>3500</v>
      </c>
      <c r="Y361">
        <v>2500</v>
      </c>
      <c r="Z361">
        <v>18000</v>
      </c>
      <c r="AA361">
        <v>0</v>
      </c>
      <c r="AB361">
        <v>2500</v>
      </c>
      <c r="AC361">
        <v>57469</v>
      </c>
      <c r="AD361">
        <v>500</v>
      </c>
      <c r="AE361">
        <v>21900</v>
      </c>
      <c r="AF361">
        <v>0</v>
      </c>
      <c r="AG361">
        <v>7000</v>
      </c>
      <c r="AH361">
        <v>2400</v>
      </c>
      <c r="AI361">
        <v>10500</v>
      </c>
      <c r="AJ361">
        <v>2500</v>
      </c>
      <c r="AK361">
        <v>58500</v>
      </c>
      <c r="AL361">
        <v>13519</v>
      </c>
      <c r="AM361">
        <v>70850</v>
      </c>
      <c r="AN361">
        <v>0</v>
      </c>
      <c r="AO361">
        <v>26400</v>
      </c>
      <c r="AP361">
        <v>329150</v>
      </c>
      <c r="AQ361">
        <v>73750</v>
      </c>
      <c r="AR361">
        <v>76100</v>
      </c>
      <c r="AS361">
        <v>268376</v>
      </c>
      <c r="AT361">
        <v>0</v>
      </c>
      <c r="AU361">
        <v>3500</v>
      </c>
      <c r="AV361">
        <v>1500</v>
      </c>
      <c r="AW361">
        <v>0</v>
      </c>
      <c r="AX361">
        <v>4090</v>
      </c>
      <c r="AY361">
        <v>16000</v>
      </c>
      <c r="AZ361">
        <v>0</v>
      </c>
      <c r="BA361">
        <v>0</v>
      </c>
      <c r="BB361">
        <v>14000</v>
      </c>
      <c r="BC361">
        <v>0</v>
      </c>
      <c r="BD361">
        <v>5000</v>
      </c>
      <c r="BE361">
        <v>0</v>
      </c>
      <c r="BF361">
        <v>0</v>
      </c>
      <c r="BG361">
        <v>51500</v>
      </c>
      <c r="BH361">
        <v>40000</v>
      </c>
      <c r="BI361">
        <v>13500</v>
      </c>
      <c r="BJ361">
        <v>42000</v>
      </c>
      <c r="BK361">
        <v>27000</v>
      </c>
      <c r="BL361">
        <v>136650</v>
      </c>
      <c r="BM361">
        <v>106131</v>
      </c>
      <c r="BN361">
        <v>24200</v>
      </c>
      <c r="BO361">
        <v>2050</v>
      </c>
      <c r="BP361">
        <v>10500</v>
      </c>
      <c r="BQ361">
        <v>39400</v>
      </c>
      <c r="BR361">
        <v>62500</v>
      </c>
      <c r="BS361">
        <v>12750</v>
      </c>
      <c r="BT361">
        <v>19500</v>
      </c>
      <c r="BU361">
        <v>24450</v>
      </c>
      <c r="BV361">
        <v>4000</v>
      </c>
      <c r="BW361">
        <v>6000</v>
      </c>
      <c r="BX361">
        <v>25950</v>
      </c>
      <c r="BY361">
        <v>0</v>
      </c>
      <c r="BZ361">
        <v>0</v>
      </c>
      <c r="CA361">
        <v>1050</v>
      </c>
      <c r="CB361">
        <v>0</v>
      </c>
      <c r="CC361">
        <v>5250</v>
      </c>
      <c r="CD361">
        <v>600</v>
      </c>
      <c r="CE361">
        <v>35485</v>
      </c>
      <c r="CF361">
        <v>10000</v>
      </c>
      <c r="CG361">
        <v>26499</v>
      </c>
      <c r="CH361">
        <v>3500</v>
      </c>
      <c r="CI361">
        <v>1000</v>
      </c>
      <c r="CJ361">
        <v>0</v>
      </c>
    </row>
    <row r="362" spans="1:88" x14ac:dyDescent="0.25">
      <c r="A362" t="s">
        <v>520</v>
      </c>
      <c r="B362" t="s">
        <v>2484</v>
      </c>
      <c r="C362" t="str">
        <f>VLOOKUP(LEFT(D362,2),'Lookup Information'!$E:$H,4,FALSE)</f>
        <v>Alabama District 1</v>
      </c>
      <c r="D362" t="s">
        <v>1011</v>
      </c>
      <c r="E362" t="s">
        <v>87</v>
      </c>
      <c r="F362" t="s">
        <v>88</v>
      </c>
      <c r="G362">
        <v>12700</v>
      </c>
      <c r="H362">
        <v>20750</v>
      </c>
      <c r="I362">
        <v>0</v>
      </c>
      <c r="J362">
        <v>18300</v>
      </c>
      <c r="K362">
        <v>20112</v>
      </c>
      <c r="L362">
        <v>1000</v>
      </c>
      <c r="M362">
        <v>0</v>
      </c>
      <c r="N362">
        <v>2000</v>
      </c>
      <c r="O362">
        <v>3450</v>
      </c>
      <c r="P362">
        <v>0</v>
      </c>
      <c r="Q362">
        <v>9100</v>
      </c>
      <c r="R362">
        <v>0</v>
      </c>
      <c r="S362">
        <v>0</v>
      </c>
      <c r="T362">
        <v>2000</v>
      </c>
      <c r="U362">
        <v>49100</v>
      </c>
      <c r="V362">
        <v>10500</v>
      </c>
      <c r="W362">
        <v>69500</v>
      </c>
      <c r="X362">
        <v>7500</v>
      </c>
      <c r="Y362">
        <v>18200</v>
      </c>
      <c r="Z362">
        <v>7000</v>
      </c>
      <c r="AA362">
        <v>1000</v>
      </c>
      <c r="AB362">
        <v>3000</v>
      </c>
      <c r="AC362">
        <v>30450</v>
      </c>
      <c r="AD362">
        <v>13300</v>
      </c>
      <c r="AE362">
        <v>13550</v>
      </c>
      <c r="AF362">
        <v>0</v>
      </c>
      <c r="AG362">
        <v>6150</v>
      </c>
      <c r="AH362">
        <v>45000</v>
      </c>
      <c r="AI362">
        <v>3500</v>
      </c>
      <c r="AJ362">
        <v>32200</v>
      </c>
      <c r="AK362">
        <v>54050</v>
      </c>
      <c r="AL362">
        <v>16450</v>
      </c>
      <c r="AM362">
        <v>45750</v>
      </c>
      <c r="AN362">
        <v>0</v>
      </c>
      <c r="AO362">
        <v>31850</v>
      </c>
      <c r="AP362">
        <v>54850</v>
      </c>
      <c r="AQ362">
        <v>3000</v>
      </c>
      <c r="AR362">
        <v>7400</v>
      </c>
      <c r="AS362">
        <v>1000</v>
      </c>
      <c r="AT362">
        <v>500</v>
      </c>
      <c r="AU362">
        <v>0</v>
      </c>
      <c r="AV362">
        <v>-200</v>
      </c>
      <c r="AW362">
        <v>0</v>
      </c>
      <c r="AX362">
        <v>0</v>
      </c>
      <c r="AY362">
        <v>1000</v>
      </c>
      <c r="AZ362">
        <v>0</v>
      </c>
      <c r="BA362">
        <v>8400</v>
      </c>
      <c r="BB362">
        <v>0</v>
      </c>
      <c r="BC362">
        <v>38000</v>
      </c>
      <c r="BD362">
        <v>13750</v>
      </c>
      <c r="BE362">
        <v>16897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42550</v>
      </c>
      <c r="BM362">
        <v>6250</v>
      </c>
      <c r="BN362">
        <v>2500</v>
      </c>
      <c r="BO362">
        <v>2750</v>
      </c>
      <c r="BP362">
        <v>4250</v>
      </c>
      <c r="BQ362">
        <v>0</v>
      </c>
      <c r="BR362">
        <v>0</v>
      </c>
      <c r="BS362">
        <v>4500</v>
      </c>
      <c r="BT362">
        <v>1500</v>
      </c>
      <c r="BU362">
        <v>17398</v>
      </c>
      <c r="BV362">
        <v>15900</v>
      </c>
      <c r="BW362">
        <v>0</v>
      </c>
      <c r="BX362">
        <v>7900</v>
      </c>
      <c r="BY362">
        <v>31700</v>
      </c>
      <c r="BZ362">
        <v>0</v>
      </c>
      <c r="CA362">
        <v>2000</v>
      </c>
      <c r="CB362">
        <v>1000</v>
      </c>
      <c r="CC362">
        <v>4250</v>
      </c>
      <c r="CD362">
        <v>0</v>
      </c>
      <c r="CE362">
        <v>115450</v>
      </c>
      <c r="CF362">
        <v>1000</v>
      </c>
      <c r="CG362">
        <v>18100</v>
      </c>
      <c r="CH362">
        <v>8000</v>
      </c>
      <c r="CI362">
        <v>2600</v>
      </c>
      <c r="CJ362">
        <v>20600</v>
      </c>
    </row>
    <row r="363" spans="1:88" x14ac:dyDescent="0.25">
      <c r="A363" t="s">
        <v>521</v>
      </c>
      <c r="B363" t="s">
        <v>2485</v>
      </c>
      <c r="C363" t="str">
        <f>VLOOKUP(LEFT(D363,2),'Lookup Information'!$E:$H,4,FALSE)</f>
        <v>New Jersey District 34</v>
      </c>
      <c r="D363" t="s">
        <v>1012</v>
      </c>
      <c r="E363" t="s">
        <v>87</v>
      </c>
      <c r="F363" t="s">
        <v>90</v>
      </c>
      <c r="G363">
        <v>1500</v>
      </c>
      <c r="H363">
        <v>1000</v>
      </c>
      <c r="I363">
        <v>0</v>
      </c>
      <c r="J363">
        <v>12600</v>
      </c>
      <c r="K363">
        <v>0</v>
      </c>
      <c r="L363">
        <v>0</v>
      </c>
      <c r="M363">
        <v>0</v>
      </c>
      <c r="N363">
        <v>1000</v>
      </c>
      <c r="O363">
        <v>1500</v>
      </c>
      <c r="P363">
        <v>3500</v>
      </c>
      <c r="Q363">
        <v>7900</v>
      </c>
      <c r="R363">
        <v>5000</v>
      </c>
      <c r="S363">
        <v>5000</v>
      </c>
      <c r="T363">
        <v>9525</v>
      </c>
      <c r="U363">
        <v>19950</v>
      </c>
      <c r="V363">
        <v>30050</v>
      </c>
      <c r="W363">
        <v>36900</v>
      </c>
      <c r="X363">
        <v>6583</v>
      </c>
      <c r="Y363">
        <v>16250</v>
      </c>
      <c r="Z363">
        <v>13500</v>
      </c>
      <c r="AA363">
        <v>8000</v>
      </c>
      <c r="AB363">
        <v>5250</v>
      </c>
      <c r="AC363">
        <v>20500</v>
      </c>
      <c r="AD363">
        <v>0</v>
      </c>
      <c r="AE363">
        <v>2250</v>
      </c>
      <c r="AF363">
        <v>0</v>
      </c>
      <c r="AG363">
        <v>30600</v>
      </c>
      <c r="AH363">
        <v>11000</v>
      </c>
      <c r="AI363">
        <v>11000</v>
      </c>
      <c r="AJ363">
        <v>3500</v>
      </c>
      <c r="AK363">
        <v>83750</v>
      </c>
      <c r="AL363">
        <v>16650</v>
      </c>
      <c r="AM363">
        <v>91416</v>
      </c>
      <c r="AN363">
        <v>0</v>
      </c>
      <c r="AO363">
        <v>49150</v>
      </c>
      <c r="AP363">
        <v>136200</v>
      </c>
      <c r="AQ363">
        <v>33400</v>
      </c>
      <c r="AR363">
        <v>56575</v>
      </c>
      <c r="AS363">
        <v>52900</v>
      </c>
      <c r="AT363">
        <v>0</v>
      </c>
      <c r="AU363">
        <v>0</v>
      </c>
      <c r="AV363">
        <v>7000</v>
      </c>
      <c r="AW363">
        <v>0</v>
      </c>
      <c r="AX363">
        <v>2000</v>
      </c>
      <c r="AY363">
        <v>2000</v>
      </c>
      <c r="AZ363">
        <v>0</v>
      </c>
      <c r="BA363">
        <v>0</v>
      </c>
      <c r="BB363">
        <v>2751</v>
      </c>
      <c r="BC363">
        <v>0</v>
      </c>
      <c r="BD363">
        <v>8200</v>
      </c>
      <c r="BE363">
        <v>0</v>
      </c>
      <c r="BF363">
        <v>0</v>
      </c>
      <c r="BG363">
        <v>60400</v>
      </c>
      <c r="BH363">
        <v>27000</v>
      </c>
      <c r="BI363">
        <v>11000</v>
      </c>
      <c r="BJ363">
        <v>62700</v>
      </c>
      <c r="BK363">
        <v>43500</v>
      </c>
      <c r="BL363">
        <v>148650</v>
      </c>
      <c r="BM363">
        <v>50270</v>
      </c>
      <c r="BN363">
        <v>19500</v>
      </c>
      <c r="BO363">
        <v>3000</v>
      </c>
      <c r="BP363">
        <v>8775</v>
      </c>
      <c r="BQ363">
        <v>9500</v>
      </c>
      <c r="BR363">
        <v>3500</v>
      </c>
      <c r="BS363">
        <v>13850</v>
      </c>
      <c r="BT363">
        <v>2700</v>
      </c>
      <c r="BU363">
        <v>25150</v>
      </c>
      <c r="BV363">
        <v>8100</v>
      </c>
      <c r="BW363">
        <v>5000</v>
      </c>
      <c r="BX363">
        <v>1000</v>
      </c>
      <c r="BY363">
        <v>0</v>
      </c>
      <c r="BZ363">
        <v>8500</v>
      </c>
      <c r="CA363">
        <v>4250</v>
      </c>
      <c r="CB363">
        <v>1000</v>
      </c>
      <c r="CC363">
        <v>2150</v>
      </c>
      <c r="CD363">
        <v>5400</v>
      </c>
      <c r="CE363">
        <v>32200</v>
      </c>
      <c r="CF363">
        <v>12850</v>
      </c>
      <c r="CG363">
        <v>31011</v>
      </c>
      <c r="CH363">
        <v>14000</v>
      </c>
      <c r="CI363">
        <v>0</v>
      </c>
      <c r="CJ363">
        <v>2450</v>
      </c>
    </row>
    <row r="364" spans="1:88" x14ac:dyDescent="0.25">
      <c r="A364" t="s">
        <v>522</v>
      </c>
      <c r="B364" t="s">
        <v>2486</v>
      </c>
      <c r="C364" t="str">
        <f>VLOOKUP(LEFT(D364,2),'Lookup Information'!$E:$H,4,FALSE)</f>
        <v>Kentucky District 21</v>
      </c>
      <c r="D364" t="s">
        <v>523</v>
      </c>
      <c r="E364" t="s">
        <v>95</v>
      </c>
      <c r="F364" t="s">
        <v>88</v>
      </c>
      <c r="G364">
        <v>21860</v>
      </c>
      <c r="H364">
        <v>105918</v>
      </c>
      <c r="I364">
        <v>27347</v>
      </c>
      <c r="J364">
        <v>40504</v>
      </c>
      <c r="K364">
        <v>14640</v>
      </c>
      <c r="L364">
        <v>34886</v>
      </c>
      <c r="M364">
        <v>2500</v>
      </c>
      <c r="N364">
        <v>10000</v>
      </c>
      <c r="O364">
        <v>238378</v>
      </c>
      <c r="P364">
        <v>68155</v>
      </c>
      <c r="Q364">
        <v>57133</v>
      </c>
      <c r="R364">
        <v>48896</v>
      </c>
      <c r="S364">
        <v>35922</v>
      </c>
      <c r="T364">
        <v>30871</v>
      </c>
      <c r="U364">
        <v>79313</v>
      </c>
      <c r="V364">
        <v>91162</v>
      </c>
      <c r="W364">
        <v>97462</v>
      </c>
      <c r="X364">
        <v>47928</v>
      </c>
      <c r="Y364">
        <v>68762</v>
      </c>
      <c r="Z364">
        <v>26875</v>
      </c>
      <c r="AA364">
        <v>15988</v>
      </c>
      <c r="AB364">
        <v>5506</v>
      </c>
      <c r="AC364">
        <v>29267</v>
      </c>
      <c r="AD364">
        <v>91689</v>
      </c>
      <c r="AE364">
        <v>145730</v>
      </c>
      <c r="AF364">
        <v>12464</v>
      </c>
      <c r="AG364">
        <v>39077</v>
      </c>
      <c r="AH364">
        <v>56858</v>
      </c>
      <c r="AI364">
        <v>15895</v>
      </c>
      <c r="AJ364">
        <v>28168</v>
      </c>
      <c r="AK364">
        <v>121346</v>
      </c>
      <c r="AL364">
        <v>202748</v>
      </c>
      <c r="AM364">
        <v>371266</v>
      </c>
      <c r="AN364">
        <v>421</v>
      </c>
      <c r="AO364">
        <v>293081</v>
      </c>
      <c r="AP364">
        <v>581287</v>
      </c>
      <c r="AQ364">
        <v>38755</v>
      </c>
      <c r="AR364">
        <v>98242</v>
      </c>
      <c r="AS364">
        <v>47967</v>
      </c>
      <c r="AT364">
        <v>7320</v>
      </c>
      <c r="AU364">
        <v>0</v>
      </c>
      <c r="AV364">
        <v>5581</v>
      </c>
      <c r="AW364">
        <v>10192</v>
      </c>
      <c r="AX364">
        <v>0</v>
      </c>
      <c r="AY364">
        <v>1950</v>
      </c>
      <c r="AZ364">
        <v>0</v>
      </c>
      <c r="BA364">
        <v>122605</v>
      </c>
      <c r="BB364">
        <v>100</v>
      </c>
      <c r="BC364">
        <v>185700</v>
      </c>
      <c r="BD364">
        <v>1250</v>
      </c>
      <c r="BE364">
        <v>557880</v>
      </c>
      <c r="BF364">
        <v>950</v>
      </c>
      <c r="BG364">
        <v>0</v>
      </c>
      <c r="BH364">
        <v>545</v>
      </c>
      <c r="BI364">
        <v>250</v>
      </c>
      <c r="BJ364">
        <v>195</v>
      </c>
      <c r="BK364">
        <v>0</v>
      </c>
      <c r="BL364">
        <v>237634</v>
      </c>
      <c r="BM364">
        <v>65413</v>
      </c>
      <c r="BN364">
        <v>47257</v>
      </c>
      <c r="BO364">
        <v>12950</v>
      </c>
      <c r="BP364">
        <v>113641</v>
      </c>
      <c r="BQ364">
        <v>8821</v>
      </c>
      <c r="BR364">
        <v>33407</v>
      </c>
      <c r="BS364">
        <v>62719</v>
      </c>
      <c r="BT364">
        <v>16027</v>
      </c>
      <c r="BU364">
        <v>138368</v>
      </c>
      <c r="BV364">
        <v>75475</v>
      </c>
      <c r="BW364">
        <v>12251</v>
      </c>
      <c r="BX364">
        <v>98585</v>
      </c>
      <c r="BY364">
        <v>2495</v>
      </c>
      <c r="BZ364">
        <v>2083</v>
      </c>
      <c r="CA364">
        <v>66374</v>
      </c>
      <c r="CB364">
        <v>10820</v>
      </c>
      <c r="CC364">
        <v>147988</v>
      </c>
      <c r="CD364">
        <v>13473</v>
      </c>
      <c r="CE364">
        <v>1320922</v>
      </c>
      <c r="CF364">
        <v>40864</v>
      </c>
      <c r="CG364">
        <v>89761</v>
      </c>
      <c r="CH364">
        <v>32009</v>
      </c>
      <c r="CI364">
        <v>3375</v>
      </c>
      <c r="CJ364">
        <v>14489</v>
      </c>
    </row>
    <row r="365" spans="1:88" x14ac:dyDescent="0.25">
      <c r="A365" t="s">
        <v>524</v>
      </c>
      <c r="B365" t="s">
        <v>2487</v>
      </c>
      <c r="C365" t="str">
        <f>VLOOKUP(LEFT(D365,2),'Lookup Information'!$E:$H,4,FALSE)</f>
        <v>Minnesota District 27</v>
      </c>
      <c r="D365" t="s">
        <v>1013</v>
      </c>
      <c r="E365" t="s">
        <v>87</v>
      </c>
      <c r="F365" t="s">
        <v>88</v>
      </c>
      <c r="G365">
        <v>46150</v>
      </c>
      <c r="H365">
        <v>66350</v>
      </c>
      <c r="I365">
        <v>25000</v>
      </c>
      <c r="J365">
        <v>47934</v>
      </c>
      <c r="K365">
        <v>9000</v>
      </c>
      <c r="L365">
        <v>0</v>
      </c>
      <c r="M365">
        <v>2700</v>
      </c>
      <c r="N365">
        <v>3077</v>
      </c>
      <c r="O365">
        <v>45100</v>
      </c>
      <c r="P365">
        <v>28400</v>
      </c>
      <c r="Q365">
        <v>25950</v>
      </c>
      <c r="R365">
        <v>19800</v>
      </c>
      <c r="S365">
        <v>25750</v>
      </c>
      <c r="T365">
        <v>22500</v>
      </c>
      <c r="U365">
        <v>36750</v>
      </c>
      <c r="V365">
        <v>60350</v>
      </c>
      <c r="W365">
        <v>64825</v>
      </c>
      <c r="X365">
        <v>10900</v>
      </c>
      <c r="Y365">
        <v>5500</v>
      </c>
      <c r="Z365">
        <v>17000</v>
      </c>
      <c r="AA365">
        <v>18500</v>
      </c>
      <c r="AB365">
        <v>11500</v>
      </c>
      <c r="AC365">
        <v>73710</v>
      </c>
      <c r="AD365">
        <v>1000</v>
      </c>
      <c r="AE365">
        <v>56766</v>
      </c>
      <c r="AF365">
        <v>0</v>
      </c>
      <c r="AG365">
        <v>76150</v>
      </c>
      <c r="AH365">
        <v>120561</v>
      </c>
      <c r="AI365">
        <v>14250</v>
      </c>
      <c r="AJ365">
        <v>17500</v>
      </c>
      <c r="AK365">
        <v>303550</v>
      </c>
      <c r="AL365">
        <v>68650</v>
      </c>
      <c r="AM365">
        <v>125025</v>
      </c>
      <c r="AN365">
        <v>0</v>
      </c>
      <c r="AO365">
        <v>187950</v>
      </c>
      <c r="AP365">
        <v>248660</v>
      </c>
      <c r="AQ365">
        <v>46300</v>
      </c>
      <c r="AR365">
        <v>24500</v>
      </c>
      <c r="AS365">
        <v>350750</v>
      </c>
      <c r="AT365">
        <v>0</v>
      </c>
      <c r="AU365">
        <v>0</v>
      </c>
      <c r="AV365">
        <v>69463</v>
      </c>
      <c r="AW365">
        <v>0</v>
      </c>
      <c r="AX365">
        <v>0</v>
      </c>
      <c r="AY365">
        <v>1000</v>
      </c>
      <c r="AZ365">
        <v>0</v>
      </c>
      <c r="BA365">
        <v>13350</v>
      </c>
      <c r="BB365">
        <v>0</v>
      </c>
      <c r="BC365">
        <v>376500</v>
      </c>
      <c r="BD365">
        <v>8250</v>
      </c>
      <c r="BE365">
        <v>67345</v>
      </c>
      <c r="BF365">
        <v>0</v>
      </c>
      <c r="BG365">
        <v>0</v>
      </c>
      <c r="BH365">
        <v>0</v>
      </c>
      <c r="BI365">
        <v>0</v>
      </c>
      <c r="BJ365">
        <v>3364</v>
      </c>
      <c r="BK365">
        <v>4500</v>
      </c>
      <c r="BL365">
        <v>124225</v>
      </c>
      <c r="BM365">
        <v>93248</v>
      </c>
      <c r="BN365">
        <v>36121</v>
      </c>
      <c r="BO365">
        <v>22500</v>
      </c>
      <c r="BP365">
        <v>82150</v>
      </c>
      <c r="BQ365">
        <v>10400</v>
      </c>
      <c r="BR365">
        <v>56600</v>
      </c>
      <c r="BS365">
        <v>41550</v>
      </c>
      <c r="BT365">
        <v>12650</v>
      </c>
      <c r="BU365">
        <v>115050</v>
      </c>
      <c r="BV365">
        <v>4500</v>
      </c>
      <c r="BW365">
        <v>1000</v>
      </c>
      <c r="BX365">
        <v>93750</v>
      </c>
      <c r="BY365">
        <v>0</v>
      </c>
      <c r="BZ365">
        <v>0</v>
      </c>
      <c r="CA365">
        <v>5550</v>
      </c>
      <c r="CB365">
        <v>0</v>
      </c>
      <c r="CC365">
        <v>10800</v>
      </c>
      <c r="CD365">
        <v>2000</v>
      </c>
      <c r="CE365">
        <v>293285</v>
      </c>
      <c r="CF365">
        <v>53350</v>
      </c>
      <c r="CG365">
        <v>69500</v>
      </c>
      <c r="CH365">
        <v>15000</v>
      </c>
      <c r="CI365">
        <v>0</v>
      </c>
      <c r="CJ365">
        <v>30500</v>
      </c>
    </row>
    <row r="366" spans="1:88" x14ac:dyDescent="0.25">
      <c r="A366" t="s">
        <v>525</v>
      </c>
      <c r="B366" t="s">
        <v>2488</v>
      </c>
      <c r="C366" t="str">
        <f>VLOOKUP(LEFT(D366,2),'Lookup Information'!$E:$H,4,FALSE)</f>
        <v>New Jersey District 34</v>
      </c>
      <c r="D366" t="s">
        <v>1014</v>
      </c>
      <c r="E366" t="s">
        <v>87</v>
      </c>
      <c r="F366" t="s">
        <v>90</v>
      </c>
      <c r="G366">
        <v>0</v>
      </c>
      <c r="H366">
        <v>0</v>
      </c>
      <c r="I366">
        <v>0</v>
      </c>
      <c r="J366">
        <v>1500</v>
      </c>
      <c r="K366">
        <v>0</v>
      </c>
      <c r="L366">
        <v>0</v>
      </c>
      <c r="M366">
        <v>0</v>
      </c>
      <c r="N366">
        <v>0</v>
      </c>
      <c r="O366">
        <v>2000</v>
      </c>
      <c r="P366">
        <v>0</v>
      </c>
      <c r="Q366">
        <v>1000</v>
      </c>
      <c r="R366">
        <v>3250</v>
      </c>
      <c r="S366">
        <v>11500</v>
      </c>
      <c r="T366">
        <v>15500</v>
      </c>
      <c r="U366">
        <v>0</v>
      </c>
      <c r="V366">
        <v>2000</v>
      </c>
      <c r="W366">
        <v>3000</v>
      </c>
      <c r="X366">
        <v>0</v>
      </c>
      <c r="Y366">
        <v>5000</v>
      </c>
      <c r="Z366">
        <v>5000</v>
      </c>
      <c r="AA366">
        <v>0</v>
      </c>
      <c r="AB366">
        <v>5000</v>
      </c>
      <c r="AC366">
        <v>26100</v>
      </c>
      <c r="AD366">
        <v>0</v>
      </c>
      <c r="AE366">
        <v>3000</v>
      </c>
      <c r="AF366">
        <v>0</v>
      </c>
      <c r="AG366">
        <v>4750</v>
      </c>
      <c r="AH366">
        <v>3000</v>
      </c>
      <c r="AI366">
        <v>5000</v>
      </c>
      <c r="AJ366">
        <v>0</v>
      </c>
      <c r="AK366">
        <v>23650</v>
      </c>
      <c r="AL366">
        <v>2250</v>
      </c>
      <c r="AM366">
        <v>12750</v>
      </c>
      <c r="AN366">
        <v>0</v>
      </c>
      <c r="AO366">
        <v>5350</v>
      </c>
      <c r="AP366">
        <v>6500</v>
      </c>
      <c r="AQ366">
        <v>0</v>
      </c>
      <c r="AR366">
        <v>15350</v>
      </c>
      <c r="AS366">
        <v>16000</v>
      </c>
      <c r="AT366">
        <v>0</v>
      </c>
      <c r="AU366">
        <v>0</v>
      </c>
      <c r="AV366">
        <v>11250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1000</v>
      </c>
      <c r="BC366">
        <v>9500</v>
      </c>
      <c r="BD366">
        <v>0</v>
      </c>
      <c r="BE366">
        <v>0</v>
      </c>
      <c r="BF366">
        <v>0</v>
      </c>
      <c r="BG366">
        <v>46800</v>
      </c>
      <c r="BH366">
        <v>21500</v>
      </c>
      <c r="BI366">
        <v>28000</v>
      </c>
      <c r="BJ366">
        <v>24500</v>
      </c>
      <c r="BK366">
        <v>33000</v>
      </c>
      <c r="BL366">
        <v>27150</v>
      </c>
      <c r="BM366">
        <v>16900</v>
      </c>
      <c r="BN366">
        <v>11000</v>
      </c>
      <c r="BO366">
        <v>0</v>
      </c>
      <c r="BP366">
        <v>4500</v>
      </c>
      <c r="BQ366">
        <v>0</v>
      </c>
      <c r="BR366">
        <v>0</v>
      </c>
      <c r="BS366">
        <v>2000</v>
      </c>
      <c r="BT366">
        <v>0</v>
      </c>
      <c r="BU366">
        <v>10000</v>
      </c>
      <c r="BV366">
        <v>250</v>
      </c>
      <c r="BW366">
        <v>2600</v>
      </c>
      <c r="BX366">
        <v>0</v>
      </c>
      <c r="BY366">
        <v>0</v>
      </c>
      <c r="BZ366">
        <v>0</v>
      </c>
      <c r="CA366">
        <v>4050</v>
      </c>
      <c r="CB366">
        <v>0</v>
      </c>
      <c r="CC366">
        <v>2100</v>
      </c>
      <c r="CD366">
        <v>0</v>
      </c>
      <c r="CE366">
        <v>7550</v>
      </c>
      <c r="CF366">
        <v>8000</v>
      </c>
      <c r="CG366">
        <v>6500</v>
      </c>
      <c r="CH366">
        <v>6000</v>
      </c>
      <c r="CI366">
        <v>1000</v>
      </c>
      <c r="CJ366">
        <v>1000</v>
      </c>
    </row>
    <row r="367" spans="1:88" x14ac:dyDescent="0.25">
      <c r="A367" t="s">
        <v>526</v>
      </c>
      <c r="B367" t="s">
        <v>2489</v>
      </c>
      <c r="C367" t="str">
        <f>VLOOKUP(LEFT(D367,2),'Lookup Information'!$E:$H,4,FALSE)</f>
        <v>New Mexico District 35</v>
      </c>
      <c r="D367" t="s">
        <v>1015</v>
      </c>
      <c r="E367" t="s">
        <v>87</v>
      </c>
      <c r="F367" t="s">
        <v>88</v>
      </c>
      <c r="G367">
        <v>12450</v>
      </c>
      <c r="H367">
        <v>42350</v>
      </c>
      <c r="I367">
        <v>25541</v>
      </c>
      <c r="J367">
        <v>1000</v>
      </c>
      <c r="K367">
        <v>0</v>
      </c>
      <c r="L367">
        <v>86576</v>
      </c>
      <c r="M367">
        <v>1000</v>
      </c>
      <c r="N367">
        <v>250</v>
      </c>
      <c r="O367">
        <v>10000</v>
      </c>
      <c r="P367">
        <v>1000</v>
      </c>
      <c r="Q367">
        <v>3650</v>
      </c>
      <c r="R367">
        <v>2500</v>
      </c>
      <c r="S367">
        <v>6500</v>
      </c>
      <c r="T367">
        <v>10750</v>
      </c>
      <c r="U367">
        <v>11100</v>
      </c>
      <c r="V367">
        <v>8750</v>
      </c>
      <c r="W367">
        <v>25950</v>
      </c>
      <c r="X367">
        <v>16391</v>
      </c>
      <c r="Y367">
        <v>21000</v>
      </c>
      <c r="Z367">
        <v>13000</v>
      </c>
      <c r="AA367">
        <v>1000</v>
      </c>
      <c r="AB367">
        <v>500</v>
      </c>
      <c r="AC367">
        <v>21000</v>
      </c>
      <c r="AD367">
        <v>24400</v>
      </c>
      <c r="AE367">
        <v>222150</v>
      </c>
      <c r="AF367">
        <v>0</v>
      </c>
      <c r="AG367">
        <v>42100</v>
      </c>
      <c r="AH367">
        <v>47200</v>
      </c>
      <c r="AI367">
        <v>0</v>
      </c>
      <c r="AJ367">
        <v>15500</v>
      </c>
      <c r="AK367">
        <v>36900</v>
      </c>
      <c r="AL367">
        <v>19900</v>
      </c>
      <c r="AM367">
        <v>78743</v>
      </c>
      <c r="AN367">
        <v>500</v>
      </c>
      <c r="AO367">
        <v>25600</v>
      </c>
      <c r="AP367">
        <v>22800</v>
      </c>
      <c r="AQ367">
        <v>10400</v>
      </c>
      <c r="AR367">
        <v>3500</v>
      </c>
      <c r="AS367">
        <v>0</v>
      </c>
      <c r="AT367">
        <v>675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23219</v>
      </c>
      <c r="BB367">
        <v>5200</v>
      </c>
      <c r="BC367">
        <v>9500</v>
      </c>
      <c r="BD367">
        <v>0</v>
      </c>
      <c r="BE367">
        <v>23144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1000</v>
      </c>
      <c r="BL367">
        <v>30950</v>
      </c>
      <c r="BM367">
        <v>7700</v>
      </c>
      <c r="BN367">
        <v>4500</v>
      </c>
      <c r="BO367">
        <v>2250</v>
      </c>
      <c r="BP367">
        <v>2250</v>
      </c>
      <c r="BQ367">
        <v>36250</v>
      </c>
      <c r="BR367">
        <v>4950</v>
      </c>
      <c r="BS367">
        <v>14116</v>
      </c>
      <c r="BT367">
        <v>5900</v>
      </c>
      <c r="BU367">
        <v>22800</v>
      </c>
      <c r="BV367">
        <v>8791</v>
      </c>
      <c r="BW367">
        <v>0</v>
      </c>
      <c r="BX367">
        <v>31050</v>
      </c>
      <c r="BY367">
        <v>0</v>
      </c>
      <c r="BZ367">
        <v>0</v>
      </c>
      <c r="CA367">
        <v>4525</v>
      </c>
      <c r="CB367">
        <v>0</v>
      </c>
      <c r="CC367">
        <v>2700</v>
      </c>
      <c r="CD367">
        <v>0</v>
      </c>
      <c r="CE367">
        <v>114902</v>
      </c>
      <c r="CF367">
        <v>15800</v>
      </c>
      <c r="CG367">
        <v>21045</v>
      </c>
      <c r="CH367">
        <v>8500</v>
      </c>
      <c r="CI367">
        <v>0</v>
      </c>
      <c r="CJ367">
        <v>6400</v>
      </c>
    </row>
    <row r="368" spans="1:88" x14ac:dyDescent="0.25">
      <c r="A368" t="s">
        <v>527</v>
      </c>
      <c r="B368" t="s">
        <v>2490</v>
      </c>
      <c r="C368" t="str">
        <f>VLOOKUP(LEFT(D368,2),'Lookup Information'!$E:$H,4,FALSE)</f>
        <v>Georgia District 13</v>
      </c>
      <c r="D368" t="s">
        <v>528</v>
      </c>
      <c r="E368" t="s">
        <v>95</v>
      </c>
      <c r="F368" t="s">
        <v>88</v>
      </c>
      <c r="G368">
        <v>17500</v>
      </c>
      <c r="H368">
        <v>45750</v>
      </c>
      <c r="I368">
        <v>3000</v>
      </c>
      <c r="J368">
        <v>11250</v>
      </c>
      <c r="K368">
        <v>8100</v>
      </c>
      <c r="L368">
        <v>2000</v>
      </c>
      <c r="M368">
        <v>14400</v>
      </c>
      <c r="N368">
        <v>0</v>
      </c>
      <c r="O368">
        <v>1747</v>
      </c>
      <c r="P368">
        <v>7500</v>
      </c>
      <c r="Q368">
        <v>2000</v>
      </c>
      <c r="R368">
        <v>10500</v>
      </c>
      <c r="S368">
        <v>31000</v>
      </c>
      <c r="T368">
        <v>1900</v>
      </c>
      <c r="U368">
        <v>7400</v>
      </c>
      <c r="V368">
        <v>2700</v>
      </c>
      <c r="W368">
        <v>10700</v>
      </c>
      <c r="X368">
        <v>0</v>
      </c>
      <c r="Y368">
        <v>500</v>
      </c>
      <c r="Z368">
        <v>3000</v>
      </c>
      <c r="AA368">
        <v>7500</v>
      </c>
      <c r="AB368">
        <v>0</v>
      </c>
      <c r="AC368">
        <v>14250</v>
      </c>
      <c r="AD368">
        <v>0</v>
      </c>
      <c r="AE368">
        <v>13300</v>
      </c>
      <c r="AF368">
        <v>500</v>
      </c>
      <c r="AG368">
        <v>1500</v>
      </c>
      <c r="AH368">
        <v>2000</v>
      </c>
      <c r="AI368">
        <v>1000</v>
      </c>
      <c r="AJ368">
        <v>7500</v>
      </c>
      <c r="AK368">
        <v>18150</v>
      </c>
      <c r="AL368">
        <v>13700</v>
      </c>
      <c r="AM368">
        <v>16900</v>
      </c>
      <c r="AN368">
        <v>0</v>
      </c>
      <c r="AO368">
        <v>65650</v>
      </c>
      <c r="AP368">
        <v>5540</v>
      </c>
      <c r="AQ368">
        <v>1000</v>
      </c>
      <c r="AR368">
        <v>2000</v>
      </c>
      <c r="AS368">
        <v>36700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-5000</v>
      </c>
      <c r="BD368">
        <v>16500</v>
      </c>
      <c r="BE368">
        <v>8390</v>
      </c>
      <c r="BF368">
        <v>0</v>
      </c>
      <c r="BG368">
        <v>0</v>
      </c>
      <c r="BH368">
        <v>0</v>
      </c>
      <c r="BI368">
        <v>2500</v>
      </c>
      <c r="BJ368">
        <v>0</v>
      </c>
      <c r="BK368">
        <v>-4000</v>
      </c>
      <c r="BL368">
        <v>19300</v>
      </c>
      <c r="BM368">
        <v>30750</v>
      </c>
      <c r="BN368">
        <v>0</v>
      </c>
      <c r="BO368">
        <v>0</v>
      </c>
      <c r="BP368">
        <v>17350</v>
      </c>
      <c r="BQ368">
        <v>0</v>
      </c>
      <c r="BR368">
        <v>2000</v>
      </c>
      <c r="BS368">
        <v>-400</v>
      </c>
      <c r="BT368">
        <v>0</v>
      </c>
      <c r="BU368">
        <v>5950</v>
      </c>
      <c r="BV368">
        <v>7900</v>
      </c>
      <c r="BW368">
        <v>5000</v>
      </c>
      <c r="BX368">
        <v>10250</v>
      </c>
      <c r="BY368">
        <v>0</v>
      </c>
      <c r="BZ368">
        <v>3500</v>
      </c>
      <c r="CA368">
        <v>0</v>
      </c>
      <c r="CB368">
        <v>0</v>
      </c>
      <c r="CC368">
        <v>3700</v>
      </c>
      <c r="CD368">
        <v>0</v>
      </c>
      <c r="CE368">
        <v>40300</v>
      </c>
      <c r="CF368">
        <v>12200</v>
      </c>
      <c r="CG368">
        <v>-5000</v>
      </c>
      <c r="CH368">
        <v>2400</v>
      </c>
      <c r="CI368">
        <v>0</v>
      </c>
      <c r="CJ368">
        <v>0</v>
      </c>
    </row>
    <row r="369" spans="1:88" x14ac:dyDescent="0.25">
      <c r="A369" t="s">
        <v>529</v>
      </c>
      <c r="B369" t="s">
        <v>2491</v>
      </c>
      <c r="C369" t="str">
        <f>VLOOKUP(LEFT(D369,2),'Lookup Information'!$E:$H,4,FALSE)</f>
        <v>Colorado District 8</v>
      </c>
      <c r="D369" t="s">
        <v>1016</v>
      </c>
      <c r="E369" t="s">
        <v>87</v>
      </c>
      <c r="F369" t="s">
        <v>90</v>
      </c>
      <c r="G369">
        <v>18500</v>
      </c>
      <c r="H369">
        <v>17000</v>
      </c>
      <c r="I369">
        <v>1000</v>
      </c>
      <c r="J369">
        <v>2500</v>
      </c>
      <c r="K369">
        <v>3500</v>
      </c>
      <c r="L369">
        <v>2700</v>
      </c>
      <c r="M369">
        <v>0</v>
      </c>
      <c r="N369">
        <v>0</v>
      </c>
      <c r="O369">
        <v>10500</v>
      </c>
      <c r="P369">
        <v>7500</v>
      </c>
      <c r="Q369">
        <v>3027</v>
      </c>
      <c r="R369">
        <v>4450</v>
      </c>
      <c r="S369">
        <v>27585</v>
      </c>
      <c r="T369">
        <v>11075</v>
      </c>
      <c r="U369">
        <v>0</v>
      </c>
      <c r="V369">
        <v>28850</v>
      </c>
      <c r="W369">
        <v>154</v>
      </c>
      <c r="X369">
        <v>14200</v>
      </c>
      <c r="Y369">
        <v>2725</v>
      </c>
      <c r="Z369">
        <v>29950</v>
      </c>
      <c r="AA369">
        <v>12500</v>
      </c>
      <c r="AB369">
        <v>7000</v>
      </c>
      <c r="AC369">
        <v>9000</v>
      </c>
      <c r="AD369">
        <v>5250</v>
      </c>
      <c r="AE369">
        <v>13500</v>
      </c>
      <c r="AF369">
        <v>0</v>
      </c>
      <c r="AG369">
        <v>59597</v>
      </c>
      <c r="AH369">
        <v>98100</v>
      </c>
      <c r="AI369">
        <v>23250</v>
      </c>
      <c r="AJ369">
        <v>61500</v>
      </c>
      <c r="AK369">
        <v>183250</v>
      </c>
      <c r="AL369">
        <v>27750</v>
      </c>
      <c r="AM369">
        <v>139950</v>
      </c>
      <c r="AN369">
        <v>1000</v>
      </c>
      <c r="AO369">
        <v>136177</v>
      </c>
      <c r="AP369">
        <v>67275</v>
      </c>
      <c r="AQ369">
        <v>6800</v>
      </c>
      <c r="AR369">
        <v>9375</v>
      </c>
      <c r="AS369">
        <v>10600</v>
      </c>
      <c r="AT369">
        <v>0</v>
      </c>
      <c r="AU369">
        <v>0</v>
      </c>
      <c r="AV369">
        <v>4877</v>
      </c>
      <c r="AW369">
        <v>51752</v>
      </c>
      <c r="AX369">
        <v>8900</v>
      </c>
      <c r="AY369">
        <v>0</v>
      </c>
      <c r="AZ369">
        <v>0</v>
      </c>
      <c r="BA369">
        <v>0</v>
      </c>
      <c r="BB369">
        <v>1000</v>
      </c>
      <c r="BC369">
        <v>10500</v>
      </c>
      <c r="BD369">
        <v>9250</v>
      </c>
      <c r="BE369">
        <v>0</v>
      </c>
      <c r="BF369">
        <v>0</v>
      </c>
      <c r="BG369">
        <v>29500</v>
      </c>
      <c r="BH369">
        <v>18750</v>
      </c>
      <c r="BI369">
        <v>15050</v>
      </c>
      <c r="BJ369">
        <v>62500</v>
      </c>
      <c r="BK369">
        <v>32000</v>
      </c>
      <c r="BL369">
        <v>125012</v>
      </c>
      <c r="BM369">
        <v>24240</v>
      </c>
      <c r="BN369">
        <v>31400</v>
      </c>
      <c r="BO369">
        <v>1000</v>
      </c>
      <c r="BP369">
        <v>20200</v>
      </c>
      <c r="BQ369">
        <v>7400</v>
      </c>
      <c r="BR369">
        <v>5000</v>
      </c>
      <c r="BS369">
        <v>50</v>
      </c>
      <c r="BT369">
        <v>2250</v>
      </c>
      <c r="BU369">
        <v>27450</v>
      </c>
      <c r="BV369">
        <v>9750</v>
      </c>
      <c r="BW369">
        <v>0</v>
      </c>
      <c r="BX369">
        <v>16000</v>
      </c>
      <c r="BY369">
        <v>0</v>
      </c>
      <c r="BZ369">
        <v>0</v>
      </c>
      <c r="CA369">
        <v>6835</v>
      </c>
      <c r="CB369">
        <v>50</v>
      </c>
      <c r="CC369">
        <v>7708</v>
      </c>
      <c r="CD369">
        <v>10008</v>
      </c>
      <c r="CE369">
        <v>76710</v>
      </c>
      <c r="CF369">
        <v>4015</v>
      </c>
      <c r="CG369">
        <v>29000</v>
      </c>
      <c r="CH369">
        <v>6500</v>
      </c>
      <c r="CI369">
        <v>0</v>
      </c>
      <c r="CJ369">
        <v>0</v>
      </c>
    </row>
    <row r="370" spans="1:88" x14ac:dyDescent="0.25">
      <c r="A370" t="s">
        <v>530</v>
      </c>
      <c r="B370" t="s">
        <v>2492</v>
      </c>
      <c r="C370" t="str">
        <f>VLOOKUP(LEFT(D370,2),'Lookup Information'!$E:$H,4,FALSE)</f>
        <v>Pennsylvania District 42</v>
      </c>
      <c r="D370" t="s">
        <v>1017</v>
      </c>
      <c r="E370" t="s">
        <v>87</v>
      </c>
      <c r="F370" t="s">
        <v>88</v>
      </c>
      <c r="G370">
        <v>5000</v>
      </c>
      <c r="H370">
        <v>5926</v>
      </c>
      <c r="I370">
        <v>0</v>
      </c>
      <c r="J370">
        <v>2750</v>
      </c>
      <c r="K370">
        <v>6450</v>
      </c>
      <c r="L370">
        <v>0</v>
      </c>
      <c r="M370">
        <v>0</v>
      </c>
      <c r="N370">
        <v>0</v>
      </c>
      <c r="O370">
        <v>1500</v>
      </c>
      <c r="P370">
        <v>10900</v>
      </c>
      <c r="Q370">
        <v>1250</v>
      </c>
      <c r="R370">
        <v>2500</v>
      </c>
      <c r="S370">
        <v>7000</v>
      </c>
      <c r="T370">
        <v>10000</v>
      </c>
      <c r="U370">
        <v>28500</v>
      </c>
      <c r="V370">
        <v>12250</v>
      </c>
      <c r="W370">
        <v>13664</v>
      </c>
      <c r="X370">
        <v>0</v>
      </c>
      <c r="Y370">
        <v>6350</v>
      </c>
      <c r="Z370">
        <v>5000</v>
      </c>
      <c r="AA370">
        <v>0</v>
      </c>
      <c r="AB370">
        <v>1000</v>
      </c>
      <c r="AC370">
        <v>42500</v>
      </c>
      <c r="AD370">
        <v>0</v>
      </c>
      <c r="AE370">
        <v>38500</v>
      </c>
      <c r="AF370">
        <v>2500</v>
      </c>
      <c r="AG370">
        <v>3250</v>
      </c>
      <c r="AH370">
        <v>6000</v>
      </c>
      <c r="AI370">
        <v>8000</v>
      </c>
      <c r="AJ370">
        <v>0</v>
      </c>
      <c r="AK370">
        <v>18750</v>
      </c>
      <c r="AL370">
        <v>6250</v>
      </c>
      <c r="AM370">
        <v>18570</v>
      </c>
      <c r="AN370">
        <v>0</v>
      </c>
      <c r="AO370">
        <v>7650</v>
      </c>
      <c r="AP370">
        <v>24170</v>
      </c>
      <c r="AQ370">
        <v>3000</v>
      </c>
      <c r="AR370">
        <v>14850</v>
      </c>
      <c r="AS370">
        <v>2500</v>
      </c>
      <c r="AT370">
        <v>0</v>
      </c>
      <c r="AU370">
        <v>0</v>
      </c>
      <c r="AV370">
        <v>6000</v>
      </c>
      <c r="AW370">
        <v>0</v>
      </c>
      <c r="AX370">
        <v>0</v>
      </c>
      <c r="AY370">
        <v>2000</v>
      </c>
      <c r="AZ370">
        <v>0</v>
      </c>
      <c r="BA370">
        <v>8750</v>
      </c>
      <c r="BB370">
        <v>1000</v>
      </c>
      <c r="BC370">
        <v>12500</v>
      </c>
      <c r="BD370">
        <v>5000</v>
      </c>
      <c r="BE370">
        <v>10670</v>
      </c>
      <c r="BF370">
        <v>0</v>
      </c>
      <c r="BG370">
        <v>0</v>
      </c>
      <c r="BH370">
        <v>0</v>
      </c>
      <c r="BI370">
        <v>0</v>
      </c>
      <c r="BJ370">
        <v>1000</v>
      </c>
      <c r="BK370">
        <v>5500</v>
      </c>
      <c r="BL370">
        <v>9700</v>
      </c>
      <c r="BM370">
        <v>12857</v>
      </c>
      <c r="BN370">
        <v>9500</v>
      </c>
      <c r="BO370">
        <v>1750</v>
      </c>
      <c r="BP370">
        <v>5525</v>
      </c>
      <c r="BQ370">
        <v>500</v>
      </c>
      <c r="BR370">
        <v>2300</v>
      </c>
      <c r="BS370">
        <v>1400</v>
      </c>
      <c r="BT370">
        <v>0</v>
      </c>
      <c r="BU370">
        <v>7700</v>
      </c>
      <c r="BV370">
        <v>250</v>
      </c>
      <c r="BW370">
        <v>0</v>
      </c>
      <c r="BX370">
        <v>12500</v>
      </c>
      <c r="BY370">
        <v>0</v>
      </c>
      <c r="BZ370">
        <v>2500</v>
      </c>
      <c r="CA370">
        <v>0</v>
      </c>
      <c r="CB370">
        <v>0</v>
      </c>
      <c r="CC370">
        <v>850</v>
      </c>
      <c r="CD370">
        <v>0</v>
      </c>
      <c r="CE370">
        <v>19773</v>
      </c>
      <c r="CF370">
        <v>24000</v>
      </c>
      <c r="CG370">
        <v>19500</v>
      </c>
      <c r="CH370">
        <v>21500</v>
      </c>
      <c r="CI370">
        <v>0</v>
      </c>
      <c r="CJ370">
        <v>13250</v>
      </c>
    </row>
    <row r="371" spans="1:88" x14ac:dyDescent="0.25">
      <c r="A371" t="s">
        <v>531</v>
      </c>
      <c r="B371" t="s">
        <v>2493</v>
      </c>
      <c r="C371" t="str">
        <f>VLOOKUP(LEFT(D371,2),'Lookup Information'!$E:$H,4,FALSE)</f>
        <v>Michigan District 26</v>
      </c>
      <c r="D371" t="s">
        <v>532</v>
      </c>
      <c r="E371" t="s">
        <v>95</v>
      </c>
      <c r="F371" t="s">
        <v>90</v>
      </c>
      <c r="G371">
        <v>4500</v>
      </c>
      <c r="H371">
        <v>16000</v>
      </c>
      <c r="I371">
        <v>0</v>
      </c>
      <c r="J371">
        <v>1205</v>
      </c>
      <c r="K371">
        <v>1500</v>
      </c>
      <c r="L371">
        <v>2</v>
      </c>
      <c r="M371">
        <v>0</v>
      </c>
      <c r="N371">
        <v>0</v>
      </c>
      <c r="O371">
        <v>11000</v>
      </c>
      <c r="P371">
        <v>10000</v>
      </c>
      <c r="Q371">
        <v>4527</v>
      </c>
      <c r="R371">
        <v>6250</v>
      </c>
      <c r="S371">
        <v>3500</v>
      </c>
      <c r="T371">
        <v>7005</v>
      </c>
      <c r="U371">
        <v>8000</v>
      </c>
      <c r="V371">
        <v>3050</v>
      </c>
      <c r="W371">
        <v>10200</v>
      </c>
      <c r="X371">
        <v>0</v>
      </c>
      <c r="Y371">
        <v>0</v>
      </c>
      <c r="Z371">
        <v>0</v>
      </c>
      <c r="AA371">
        <v>39550</v>
      </c>
      <c r="AB371">
        <v>2</v>
      </c>
      <c r="AC371">
        <v>16500</v>
      </c>
      <c r="AD371">
        <v>0</v>
      </c>
      <c r="AE371">
        <v>1500</v>
      </c>
      <c r="AF371">
        <v>1</v>
      </c>
      <c r="AG371">
        <v>5750</v>
      </c>
      <c r="AH371">
        <v>26000</v>
      </c>
      <c r="AI371">
        <v>6000</v>
      </c>
      <c r="AJ371">
        <v>16502</v>
      </c>
      <c r="AK371">
        <v>108040</v>
      </c>
      <c r="AL371">
        <v>25800</v>
      </c>
      <c r="AM371">
        <v>13456</v>
      </c>
      <c r="AN371">
        <v>500</v>
      </c>
      <c r="AO371">
        <v>38700</v>
      </c>
      <c r="AP371">
        <v>21196</v>
      </c>
      <c r="AQ371">
        <v>17602</v>
      </c>
      <c r="AR371">
        <v>23695</v>
      </c>
      <c r="AS371">
        <v>20500</v>
      </c>
      <c r="AT371">
        <v>0</v>
      </c>
      <c r="AU371">
        <v>0</v>
      </c>
      <c r="AV371">
        <v>0</v>
      </c>
      <c r="AW371">
        <v>0</v>
      </c>
      <c r="AX371">
        <v>1050</v>
      </c>
      <c r="AY371">
        <v>0</v>
      </c>
      <c r="AZ371">
        <v>0</v>
      </c>
      <c r="BA371">
        <v>0</v>
      </c>
      <c r="BB371">
        <v>0</v>
      </c>
      <c r="BC371">
        <v>1000</v>
      </c>
      <c r="BD371">
        <v>0</v>
      </c>
      <c r="BE371">
        <v>0</v>
      </c>
      <c r="BF371">
        <v>0</v>
      </c>
      <c r="BG371">
        <v>15000</v>
      </c>
      <c r="BH371">
        <v>5000</v>
      </c>
      <c r="BI371">
        <v>7350</v>
      </c>
      <c r="BJ371">
        <v>1650</v>
      </c>
      <c r="BK371">
        <v>3500</v>
      </c>
      <c r="BL371">
        <v>50640</v>
      </c>
      <c r="BM371">
        <v>18505</v>
      </c>
      <c r="BN371">
        <v>2181</v>
      </c>
      <c r="BO371">
        <v>0</v>
      </c>
      <c r="BP371">
        <v>13008</v>
      </c>
      <c r="BQ371">
        <v>2700</v>
      </c>
      <c r="BR371">
        <v>27100</v>
      </c>
      <c r="BS371">
        <v>3500</v>
      </c>
      <c r="BT371">
        <v>5900</v>
      </c>
      <c r="BU371">
        <v>7500</v>
      </c>
      <c r="BV371">
        <v>3252</v>
      </c>
      <c r="BW371">
        <v>500</v>
      </c>
      <c r="BX371">
        <v>2005</v>
      </c>
      <c r="BY371">
        <v>500</v>
      </c>
      <c r="BZ371">
        <v>0</v>
      </c>
      <c r="CA371">
        <v>6405</v>
      </c>
      <c r="CB371">
        <v>12</v>
      </c>
      <c r="CC371">
        <v>6314</v>
      </c>
      <c r="CD371">
        <v>5516</v>
      </c>
      <c r="CE371">
        <v>26448</v>
      </c>
      <c r="CF371">
        <v>9750</v>
      </c>
      <c r="CG371">
        <v>27522</v>
      </c>
      <c r="CH371">
        <v>28000</v>
      </c>
      <c r="CI371">
        <v>0</v>
      </c>
      <c r="CJ371">
        <v>3500</v>
      </c>
    </row>
    <row r="372" spans="1:88" x14ac:dyDescent="0.25">
      <c r="A372" t="s">
        <v>533</v>
      </c>
      <c r="B372" t="s">
        <v>2494</v>
      </c>
      <c r="C372" t="str">
        <f>VLOOKUP(LEFT(D372,2),'Lookup Information'!$E:$H,4,FALSE)</f>
        <v>California District 6</v>
      </c>
      <c r="D372" t="s">
        <v>1018</v>
      </c>
      <c r="E372" t="s">
        <v>87</v>
      </c>
      <c r="F372" t="s">
        <v>90</v>
      </c>
      <c r="G372">
        <v>10040</v>
      </c>
      <c r="H372">
        <v>0</v>
      </c>
      <c r="I372">
        <v>4500</v>
      </c>
      <c r="J372">
        <v>3500</v>
      </c>
      <c r="K372">
        <v>1000</v>
      </c>
      <c r="L372">
        <v>9750</v>
      </c>
      <c r="M372">
        <v>0</v>
      </c>
      <c r="N372">
        <v>2500</v>
      </c>
      <c r="O372">
        <v>73095</v>
      </c>
      <c r="P372">
        <v>12655</v>
      </c>
      <c r="Q372">
        <v>16857</v>
      </c>
      <c r="R372">
        <v>64555</v>
      </c>
      <c r="S372">
        <v>44385</v>
      </c>
      <c r="T372">
        <v>20000</v>
      </c>
      <c r="U372">
        <v>550</v>
      </c>
      <c r="V372">
        <v>2910</v>
      </c>
      <c r="W372">
        <v>785</v>
      </c>
      <c r="X372">
        <v>3500</v>
      </c>
      <c r="Y372">
        <v>11100</v>
      </c>
      <c r="Z372">
        <v>65315</v>
      </c>
      <c r="AA372">
        <v>43825</v>
      </c>
      <c r="AB372">
        <v>38500</v>
      </c>
      <c r="AC372">
        <v>53400</v>
      </c>
      <c r="AD372">
        <v>0</v>
      </c>
      <c r="AE372">
        <v>8900</v>
      </c>
      <c r="AF372">
        <v>505</v>
      </c>
      <c r="AG372">
        <v>35880</v>
      </c>
      <c r="AH372">
        <v>32506</v>
      </c>
      <c r="AI372">
        <v>10000</v>
      </c>
      <c r="AJ372">
        <v>16380</v>
      </c>
      <c r="AK372">
        <v>64999</v>
      </c>
      <c r="AL372">
        <v>41705</v>
      </c>
      <c r="AM372">
        <v>151061</v>
      </c>
      <c r="AN372">
        <v>0</v>
      </c>
      <c r="AO372">
        <v>96075</v>
      </c>
      <c r="AP372">
        <v>100603</v>
      </c>
      <c r="AQ372">
        <v>34127</v>
      </c>
      <c r="AR372">
        <v>29901</v>
      </c>
      <c r="AS372">
        <v>184850</v>
      </c>
      <c r="AT372">
        <v>0</v>
      </c>
      <c r="AU372">
        <v>12070</v>
      </c>
      <c r="AV372">
        <v>63500</v>
      </c>
      <c r="AW372">
        <v>216886</v>
      </c>
      <c r="AX372">
        <v>34046</v>
      </c>
      <c r="AY372">
        <v>4500</v>
      </c>
      <c r="AZ372">
        <v>0</v>
      </c>
      <c r="BA372">
        <v>0</v>
      </c>
      <c r="BB372">
        <v>51182</v>
      </c>
      <c r="BC372">
        <v>188938</v>
      </c>
      <c r="BD372">
        <v>42395</v>
      </c>
      <c r="BE372">
        <v>0</v>
      </c>
      <c r="BF372">
        <v>0</v>
      </c>
      <c r="BG372">
        <v>20000</v>
      </c>
      <c r="BH372">
        <v>0</v>
      </c>
      <c r="BI372">
        <v>1000</v>
      </c>
      <c r="BJ372">
        <v>24250</v>
      </c>
      <c r="BK372">
        <v>17000</v>
      </c>
      <c r="BL372">
        <v>166660</v>
      </c>
      <c r="BM372">
        <v>54985</v>
      </c>
      <c r="BN372">
        <v>29148</v>
      </c>
      <c r="BO372">
        <v>7000</v>
      </c>
      <c r="BP372">
        <v>37906</v>
      </c>
      <c r="BQ372">
        <v>19900</v>
      </c>
      <c r="BR372">
        <v>0</v>
      </c>
      <c r="BS372">
        <v>18660</v>
      </c>
      <c r="BT372">
        <v>25830</v>
      </c>
      <c r="BU372">
        <v>23498</v>
      </c>
      <c r="BV372">
        <v>2382</v>
      </c>
      <c r="BW372">
        <v>8000</v>
      </c>
      <c r="BX372">
        <v>45400</v>
      </c>
      <c r="BY372">
        <v>0</v>
      </c>
      <c r="BZ372">
        <v>0</v>
      </c>
      <c r="CA372">
        <v>14772</v>
      </c>
      <c r="CB372">
        <v>414</v>
      </c>
      <c r="CC372">
        <v>70849</v>
      </c>
      <c r="CD372">
        <v>17459</v>
      </c>
      <c r="CE372">
        <v>154725</v>
      </c>
      <c r="CF372">
        <v>12660</v>
      </c>
      <c r="CG372">
        <v>12510</v>
      </c>
      <c r="CH372">
        <v>5000</v>
      </c>
      <c r="CI372">
        <v>2250</v>
      </c>
      <c r="CJ372">
        <v>1515</v>
      </c>
    </row>
    <row r="373" spans="1:88" x14ac:dyDescent="0.25">
      <c r="A373" t="s">
        <v>534</v>
      </c>
      <c r="B373" t="s">
        <v>2495</v>
      </c>
      <c r="C373" t="str">
        <f>VLOOKUP(LEFT(D373,2),'Lookup Information'!$E:$H,4,FALSE)</f>
        <v>Minnesota District 27</v>
      </c>
      <c r="D373" t="s">
        <v>1019</v>
      </c>
      <c r="E373" t="s">
        <v>87</v>
      </c>
      <c r="F373" t="s">
        <v>90</v>
      </c>
      <c r="G373">
        <v>163300</v>
      </c>
      <c r="H373">
        <v>160375</v>
      </c>
      <c r="I373">
        <v>46000</v>
      </c>
      <c r="J373">
        <v>57775</v>
      </c>
      <c r="K373">
        <v>23000</v>
      </c>
      <c r="L373">
        <v>1500</v>
      </c>
      <c r="M373">
        <v>19500</v>
      </c>
      <c r="N373">
        <v>2000</v>
      </c>
      <c r="O373">
        <v>0</v>
      </c>
      <c r="P373">
        <v>11</v>
      </c>
      <c r="Q373">
        <v>0</v>
      </c>
      <c r="R373">
        <v>1000</v>
      </c>
      <c r="S373">
        <v>0</v>
      </c>
      <c r="T373">
        <v>12500</v>
      </c>
      <c r="U373">
        <v>4500</v>
      </c>
      <c r="V373">
        <v>750</v>
      </c>
      <c r="W373">
        <v>501</v>
      </c>
      <c r="X373">
        <v>7500</v>
      </c>
      <c r="Y373">
        <v>3500</v>
      </c>
      <c r="Z373">
        <v>4000</v>
      </c>
      <c r="AA373">
        <v>0</v>
      </c>
      <c r="AB373">
        <v>0</v>
      </c>
      <c r="AC373">
        <v>23200</v>
      </c>
      <c r="AD373">
        <v>4500</v>
      </c>
      <c r="AE373">
        <v>38075</v>
      </c>
      <c r="AF373">
        <v>0</v>
      </c>
      <c r="AG373">
        <v>33500</v>
      </c>
      <c r="AH373">
        <v>15450</v>
      </c>
      <c r="AI373">
        <v>3000</v>
      </c>
      <c r="AJ373">
        <v>6250</v>
      </c>
      <c r="AK373">
        <v>9700</v>
      </c>
      <c r="AL373">
        <v>8250</v>
      </c>
      <c r="AM373">
        <v>12004</v>
      </c>
      <c r="AN373">
        <v>0</v>
      </c>
      <c r="AO373">
        <v>27000</v>
      </c>
      <c r="AP373">
        <v>22100</v>
      </c>
      <c r="AQ373">
        <v>0</v>
      </c>
      <c r="AR373">
        <v>7000</v>
      </c>
      <c r="AS373">
        <v>1000</v>
      </c>
      <c r="AT373">
        <v>500</v>
      </c>
      <c r="AU373">
        <v>0</v>
      </c>
      <c r="AV373">
        <v>9000</v>
      </c>
      <c r="AW373">
        <v>4774</v>
      </c>
      <c r="AX373">
        <v>0</v>
      </c>
      <c r="AY373">
        <v>0</v>
      </c>
      <c r="AZ373">
        <v>0</v>
      </c>
      <c r="BA373">
        <v>16000</v>
      </c>
      <c r="BB373">
        <v>750</v>
      </c>
      <c r="BC373">
        <v>14700</v>
      </c>
      <c r="BD373">
        <v>0</v>
      </c>
      <c r="BE373">
        <v>0</v>
      </c>
      <c r="BF373">
        <v>0</v>
      </c>
      <c r="BG373">
        <v>32500</v>
      </c>
      <c r="BH373">
        <v>16500</v>
      </c>
      <c r="BI373">
        <v>9000</v>
      </c>
      <c r="BJ373">
        <v>29500</v>
      </c>
      <c r="BK373">
        <v>18500</v>
      </c>
      <c r="BL373">
        <v>40193</v>
      </c>
      <c r="BM373">
        <v>11713</v>
      </c>
      <c r="BN373">
        <v>10000</v>
      </c>
      <c r="BO373">
        <v>18500</v>
      </c>
      <c r="BP373">
        <v>750</v>
      </c>
      <c r="BQ373">
        <v>27600</v>
      </c>
      <c r="BR373">
        <v>6000</v>
      </c>
      <c r="BS373">
        <v>26500</v>
      </c>
      <c r="BT373">
        <v>2500</v>
      </c>
      <c r="BU373">
        <v>5000</v>
      </c>
      <c r="BV373">
        <v>7000</v>
      </c>
      <c r="BW373">
        <v>2000</v>
      </c>
      <c r="BX373">
        <v>28500</v>
      </c>
      <c r="BY373">
        <v>0</v>
      </c>
      <c r="BZ373">
        <v>1000</v>
      </c>
      <c r="CA373">
        <v>0</v>
      </c>
      <c r="CB373">
        <v>0</v>
      </c>
      <c r="CC373">
        <v>750</v>
      </c>
      <c r="CD373">
        <v>0</v>
      </c>
      <c r="CE373">
        <v>8350</v>
      </c>
      <c r="CF373">
        <v>2000</v>
      </c>
      <c r="CG373">
        <v>1000</v>
      </c>
      <c r="CH373">
        <v>4000</v>
      </c>
      <c r="CI373">
        <v>0</v>
      </c>
      <c r="CJ373">
        <v>4100</v>
      </c>
    </row>
    <row r="374" spans="1:88" x14ac:dyDescent="0.25">
      <c r="A374" t="s">
        <v>535</v>
      </c>
      <c r="B374" t="s">
        <v>2496</v>
      </c>
      <c r="C374" t="str">
        <f>VLOOKUP(LEFT(D374,2),'Lookup Information'!$E:$H,4,FALSE)</f>
        <v>Puerto Rico District 72</v>
      </c>
      <c r="D374" t="s">
        <v>1020</v>
      </c>
      <c r="E374" t="s">
        <v>87</v>
      </c>
      <c r="F374" t="s">
        <v>90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2000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1000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7800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4500</v>
      </c>
      <c r="AT374">
        <v>0</v>
      </c>
      <c r="AU374">
        <v>0</v>
      </c>
      <c r="AV374">
        <v>0</v>
      </c>
      <c r="AW374">
        <v>2500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3000</v>
      </c>
      <c r="BK374">
        <v>3600</v>
      </c>
      <c r="BL374">
        <v>3500</v>
      </c>
      <c r="BM374">
        <v>2000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1000</v>
      </c>
      <c r="BT374">
        <v>0</v>
      </c>
      <c r="BU374">
        <v>2000</v>
      </c>
      <c r="BV374">
        <v>0</v>
      </c>
      <c r="BW374">
        <v>0</v>
      </c>
      <c r="BX374">
        <v>1500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150</v>
      </c>
      <c r="CF374">
        <v>0</v>
      </c>
      <c r="CG374">
        <v>0</v>
      </c>
      <c r="CH374">
        <v>0</v>
      </c>
      <c r="CI374">
        <v>1000</v>
      </c>
      <c r="CJ374">
        <v>0</v>
      </c>
    </row>
    <row r="375" spans="1:88" x14ac:dyDescent="0.25">
      <c r="A375" t="s">
        <v>536</v>
      </c>
      <c r="B375" t="s">
        <v>2497</v>
      </c>
      <c r="C375" t="str">
        <f>VLOOKUP(LEFT(D375,2),'Lookup Information'!$E:$H,4,FALSE)</f>
        <v>Maine District 23</v>
      </c>
      <c r="D375" t="s">
        <v>1021</v>
      </c>
      <c r="E375" t="s">
        <v>87</v>
      </c>
      <c r="F375" t="s">
        <v>90</v>
      </c>
      <c r="G375">
        <v>3000</v>
      </c>
      <c r="H375">
        <v>17665</v>
      </c>
      <c r="I375">
        <v>0</v>
      </c>
      <c r="J375">
        <v>6000</v>
      </c>
      <c r="K375">
        <v>2700</v>
      </c>
      <c r="L375">
        <v>0</v>
      </c>
      <c r="M375">
        <v>0</v>
      </c>
      <c r="N375">
        <v>0</v>
      </c>
      <c r="O375">
        <v>2700</v>
      </c>
      <c r="P375">
        <v>0</v>
      </c>
      <c r="Q375">
        <v>4950</v>
      </c>
      <c r="R375">
        <v>4800</v>
      </c>
      <c r="S375">
        <v>0</v>
      </c>
      <c r="T375">
        <v>0</v>
      </c>
      <c r="U375">
        <v>0</v>
      </c>
      <c r="V375">
        <v>18775</v>
      </c>
      <c r="W375">
        <v>0</v>
      </c>
      <c r="X375">
        <v>0</v>
      </c>
      <c r="Y375">
        <v>28</v>
      </c>
      <c r="Z375">
        <v>12000</v>
      </c>
      <c r="AA375">
        <v>5000</v>
      </c>
      <c r="AB375">
        <v>40</v>
      </c>
      <c r="AC375">
        <v>0</v>
      </c>
      <c r="AD375">
        <v>0</v>
      </c>
      <c r="AE375">
        <v>0</v>
      </c>
      <c r="AF375">
        <v>250</v>
      </c>
      <c r="AG375">
        <v>1200</v>
      </c>
      <c r="AH375">
        <v>0</v>
      </c>
      <c r="AI375">
        <v>5000</v>
      </c>
      <c r="AJ375">
        <v>0</v>
      </c>
      <c r="AK375">
        <v>5000</v>
      </c>
      <c r="AL375">
        <v>1150</v>
      </c>
      <c r="AM375">
        <v>13350</v>
      </c>
      <c r="AN375">
        <v>2000</v>
      </c>
      <c r="AO375">
        <v>22050</v>
      </c>
      <c r="AP375">
        <v>10770</v>
      </c>
      <c r="AQ375">
        <v>0</v>
      </c>
      <c r="AR375">
        <v>220</v>
      </c>
      <c r="AS375">
        <v>0</v>
      </c>
      <c r="AT375">
        <v>0</v>
      </c>
      <c r="AU375">
        <v>4700</v>
      </c>
      <c r="AV375">
        <v>0</v>
      </c>
      <c r="AW375">
        <v>525</v>
      </c>
      <c r="AX375">
        <v>9665</v>
      </c>
      <c r="AY375">
        <v>0</v>
      </c>
      <c r="AZ375">
        <v>0</v>
      </c>
      <c r="BA375">
        <v>0</v>
      </c>
      <c r="BB375">
        <v>250</v>
      </c>
      <c r="BC375">
        <v>2000</v>
      </c>
      <c r="BD375">
        <v>11100</v>
      </c>
      <c r="BE375">
        <v>0</v>
      </c>
      <c r="BF375">
        <v>0</v>
      </c>
      <c r="BG375">
        <v>24000</v>
      </c>
      <c r="BH375">
        <v>20000</v>
      </c>
      <c r="BI375">
        <v>1100</v>
      </c>
      <c r="BJ375">
        <v>31000</v>
      </c>
      <c r="BK375">
        <v>10000</v>
      </c>
      <c r="BL375">
        <v>22952</v>
      </c>
      <c r="BM375">
        <v>1050</v>
      </c>
      <c r="BN375">
        <v>100</v>
      </c>
      <c r="BO375">
        <v>0</v>
      </c>
      <c r="BP375">
        <v>16350</v>
      </c>
      <c r="BQ375">
        <v>6200</v>
      </c>
      <c r="BR375">
        <v>0</v>
      </c>
      <c r="BS375">
        <v>0</v>
      </c>
      <c r="BT375">
        <v>4500</v>
      </c>
      <c r="BU375">
        <v>500</v>
      </c>
      <c r="BV375">
        <v>450</v>
      </c>
      <c r="BW375">
        <v>1400</v>
      </c>
      <c r="BX375">
        <v>6211</v>
      </c>
      <c r="BY375">
        <v>0</v>
      </c>
      <c r="BZ375">
        <v>0</v>
      </c>
      <c r="CA375">
        <v>3370</v>
      </c>
      <c r="CB375">
        <v>748</v>
      </c>
      <c r="CC375">
        <v>10832</v>
      </c>
      <c r="CD375">
        <v>4850</v>
      </c>
      <c r="CE375">
        <v>56341</v>
      </c>
      <c r="CF375">
        <v>6500</v>
      </c>
      <c r="CG375">
        <v>500</v>
      </c>
      <c r="CH375">
        <v>0</v>
      </c>
      <c r="CI375">
        <v>0</v>
      </c>
      <c r="CJ375">
        <v>100</v>
      </c>
    </row>
    <row r="376" spans="1:88" x14ac:dyDescent="0.25">
      <c r="A376" t="s">
        <v>537</v>
      </c>
      <c r="B376" t="s">
        <v>2498</v>
      </c>
      <c r="C376" t="str">
        <f>VLOOKUP(LEFT(D376,2),'Lookup Information'!$E:$H,4,FALSE)</f>
        <v>North Carolina District 37</v>
      </c>
      <c r="D376" t="s">
        <v>1022</v>
      </c>
      <c r="E376" t="s">
        <v>87</v>
      </c>
      <c r="F376" t="s">
        <v>88</v>
      </c>
      <c r="G376">
        <v>3900</v>
      </c>
      <c r="H376">
        <v>13000</v>
      </c>
      <c r="I376">
        <v>0</v>
      </c>
      <c r="J376">
        <v>1750</v>
      </c>
      <c r="K376">
        <v>3000</v>
      </c>
      <c r="L376">
        <v>5000</v>
      </c>
      <c r="M376">
        <v>0</v>
      </c>
      <c r="N376">
        <v>1750</v>
      </c>
      <c r="O376">
        <v>8650</v>
      </c>
      <c r="P376">
        <v>3500</v>
      </c>
      <c r="Q376">
        <v>3500</v>
      </c>
      <c r="R376">
        <v>1250</v>
      </c>
      <c r="S376">
        <v>5000</v>
      </c>
      <c r="T376">
        <v>3000</v>
      </c>
      <c r="U376">
        <v>8250</v>
      </c>
      <c r="V376">
        <v>0</v>
      </c>
      <c r="W376">
        <v>13900</v>
      </c>
      <c r="X376">
        <v>9750</v>
      </c>
      <c r="Y376">
        <v>0</v>
      </c>
      <c r="Z376">
        <v>6000</v>
      </c>
      <c r="AA376">
        <v>0</v>
      </c>
      <c r="AB376">
        <v>0</v>
      </c>
      <c r="AC376">
        <v>20100</v>
      </c>
      <c r="AD376">
        <v>0</v>
      </c>
      <c r="AE376">
        <v>17900</v>
      </c>
      <c r="AF376">
        <v>0</v>
      </c>
      <c r="AG376">
        <v>30500</v>
      </c>
      <c r="AH376">
        <v>71500</v>
      </c>
      <c r="AI376">
        <v>15750</v>
      </c>
      <c r="AJ376">
        <v>22000</v>
      </c>
      <c r="AK376">
        <v>108050</v>
      </c>
      <c r="AL376">
        <v>14900</v>
      </c>
      <c r="AM376">
        <v>98950</v>
      </c>
      <c r="AN376">
        <v>250</v>
      </c>
      <c r="AO376">
        <v>62000</v>
      </c>
      <c r="AP376">
        <v>23850</v>
      </c>
      <c r="AQ376">
        <v>6000</v>
      </c>
      <c r="AR376">
        <v>24200</v>
      </c>
      <c r="AS376">
        <v>6200</v>
      </c>
      <c r="AT376">
        <v>500</v>
      </c>
      <c r="AU376">
        <v>0</v>
      </c>
      <c r="AV376">
        <v>13000</v>
      </c>
      <c r="AW376">
        <v>0</v>
      </c>
      <c r="AX376">
        <v>0</v>
      </c>
      <c r="AY376">
        <v>2000</v>
      </c>
      <c r="AZ376">
        <v>0</v>
      </c>
      <c r="BA376">
        <v>3000</v>
      </c>
      <c r="BB376">
        <v>0</v>
      </c>
      <c r="BC376">
        <v>67000</v>
      </c>
      <c r="BD376">
        <v>0</v>
      </c>
      <c r="BE376">
        <v>7750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24800</v>
      </c>
      <c r="BM376">
        <v>4000</v>
      </c>
      <c r="BN376">
        <v>15800</v>
      </c>
      <c r="BO376">
        <v>0</v>
      </c>
      <c r="BP376">
        <v>18600</v>
      </c>
      <c r="BQ376">
        <v>0</v>
      </c>
      <c r="BR376">
        <v>4500</v>
      </c>
      <c r="BS376">
        <v>20150</v>
      </c>
      <c r="BT376">
        <v>0</v>
      </c>
      <c r="BU376">
        <v>7700</v>
      </c>
      <c r="BV376">
        <v>7400</v>
      </c>
      <c r="BW376">
        <v>7700</v>
      </c>
      <c r="BX376">
        <v>34300</v>
      </c>
      <c r="BY376">
        <v>20300</v>
      </c>
      <c r="BZ376">
        <v>16650</v>
      </c>
      <c r="CA376">
        <v>0</v>
      </c>
      <c r="CB376">
        <v>750</v>
      </c>
      <c r="CC376">
        <v>1750</v>
      </c>
      <c r="CD376">
        <v>4000</v>
      </c>
      <c r="CE376">
        <v>90850</v>
      </c>
      <c r="CF376">
        <v>2750</v>
      </c>
      <c r="CG376">
        <v>34250</v>
      </c>
      <c r="CH376">
        <v>4500</v>
      </c>
      <c r="CI376">
        <v>0</v>
      </c>
      <c r="CJ376">
        <v>1300</v>
      </c>
    </row>
    <row r="377" spans="1:88" x14ac:dyDescent="0.25">
      <c r="A377" t="s">
        <v>538</v>
      </c>
      <c r="B377" t="s">
        <v>2499</v>
      </c>
      <c r="C377" t="str">
        <f>VLOOKUP(LEFT(D377,2),'Lookup Information'!$E:$H,4,FALSE)</f>
        <v>Pennsylvania District 42</v>
      </c>
      <c r="D377" t="s">
        <v>1023</v>
      </c>
      <c r="E377" t="s">
        <v>87</v>
      </c>
      <c r="F377" t="s">
        <v>88</v>
      </c>
      <c r="G377">
        <v>1000</v>
      </c>
      <c r="H377">
        <v>2500</v>
      </c>
      <c r="I377">
        <v>0</v>
      </c>
      <c r="J377">
        <v>6000</v>
      </c>
      <c r="K377">
        <v>1000</v>
      </c>
      <c r="L377">
        <v>1500</v>
      </c>
      <c r="M377">
        <v>0</v>
      </c>
      <c r="N377">
        <v>0</v>
      </c>
      <c r="O377">
        <v>4500</v>
      </c>
      <c r="P377">
        <v>0</v>
      </c>
      <c r="Q377">
        <v>0</v>
      </c>
      <c r="R377">
        <v>1500</v>
      </c>
      <c r="S377">
        <v>4500</v>
      </c>
      <c r="T377">
        <v>5500</v>
      </c>
      <c r="U377">
        <v>1000</v>
      </c>
      <c r="V377">
        <v>0</v>
      </c>
      <c r="W377">
        <v>2500</v>
      </c>
      <c r="X377">
        <v>0</v>
      </c>
      <c r="Y377">
        <v>4500</v>
      </c>
      <c r="Z377">
        <v>2000</v>
      </c>
      <c r="AA377">
        <v>0</v>
      </c>
      <c r="AB377">
        <v>0</v>
      </c>
      <c r="AC377">
        <v>11500</v>
      </c>
      <c r="AD377">
        <v>0</v>
      </c>
      <c r="AE377">
        <v>16000</v>
      </c>
      <c r="AF377">
        <v>0</v>
      </c>
      <c r="AG377">
        <v>1500</v>
      </c>
      <c r="AH377">
        <v>0</v>
      </c>
      <c r="AI377">
        <v>3000</v>
      </c>
      <c r="AJ377">
        <v>0</v>
      </c>
      <c r="AK377">
        <v>16500</v>
      </c>
      <c r="AL377">
        <v>500</v>
      </c>
      <c r="AM377">
        <v>2250</v>
      </c>
      <c r="AN377">
        <v>0</v>
      </c>
      <c r="AO377">
        <v>0</v>
      </c>
      <c r="AP377">
        <v>117500</v>
      </c>
      <c r="AQ377">
        <v>19000</v>
      </c>
      <c r="AR377">
        <v>23000</v>
      </c>
      <c r="AS377">
        <v>77000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1000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9950</v>
      </c>
      <c r="BM377">
        <v>8500</v>
      </c>
      <c r="BN377">
        <v>0</v>
      </c>
      <c r="BO377">
        <v>2500</v>
      </c>
      <c r="BP377">
        <v>0</v>
      </c>
      <c r="BQ377">
        <v>0</v>
      </c>
      <c r="BR377">
        <v>4500</v>
      </c>
      <c r="BS377">
        <v>3000</v>
      </c>
      <c r="BT377">
        <v>0</v>
      </c>
      <c r="BU377">
        <v>2500</v>
      </c>
      <c r="BV377">
        <v>0</v>
      </c>
      <c r="BW377">
        <v>1500</v>
      </c>
      <c r="BX377">
        <v>5500</v>
      </c>
      <c r="BY377">
        <v>1000</v>
      </c>
      <c r="BZ377">
        <v>0</v>
      </c>
      <c r="CA377">
        <v>0</v>
      </c>
      <c r="CB377">
        <v>0</v>
      </c>
      <c r="CC377">
        <v>500</v>
      </c>
      <c r="CD377">
        <v>0</v>
      </c>
      <c r="CE377">
        <v>1000</v>
      </c>
      <c r="CF377">
        <v>1000</v>
      </c>
      <c r="CG377">
        <v>7000</v>
      </c>
      <c r="CH377">
        <v>2000</v>
      </c>
      <c r="CI377">
        <v>0</v>
      </c>
      <c r="CJ377">
        <v>0</v>
      </c>
    </row>
    <row r="378" spans="1:88" x14ac:dyDescent="0.25">
      <c r="A378" t="s">
        <v>539</v>
      </c>
      <c r="B378" t="s">
        <v>2500</v>
      </c>
      <c r="C378" t="str">
        <f>VLOOKUP(LEFT(D378,2),'Lookup Information'!$E:$H,4,FALSE)</f>
        <v>Virgin Islands of the U.S. District 78</v>
      </c>
      <c r="D378" t="s">
        <v>1024</v>
      </c>
      <c r="E378" t="s">
        <v>87</v>
      </c>
      <c r="F378" t="s">
        <v>90</v>
      </c>
      <c r="G378">
        <v>6000</v>
      </c>
      <c r="H378">
        <v>1250</v>
      </c>
      <c r="I378">
        <v>0</v>
      </c>
      <c r="J378">
        <v>1000</v>
      </c>
      <c r="K378">
        <v>0</v>
      </c>
      <c r="L378">
        <v>6000</v>
      </c>
      <c r="M378">
        <v>1500</v>
      </c>
      <c r="N378">
        <v>0</v>
      </c>
      <c r="O378">
        <v>5321</v>
      </c>
      <c r="P378">
        <v>0</v>
      </c>
      <c r="Q378">
        <v>0</v>
      </c>
      <c r="R378">
        <v>2025</v>
      </c>
      <c r="S378">
        <v>4500</v>
      </c>
      <c r="T378">
        <v>3000</v>
      </c>
      <c r="U378">
        <v>0</v>
      </c>
      <c r="V378">
        <v>0</v>
      </c>
      <c r="W378">
        <v>3700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1000</v>
      </c>
      <c r="AD378">
        <v>0</v>
      </c>
      <c r="AE378">
        <v>1000</v>
      </c>
      <c r="AF378">
        <v>0</v>
      </c>
      <c r="AG378">
        <v>1000</v>
      </c>
      <c r="AH378">
        <v>250</v>
      </c>
      <c r="AI378">
        <v>0</v>
      </c>
      <c r="AJ378">
        <v>0</v>
      </c>
      <c r="AK378">
        <v>0</v>
      </c>
      <c r="AL378">
        <v>8400</v>
      </c>
      <c r="AM378">
        <v>11250</v>
      </c>
      <c r="AN378">
        <v>0</v>
      </c>
      <c r="AO378">
        <v>2900</v>
      </c>
      <c r="AP378">
        <v>4000</v>
      </c>
      <c r="AQ378">
        <v>3500</v>
      </c>
      <c r="AR378">
        <v>10000</v>
      </c>
      <c r="AS378">
        <v>11500</v>
      </c>
      <c r="AT378">
        <v>0</v>
      </c>
      <c r="AU378">
        <v>0</v>
      </c>
      <c r="AV378">
        <v>5000</v>
      </c>
      <c r="AW378">
        <v>10450</v>
      </c>
      <c r="AX378">
        <v>0</v>
      </c>
      <c r="AY378">
        <v>0</v>
      </c>
      <c r="AZ378">
        <v>0</v>
      </c>
      <c r="BA378">
        <v>0</v>
      </c>
      <c r="BB378">
        <v>14550</v>
      </c>
      <c r="BC378">
        <v>31000</v>
      </c>
      <c r="BD378">
        <v>0</v>
      </c>
      <c r="BE378">
        <v>0</v>
      </c>
      <c r="BF378">
        <v>0</v>
      </c>
      <c r="BG378">
        <v>15000</v>
      </c>
      <c r="BH378">
        <v>5000</v>
      </c>
      <c r="BI378">
        <v>1250</v>
      </c>
      <c r="BJ378">
        <v>16500</v>
      </c>
      <c r="BK378">
        <v>1500</v>
      </c>
      <c r="BL378">
        <v>27200</v>
      </c>
      <c r="BM378">
        <v>14247</v>
      </c>
      <c r="BN378">
        <v>11488</v>
      </c>
      <c r="BO378">
        <v>0</v>
      </c>
      <c r="BP378">
        <v>5000</v>
      </c>
      <c r="BQ378">
        <v>1000</v>
      </c>
      <c r="BR378">
        <v>0</v>
      </c>
      <c r="BS378">
        <v>0</v>
      </c>
      <c r="BT378">
        <v>5300</v>
      </c>
      <c r="BU378">
        <v>7240</v>
      </c>
      <c r="BV378">
        <v>0</v>
      </c>
      <c r="BW378">
        <v>0</v>
      </c>
      <c r="BX378">
        <v>5500</v>
      </c>
      <c r="BY378">
        <v>0</v>
      </c>
      <c r="BZ378">
        <v>0</v>
      </c>
      <c r="CA378">
        <v>750</v>
      </c>
      <c r="CB378">
        <v>0</v>
      </c>
      <c r="CC378">
        <v>0</v>
      </c>
      <c r="CD378">
        <v>0</v>
      </c>
      <c r="CE378">
        <v>5050</v>
      </c>
      <c r="CF378">
        <v>1250</v>
      </c>
      <c r="CG378">
        <v>500</v>
      </c>
      <c r="CH378">
        <v>0</v>
      </c>
      <c r="CI378">
        <v>3000</v>
      </c>
      <c r="CJ378">
        <v>0</v>
      </c>
    </row>
    <row r="379" spans="1:88" x14ac:dyDescent="0.25">
      <c r="A379" t="s">
        <v>540</v>
      </c>
      <c r="B379" t="s">
        <v>2501</v>
      </c>
      <c r="C379" t="str">
        <f>VLOOKUP(LEFT(D379,2),'Lookup Information'!$E:$H,4,FALSE)</f>
        <v>Wisconsin District 55</v>
      </c>
      <c r="D379" t="s">
        <v>1025</v>
      </c>
      <c r="E379" t="s">
        <v>87</v>
      </c>
      <c r="F379" t="s">
        <v>90</v>
      </c>
      <c r="G379">
        <v>2000</v>
      </c>
      <c r="H379">
        <v>16000</v>
      </c>
      <c r="I379">
        <v>825</v>
      </c>
      <c r="J379">
        <v>2000</v>
      </c>
      <c r="K379">
        <v>1000</v>
      </c>
      <c r="L379">
        <v>0</v>
      </c>
      <c r="M379">
        <v>0</v>
      </c>
      <c r="N379">
        <v>0</v>
      </c>
      <c r="O379">
        <v>1031</v>
      </c>
      <c r="P379">
        <v>4000</v>
      </c>
      <c r="Q379">
        <v>5020</v>
      </c>
      <c r="R379">
        <v>1000</v>
      </c>
      <c r="S379">
        <v>0</v>
      </c>
      <c r="T379">
        <v>9753</v>
      </c>
      <c r="U379">
        <v>0</v>
      </c>
      <c r="V379">
        <v>4000</v>
      </c>
      <c r="W379">
        <v>5000</v>
      </c>
      <c r="X379">
        <v>1000</v>
      </c>
      <c r="Y379">
        <v>27</v>
      </c>
      <c r="Z379">
        <v>2000</v>
      </c>
      <c r="AA379">
        <v>0</v>
      </c>
      <c r="AB379">
        <v>0</v>
      </c>
      <c r="AC379">
        <v>15250</v>
      </c>
      <c r="AD379">
        <v>0</v>
      </c>
      <c r="AE379">
        <v>4000</v>
      </c>
      <c r="AF379">
        <v>0</v>
      </c>
      <c r="AG379">
        <v>0</v>
      </c>
      <c r="AH379">
        <v>11500</v>
      </c>
      <c r="AI379">
        <v>13250</v>
      </c>
      <c r="AJ379">
        <v>0</v>
      </c>
      <c r="AK379">
        <v>85055</v>
      </c>
      <c r="AL379">
        <v>4337</v>
      </c>
      <c r="AM379">
        <v>18772</v>
      </c>
      <c r="AN379">
        <v>0</v>
      </c>
      <c r="AO379">
        <v>35751</v>
      </c>
      <c r="AP379">
        <v>57175</v>
      </c>
      <c r="AQ379">
        <v>15750</v>
      </c>
      <c r="AR379">
        <v>5476</v>
      </c>
      <c r="AS379">
        <v>13509</v>
      </c>
      <c r="AT379">
        <v>0</v>
      </c>
      <c r="AU379">
        <v>0</v>
      </c>
      <c r="AV379">
        <v>1000</v>
      </c>
      <c r="AW379">
        <v>29211</v>
      </c>
      <c r="AX379">
        <v>3600</v>
      </c>
      <c r="AY379">
        <v>0</v>
      </c>
      <c r="AZ379">
        <v>0</v>
      </c>
      <c r="BA379">
        <v>0</v>
      </c>
      <c r="BB379">
        <v>5251</v>
      </c>
      <c r="BC379">
        <v>0</v>
      </c>
      <c r="BD379">
        <v>6741</v>
      </c>
      <c r="BE379">
        <v>0</v>
      </c>
      <c r="BF379">
        <v>0</v>
      </c>
      <c r="BG379">
        <v>65500</v>
      </c>
      <c r="BH379">
        <v>57000</v>
      </c>
      <c r="BI379">
        <v>36250</v>
      </c>
      <c r="BJ379">
        <v>66200</v>
      </c>
      <c r="BK379">
        <v>37500</v>
      </c>
      <c r="BL379">
        <v>32364</v>
      </c>
      <c r="BM379">
        <v>7150</v>
      </c>
      <c r="BN379">
        <v>14250</v>
      </c>
      <c r="BO379">
        <v>0</v>
      </c>
      <c r="BP379">
        <v>3605</v>
      </c>
      <c r="BQ379">
        <v>8100</v>
      </c>
      <c r="BR379">
        <v>1000</v>
      </c>
      <c r="BS379">
        <v>2500</v>
      </c>
      <c r="BT379">
        <v>2750</v>
      </c>
      <c r="BU379">
        <v>15550</v>
      </c>
      <c r="BV379">
        <v>54</v>
      </c>
      <c r="BW379">
        <v>2700</v>
      </c>
      <c r="BX379">
        <v>3383</v>
      </c>
      <c r="BY379">
        <v>0</v>
      </c>
      <c r="BZ379">
        <v>0</v>
      </c>
      <c r="CA379">
        <v>6854</v>
      </c>
      <c r="CB379">
        <v>0</v>
      </c>
      <c r="CC379">
        <v>26198</v>
      </c>
      <c r="CD379">
        <v>1100</v>
      </c>
      <c r="CE379">
        <v>38017</v>
      </c>
      <c r="CF379">
        <v>1500</v>
      </c>
      <c r="CG379">
        <v>1000</v>
      </c>
      <c r="CH379">
        <v>9000</v>
      </c>
      <c r="CI379">
        <v>0</v>
      </c>
      <c r="CJ379">
        <v>500</v>
      </c>
    </row>
    <row r="380" spans="1:88" x14ac:dyDescent="0.25">
      <c r="A380" t="s">
        <v>541</v>
      </c>
      <c r="B380" t="s">
        <v>2502</v>
      </c>
      <c r="C380" t="str">
        <f>VLOOKUP(LEFT(D380,2),'Lookup Information'!$E:$H,4,FALSE)</f>
        <v>Texas District 48</v>
      </c>
      <c r="D380" t="s">
        <v>1026</v>
      </c>
      <c r="E380" t="s">
        <v>87</v>
      </c>
      <c r="F380" t="s">
        <v>88</v>
      </c>
      <c r="G380">
        <v>4510</v>
      </c>
      <c r="H380">
        <v>32500</v>
      </c>
      <c r="I380">
        <v>0</v>
      </c>
      <c r="J380">
        <v>2000</v>
      </c>
      <c r="K380">
        <v>0</v>
      </c>
      <c r="L380">
        <v>2000</v>
      </c>
      <c r="M380">
        <v>1000</v>
      </c>
      <c r="N380">
        <v>0</v>
      </c>
      <c r="O380">
        <v>14600</v>
      </c>
      <c r="P380">
        <v>10000</v>
      </c>
      <c r="Q380">
        <v>500</v>
      </c>
      <c r="R380">
        <v>18000</v>
      </c>
      <c r="S380">
        <v>14500</v>
      </c>
      <c r="T380">
        <v>7000</v>
      </c>
      <c r="U380">
        <v>1000</v>
      </c>
      <c r="V380">
        <v>28850</v>
      </c>
      <c r="W380">
        <v>13850</v>
      </c>
      <c r="X380">
        <v>7500</v>
      </c>
      <c r="Y380">
        <v>8750</v>
      </c>
      <c r="Z380">
        <v>14000</v>
      </c>
      <c r="AA380">
        <v>0</v>
      </c>
      <c r="AB380">
        <v>0</v>
      </c>
      <c r="AC380">
        <v>6000</v>
      </c>
      <c r="AD380">
        <v>0</v>
      </c>
      <c r="AE380">
        <v>68700</v>
      </c>
      <c r="AF380">
        <v>1000</v>
      </c>
      <c r="AG380">
        <v>4125</v>
      </c>
      <c r="AH380">
        <v>6500</v>
      </c>
      <c r="AI380">
        <v>11000</v>
      </c>
      <c r="AJ380">
        <v>5000</v>
      </c>
      <c r="AK380">
        <v>8400</v>
      </c>
      <c r="AL380">
        <v>20050</v>
      </c>
      <c r="AM380">
        <v>48900</v>
      </c>
      <c r="AN380">
        <v>0</v>
      </c>
      <c r="AO380">
        <v>3500</v>
      </c>
      <c r="AP380">
        <v>16400</v>
      </c>
      <c r="AQ380">
        <v>6900</v>
      </c>
      <c r="AR380">
        <v>4600</v>
      </c>
      <c r="AS380">
        <v>2000</v>
      </c>
      <c r="AT380">
        <v>500</v>
      </c>
      <c r="AU380">
        <v>0</v>
      </c>
      <c r="AV380">
        <v>2000</v>
      </c>
      <c r="AW380">
        <v>0</v>
      </c>
      <c r="AX380">
        <v>0</v>
      </c>
      <c r="AY380">
        <v>5000</v>
      </c>
      <c r="AZ380">
        <v>0</v>
      </c>
      <c r="BA380">
        <v>8950</v>
      </c>
      <c r="BB380">
        <v>0</v>
      </c>
      <c r="BC380">
        <v>7000</v>
      </c>
      <c r="BD380">
        <v>11250</v>
      </c>
      <c r="BE380">
        <v>5797</v>
      </c>
      <c r="BF380">
        <v>0</v>
      </c>
      <c r="BG380">
        <v>0</v>
      </c>
      <c r="BH380">
        <v>0</v>
      </c>
      <c r="BI380">
        <v>0</v>
      </c>
      <c r="BJ380">
        <v>2700</v>
      </c>
      <c r="BK380">
        <v>12000</v>
      </c>
      <c r="BL380">
        <v>47255</v>
      </c>
      <c r="BM380">
        <v>16750</v>
      </c>
      <c r="BN380">
        <v>15450</v>
      </c>
      <c r="BO380">
        <v>0</v>
      </c>
      <c r="BP380">
        <v>4200</v>
      </c>
      <c r="BQ380">
        <v>0</v>
      </c>
      <c r="BR380">
        <v>5750</v>
      </c>
      <c r="BS380">
        <v>0</v>
      </c>
      <c r="BT380">
        <v>7000</v>
      </c>
      <c r="BU380">
        <v>23900</v>
      </c>
      <c r="BV380">
        <v>2500</v>
      </c>
      <c r="BW380">
        <v>8900</v>
      </c>
      <c r="BX380">
        <v>26250</v>
      </c>
      <c r="BY380">
        <v>5000</v>
      </c>
      <c r="BZ380">
        <v>0</v>
      </c>
      <c r="CA380">
        <v>2250</v>
      </c>
      <c r="CB380">
        <v>0</v>
      </c>
      <c r="CC380">
        <v>500</v>
      </c>
      <c r="CD380">
        <v>2950</v>
      </c>
      <c r="CE380">
        <v>41775</v>
      </c>
      <c r="CF380">
        <v>13200</v>
      </c>
      <c r="CG380">
        <v>20700</v>
      </c>
      <c r="CH380">
        <v>10500</v>
      </c>
      <c r="CI380">
        <v>10400</v>
      </c>
      <c r="CJ380">
        <v>0</v>
      </c>
    </row>
    <row r="381" spans="1:88" x14ac:dyDescent="0.25">
      <c r="A381" t="s">
        <v>542</v>
      </c>
      <c r="B381" t="s">
        <v>2503</v>
      </c>
      <c r="C381" t="str">
        <f>VLOOKUP(LEFT(D381,2),'Lookup Information'!$E:$H,4,FALSE)</f>
        <v>Maine District 23</v>
      </c>
      <c r="D381" t="s">
        <v>1027</v>
      </c>
      <c r="E381" t="s">
        <v>87</v>
      </c>
      <c r="F381" t="s">
        <v>88</v>
      </c>
      <c r="G381">
        <v>11400</v>
      </c>
      <c r="H381">
        <v>44100</v>
      </c>
      <c r="I381">
        <v>2000</v>
      </c>
      <c r="J381">
        <v>11150</v>
      </c>
      <c r="K381">
        <v>42100</v>
      </c>
      <c r="L381">
        <v>300</v>
      </c>
      <c r="M381">
        <v>2700</v>
      </c>
      <c r="N381">
        <v>7250</v>
      </c>
      <c r="O381">
        <v>3250</v>
      </c>
      <c r="P381">
        <v>3000</v>
      </c>
      <c r="Q381">
        <v>21900</v>
      </c>
      <c r="R381">
        <v>9200</v>
      </c>
      <c r="S381">
        <v>27000</v>
      </c>
      <c r="T381">
        <v>14000</v>
      </c>
      <c r="U381">
        <v>21851</v>
      </c>
      <c r="V381">
        <v>1000</v>
      </c>
      <c r="W381">
        <v>25140</v>
      </c>
      <c r="X381">
        <v>24000</v>
      </c>
      <c r="Y381">
        <v>8175</v>
      </c>
      <c r="Z381">
        <v>15500</v>
      </c>
      <c r="AA381">
        <v>16500</v>
      </c>
      <c r="AB381">
        <v>2000</v>
      </c>
      <c r="AC381">
        <v>19750</v>
      </c>
      <c r="AD381">
        <v>0</v>
      </c>
      <c r="AE381">
        <v>49400</v>
      </c>
      <c r="AF381">
        <v>0</v>
      </c>
      <c r="AG381">
        <v>57543</v>
      </c>
      <c r="AH381">
        <v>99850</v>
      </c>
      <c r="AI381">
        <v>21750</v>
      </c>
      <c r="AJ381">
        <v>67749</v>
      </c>
      <c r="AK381">
        <v>182850</v>
      </c>
      <c r="AL381">
        <v>84833</v>
      </c>
      <c r="AM381">
        <v>123000</v>
      </c>
      <c r="AN381">
        <v>4750</v>
      </c>
      <c r="AO381">
        <v>292549</v>
      </c>
      <c r="AP381">
        <v>39350</v>
      </c>
      <c r="AQ381">
        <v>8000</v>
      </c>
      <c r="AR381">
        <v>10750</v>
      </c>
      <c r="AS381">
        <v>20513</v>
      </c>
      <c r="AT381">
        <v>0</v>
      </c>
      <c r="AU381">
        <v>0</v>
      </c>
      <c r="AV381">
        <v>168165</v>
      </c>
      <c r="AW381">
        <v>0</v>
      </c>
      <c r="AX381">
        <v>0</v>
      </c>
      <c r="AY381">
        <v>2000</v>
      </c>
      <c r="AZ381">
        <v>0</v>
      </c>
      <c r="BA381">
        <v>24500</v>
      </c>
      <c r="BB381">
        <v>0</v>
      </c>
      <c r="BC381">
        <v>421482</v>
      </c>
      <c r="BD381">
        <v>3500</v>
      </c>
      <c r="BE381">
        <v>54750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12500</v>
      </c>
      <c r="BL381">
        <v>60419</v>
      </c>
      <c r="BM381">
        <v>46625</v>
      </c>
      <c r="BN381">
        <v>20270</v>
      </c>
      <c r="BO381">
        <v>16999</v>
      </c>
      <c r="BP381">
        <v>24700</v>
      </c>
      <c r="BQ381">
        <v>4950</v>
      </c>
      <c r="BR381">
        <v>1000</v>
      </c>
      <c r="BS381">
        <v>48050</v>
      </c>
      <c r="BT381">
        <v>6950</v>
      </c>
      <c r="BU381">
        <v>39953</v>
      </c>
      <c r="BV381">
        <v>3000</v>
      </c>
      <c r="BW381">
        <v>12100</v>
      </c>
      <c r="BX381">
        <v>44900</v>
      </c>
      <c r="BY381">
        <v>5400</v>
      </c>
      <c r="BZ381">
        <v>2000</v>
      </c>
      <c r="CA381">
        <v>2675</v>
      </c>
      <c r="CB381">
        <v>0</v>
      </c>
      <c r="CC381">
        <v>1750</v>
      </c>
      <c r="CD381">
        <v>250</v>
      </c>
      <c r="CE381">
        <v>277775</v>
      </c>
      <c r="CF381">
        <v>23710</v>
      </c>
      <c r="CG381">
        <v>71400</v>
      </c>
      <c r="CH381">
        <v>0</v>
      </c>
      <c r="CI381">
        <v>1000</v>
      </c>
      <c r="CJ381">
        <v>1500</v>
      </c>
    </row>
    <row r="382" spans="1:88" x14ac:dyDescent="0.25">
      <c r="A382" t="s">
        <v>543</v>
      </c>
      <c r="B382" t="s">
        <v>2504</v>
      </c>
      <c r="C382" t="str">
        <f>VLOOKUP(LEFT(D382,2),'Lookup Information'!$E:$H,4,FALSE)</f>
        <v>Colorado District 8</v>
      </c>
      <c r="D382" t="s">
        <v>1028</v>
      </c>
      <c r="E382" t="s">
        <v>87</v>
      </c>
      <c r="F382" t="s">
        <v>90</v>
      </c>
      <c r="G382">
        <v>1050</v>
      </c>
      <c r="H382">
        <v>0</v>
      </c>
      <c r="I382">
        <v>1250</v>
      </c>
      <c r="J382">
        <v>2000</v>
      </c>
      <c r="K382">
        <v>0</v>
      </c>
      <c r="L382">
        <v>2000</v>
      </c>
      <c r="M382">
        <v>0</v>
      </c>
      <c r="N382">
        <v>0</v>
      </c>
      <c r="O382">
        <v>16750</v>
      </c>
      <c r="P382">
        <v>10800</v>
      </c>
      <c r="Q382">
        <v>32400</v>
      </c>
      <c r="R382">
        <v>500</v>
      </c>
      <c r="S382">
        <v>8120</v>
      </c>
      <c r="T382">
        <v>250</v>
      </c>
      <c r="U382">
        <v>0</v>
      </c>
      <c r="V382">
        <v>7330</v>
      </c>
      <c r="W382">
        <v>0</v>
      </c>
      <c r="X382">
        <v>6900</v>
      </c>
      <c r="Y382">
        <v>500</v>
      </c>
      <c r="Z382">
        <v>0</v>
      </c>
      <c r="AA382">
        <v>0</v>
      </c>
      <c r="AB382">
        <v>0</v>
      </c>
      <c r="AC382">
        <v>250</v>
      </c>
      <c r="AD382">
        <v>0</v>
      </c>
      <c r="AE382">
        <v>7500</v>
      </c>
      <c r="AF382">
        <v>0</v>
      </c>
      <c r="AG382">
        <v>250</v>
      </c>
      <c r="AH382">
        <v>-500</v>
      </c>
      <c r="AI382">
        <v>0</v>
      </c>
      <c r="AJ382">
        <v>0</v>
      </c>
      <c r="AK382">
        <v>7000</v>
      </c>
      <c r="AL382">
        <v>34700</v>
      </c>
      <c r="AM382">
        <v>45130</v>
      </c>
      <c r="AN382">
        <v>0</v>
      </c>
      <c r="AO382">
        <v>106950</v>
      </c>
      <c r="AP382">
        <v>3135</v>
      </c>
      <c r="AQ382">
        <v>0</v>
      </c>
      <c r="AR382">
        <v>8100</v>
      </c>
      <c r="AS382">
        <v>2178</v>
      </c>
      <c r="AT382">
        <v>0</v>
      </c>
      <c r="AU382">
        <v>0</v>
      </c>
      <c r="AV382">
        <v>0</v>
      </c>
      <c r="AW382">
        <v>16200</v>
      </c>
      <c r="AX382">
        <v>16975</v>
      </c>
      <c r="AY382">
        <v>0</v>
      </c>
      <c r="AZ382">
        <v>0</v>
      </c>
      <c r="BA382">
        <v>0</v>
      </c>
      <c r="BB382">
        <v>0</v>
      </c>
      <c r="BC382">
        <v>2000</v>
      </c>
      <c r="BD382">
        <v>2500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59715</v>
      </c>
      <c r="BM382">
        <v>10950</v>
      </c>
      <c r="BN382">
        <v>5400</v>
      </c>
      <c r="BO382">
        <v>0</v>
      </c>
      <c r="BP382">
        <v>35660</v>
      </c>
      <c r="BQ382">
        <v>11000</v>
      </c>
      <c r="BR382">
        <v>0</v>
      </c>
      <c r="BS382">
        <v>1000</v>
      </c>
      <c r="BT382">
        <v>1250</v>
      </c>
      <c r="BU382">
        <v>5400</v>
      </c>
      <c r="BV382">
        <v>3200</v>
      </c>
      <c r="BW382">
        <v>0</v>
      </c>
      <c r="BX382">
        <v>200</v>
      </c>
      <c r="BY382">
        <v>0</v>
      </c>
      <c r="BZ382">
        <v>0</v>
      </c>
      <c r="CA382">
        <v>7950</v>
      </c>
      <c r="CB382">
        <v>0</v>
      </c>
      <c r="CC382">
        <v>9665</v>
      </c>
      <c r="CD382">
        <v>21850</v>
      </c>
      <c r="CE382">
        <v>79511</v>
      </c>
      <c r="CF382">
        <v>300</v>
      </c>
      <c r="CG382">
        <v>0</v>
      </c>
      <c r="CH382">
        <v>5400</v>
      </c>
      <c r="CI382">
        <v>0</v>
      </c>
      <c r="CJ382">
        <v>0</v>
      </c>
    </row>
    <row r="383" spans="1:88" x14ac:dyDescent="0.25">
      <c r="A383" t="s">
        <v>544</v>
      </c>
      <c r="B383" t="s">
        <v>2505</v>
      </c>
      <c r="C383" t="str">
        <f>VLOOKUP(LEFT(D383,2),'Lookup Information'!$E:$H,4,FALSE)</f>
        <v>Kansas District 20</v>
      </c>
      <c r="D383" t="s">
        <v>1029</v>
      </c>
      <c r="E383" t="s">
        <v>87</v>
      </c>
      <c r="F383" t="s">
        <v>88</v>
      </c>
      <c r="G383">
        <v>28800</v>
      </c>
      <c r="H383">
        <v>20720</v>
      </c>
      <c r="I383">
        <v>17500</v>
      </c>
      <c r="J383">
        <v>47950</v>
      </c>
      <c r="K383">
        <v>0</v>
      </c>
      <c r="L383">
        <v>4000</v>
      </c>
      <c r="M383">
        <v>3000</v>
      </c>
      <c r="N383">
        <v>2000</v>
      </c>
      <c r="O383">
        <v>6500</v>
      </c>
      <c r="P383">
        <v>13750</v>
      </c>
      <c r="Q383">
        <v>3000</v>
      </c>
      <c r="R383">
        <v>32500</v>
      </c>
      <c r="S383">
        <v>61750</v>
      </c>
      <c r="T383">
        <v>27500</v>
      </c>
      <c r="U383">
        <v>20225</v>
      </c>
      <c r="V383">
        <v>3730</v>
      </c>
      <c r="W383">
        <v>10200</v>
      </c>
      <c r="X383">
        <v>11500</v>
      </c>
      <c r="Y383">
        <v>0</v>
      </c>
      <c r="Z383">
        <v>33000</v>
      </c>
      <c r="AA383">
        <v>21000</v>
      </c>
      <c r="AB383">
        <v>0</v>
      </c>
      <c r="AC383">
        <v>54250</v>
      </c>
      <c r="AD383">
        <v>1000</v>
      </c>
      <c r="AE383">
        <v>185600</v>
      </c>
      <c r="AF383">
        <v>0</v>
      </c>
      <c r="AG383">
        <v>2200</v>
      </c>
      <c r="AH383">
        <v>40625</v>
      </c>
      <c r="AI383">
        <v>0</v>
      </c>
      <c r="AJ383">
        <v>250</v>
      </c>
      <c r="AK383">
        <v>31000</v>
      </c>
      <c r="AL383">
        <v>35475</v>
      </c>
      <c r="AM383">
        <v>18200</v>
      </c>
      <c r="AN383">
        <v>0</v>
      </c>
      <c r="AO383">
        <v>5550</v>
      </c>
      <c r="AP383">
        <v>85750</v>
      </c>
      <c r="AQ383">
        <v>11500</v>
      </c>
      <c r="AR383">
        <v>1320</v>
      </c>
      <c r="AS383">
        <v>49600</v>
      </c>
      <c r="AT383">
        <v>4950</v>
      </c>
      <c r="AU383">
        <v>0</v>
      </c>
      <c r="AV383">
        <v>200</v>
      </c>
      <c r="AW383">
        <v>0</v>
      </c>
      <c r="AX383">
        <v>0</v>
      </c>
      <c r="AY383">
        <v>2000</v>
      </c>
      <c r="AZ383">
        <v>0</v>
      </c>
      <c r="BA383">
        <v>8700</v>
      </c>
      <c r="BB383">
        <v>0</v>
      </c>
      <c r="BC383">
        <v>18500</v>
      </c>
      <c r="BD383">
        <v>250</v>
      </c>
      <c r="BE383">
        <v>5347</v>
      </c>
      <c r="BF383">
        <v>0</v>
      </c>
      <c r="BG383">
        <v>0</v>
      </c>
      <c r="BH383">
        <v>0</v>
      </c>
      <c r="BI383">
        <v>0</v>
      </c>
      <c r="BJ383">
        <v>3000</v>
      </c>
      <c r="BK383">
        <v>1000</v>
      </c>
      <c r="BL383">
        <v>42375</v>
      </c>
      <c r="BM383">
        <v>44050</v>
      </c>
      <c r="BN383">
        <v>7500</v>
      </c>
      <c r="BO383">
        <v>2500</v>
      </c>
      <c r="BP383">
        <v>4700</v>
      </c>
      <c r="BQ383">
        <v>0</v>
      </c>
      <c r="BR383">
        <v>46000</v>
      </c>
      <c r="BS383">
        <v>33450</v>
      </c>
      <c r="BT383">
        <v>4000</v>
      </c>
      <c r="BU383">
        <v>9000</v>
      </c>
      <c r="BV383">
        <v>1500</v>
      </c>
      <c r="BW383">
        <v>2500</v>
      </c>
      <c r="BX383">
        <v>14000</v>
      </c>
      <c r="BY383">
        <v>0</v>
      </c>
      <c r="BZ383">
        <v>250</v>
      </c>
      <c r="CA383">
        <v>600</v>
      </c>
      <c r="CB383">
        <v>2800</v>
      </c>
      <c r="CC383">
        <v>1000</v>
      </c>
      <c r="CD383">
        <v>0</v>
      </c>
      <c r="CE383">
        <v>36736</v>
      </c>
      <c r="CF383">
        <v>42230</v>
      </c>
      <c r="CG383">
        <v>27700</v>
      </c>
      <c r="CH383">
        <v>12500</v>
      </c>
      <c r="CI383">
        <v>0</v>
      </c>
      <c r="CJ383">
        <v>0</v>
      </c>
    </row>
    <row r="384" spans="1:88" x14ac:dyDescent="0.25">
      <c r="A384" t="s">
        <v>545</v>
      </c>
      <c r="B384" t="s">
        <v>2506</v>
      </c>
      <c r="C384" t="str">
        <f>VLOOKUP(LEFT(D384,2),'Lookup Information'!$E:$H,4,FALSE)</f>
        <v>Ohio District 39</v>
      </c>
      <c r="D384" t="s">
        <v>546</v>
      </c>
      <c r="E384" t="s">
        <v>95</v>
      </c>
      <c r="F384" t="s">
        <v>88</v>
      </c>
      <c r="G384">
        <v>107275</v>
      </c>
      <c r="H384">
        <v>78985</v>
      </c>
      <c r="I384">
        <v>20200</v>
      </c>
      <c r="J384">
        <v>214000</v>
      </c>
      <c r="K384">
        <v>50880</v>
      </c>
      <c r="L384">
        <v>17850</v>
      </c>
      <c r="M384">
        <v>3200</v>
      </c>
      <c r="N384">
        <v>27550</v>
      </c>
      <c r="O384">
        <v>292483</v>
      </c>
      <c r="P384">
        <v>47100</v>
      </c>
      <c r="Q384">
        <v>46050</v>
      </c>
      <c r="R384">
        <v>129463</v>
      </c>
      <c r="S384">
        <v>90700</v>
      </c>
      <c r="T384">
        <v>53250</v>
      </c>
      <c r="U384">
        <v>156887</v>
      </c>
      <c r="V384">
        <v>75000</v>
      </c>
      <c r="W384">
        <v>168216</v>
      </c>
      <c r="X384">
        <v>103350</v>
      </c>
      <c r="Y384">
        <v>55190</v>
      </c>
      <c r="Z384">
        <v>25400</v>
      </c>
      <c r="AA384">
        <v>39560</v>
      </c>
      <c r="AB384">
        <v>14460</v>
      </c>
      <c r="AC384">
        <v>180570</v>
      </c>
      <c r="AD384">
        <v>138034</v>
      </c>
      <c r="AE384">
        <v>466308</v>
      </c>
      <c r="AF384">
        <v>12150</v>
      </c>
      <c r="AG384">
        <v>166276</v>
      </c>
      <c r="AH384">
        <v>316235</v>
      </c>
      <c r="AI384">
        <v>10200</v>
      </c>
      <c r="AJ384">
        <v>98150</v>
      </c>
      <c r="AK384">
        <v>570588</v>
      </c>
      <c r="AL384">
        <v>407710</v>
      </c>
      <c r="AM384">
        <v>750829</v>
      </c>
      <c r="AN384">
        <v>14260</v>
      </c>
      <c r="AO384">
        <v>1630461</v>
      </c>
      <c r="AP384">
        <v>373721</v>
      </c>
      <c r="AQ384">
        <v>125450</v>
      </c>
      <c r="AR384">
        <v>264130</v>
      </c>
      <c r="AS384">
        <v>357940</v>
      </c>
      <c r="AT384">
        <v>2700</v>
      </c>
      <c r="AU384">
        <v>0</v>
      </c>
      <c r="AV384">
        <v>32900</v>
      </c>
      <c r="AW384">
        <v>4700</v>
      </c>
      <c r="AX384">
        <v>7760</v>
      </c>
      <c r="AY384">
        <v>12700</v>
      </c>
      <c r="AZ384">
        <v>0</v>
      </c>
      <c r="BA384">
        <v>57111</v>
      </c>
      <c r="BB384">
        <v>13031</v>
      </c>
      <c r="BC384">
        <v>613406</v>
      </c>
      <c r="BD384">
        <v>217855</v>
      </c>
      <c r="BE384">
        <v>229641</v>
      </c>
      <c r="BF384">
        <v>0</v>
      </c>
      <c r="BG384">
        <v>0</v>
      </c>
      <c r="BH384">
        <v>0</v>
      </c>
      <c r="BI384">
        <v>2000</v>
      </c>
      <c r="BJ384">
        <v>1000</v>
      </c>
      <c r="BK384">
        <v>10500</v>
      </c>
      <c r="BL384">
        <v>860135</v>
      </c>
      <c r="BM384">
        <v>334776</v>
      </c>
      <c r="BN384">
        <v>93316</v>
      </c>
      <c r="BO384">
        <v>48500</v>
      </c>
      <c r="BP384">
        <v>232913</v>
      </c>
      <c r="BQ384">
        <v>37953</v>
      </c>
      <c r="BR384">
        <v>235103</v>
      </c>
      <c r="BS384">
        <v>160942</v>
      </c>
      <c r="BT384">
        <v>112360</v>
      </c>
      <c r="BU384">
        <v>552313</v>
      </c>
      <c r="BV384">
        <v>38915</v>
      </c>
      <c r="BW384">
        <v>129602</v>
      </c>
      <c r="BX384">
        <v>243716</v>
      </c>
      <c r="BY384">
        <v>89315</v>
      </c>
      <c r="BZ384">
        <v>54598</v>
      </c>
      <c r="CA384">
        <v>57885</v>
      </c>
      <c r="CB384">
        <v>3120</v>
      </c>
      <c r="CC384">
        <v>114199</v>
      </c>
      <c r="CD384">
        <v>58900</v>
      </c>
      <c r="CE384">
        <v>1857798</v>
      </c>
      <c r="CF384">
        <v>107820</v>
      </c>
      <c r="CG384">
        <v>234561</v>
      </c>
      <c r="CH384">
        <v>50200</v>
      </c>
      <c r="CI384">
        <v>37214</v>
      </c>
      <c r="CJ384">
        <v>33850</v>
      </c>
    </row>
    <row r="385" spans="1:88" x14ac:dyDescent="0.25">
      <c r="A385" t="s">
        <v>547</v>
      </c>
      <c r="B385" t="s">
        <v>2507</v>
      </c>
      <c r="C385" t="str">
        <f>VLOOKUP(LEFT(D385,2),'Lookup Information'!$E:$H,4,FALSE)</f>
        <v>Florida District 12</v>
      </c>
      <c r="D385" t="s">
        <v>1030</v>
      </c>
      <c r="E385" t="s">
        <v>87</v>
      </c>
      <c r="F385" t="s">
        <v>88</v>
      </c>
      <c r="G385">
        <v>1750</v>
      </c>
      <c r="H385">
        <v>4250</v>
      </c>
      <c r="I385">
        <v>0</v>
      </c>
      <c r="J385">
        <v>2500</v>
      </c>
      <c r="K385">
        <v>0</v>
      </c>
      <c r="L385">
        <v>0</v>
      </c>
      <c r="M385">
        <v>0</v>
      </c>
      <c r="N385">
        <v>12275</v>
      </c>
      <c r="O385">
        <v>6200</v>
      </c>
      <c r="P385">
        <v>0</v>
      </c>
      <c r="Q385">
        <v>750</v>
      </c>
      <c r="R385">
        <v>0</v>
      </c>
      <c r="S385">
        <v>3000</v>
      </c>
      <c r="T385">
        <v>0</v>
      </c>
      <c r="U385">
        <v>0</v>
      </c>
      <c r="V385">
        <v>32350</v>
      </c>
      <c r="W385">
        <v>500</v>
      </c>
      <c r="X385">
        <v>3000</v>
      </c>
      <c r="Y385">
        <v>750</v>
      </c>
      <c r="Z385">
        <v>27000</v>
      </c>
      <c r="AA385">
        <v>37875</v>
      </c>
      <c r="AB385">
        <v>9000</v>
      </c>
      <c r="AC385">
        <v>8000</v>
      </c>
      <c r="AD385">
        <v>0</v>
      </c>
      <c r="AE385">
        <v>7500</v>
      </c>
      <c r="AF385">
        <v>0</v>
      </c>
      <c r="AG385">
        <v>17500</v>
      </c>
      <c r="AH385">
        <v>42450</v>
      </c>
      <c r="AI385">
        <v>15500</v>
      </c>
      <c r="AJ385">
        <v>16250</v>
      </c>
      <c r="AK385">
        <v>53950</v>
      </c>
      <c r="AL385">
        <v>6950</v>
      </c>
      <c r="AM385">
        <v>63250</v>
      </c>
      <c r="AN385">
        <v>0</v>
      </c>
      <c r="AO385">
        <v>37800</v>
      </c>
      <c r="AP385">
        <v>75250</v>
      </c>
      <c r="AQ385">
        <v>0</v>
      </c>
      <c r="AR385">
        <v>4250</v>
      </c>
      <c r="AS385">
        <v>0</v>
      </c>
      <c r="AT385">
        <v>0</v>
      </c>
      <c r="AU385">
        <v>0</v>
      </c>
      <c r="AV385">
        <v>4000</v>
      </c>
      <c r="AW385">
        <v>0</v>
      </c>
      <c r="AX385">
        <v>0</v>
      </c>
      <c r="AY385">
        <v>0</v>
      </c>
      <c r="AZ385">
        <v>0</v>
      </c>
      <c r="BA385">
        <v>2000</v>
      </c>
      <c r="BB385">
        <v>0</v>
      </c>
      <c r="BC385">
        <v>6000</v>
      </c>
      <c r="BD385">
        <v>0</v>
      </c>
      <c r="BE385">
        <v>5000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4000</v>
      </c>
      <c r="BL385">
        <v>12250</v>
      </c>
      <c r="BM385">
        <v>7550</v>
      </c>
      <c r="BN385">
        <v>2500</v>
      </c>
      <c r="BO385">
        <v>0</v>
      </c>
      <c r="BP385">
        <v>1026</v>
      </c>
      <c r="BQ385">
        <v>1000</v>
      </c>
      <c r="BR385">
        <v>0</v>
      </c>
      <c r="BS385">
        <v>6350</v>
      </c>
      <c r="BT385">
        <v>8950</v>
      </c>
      <c r="BU385">
        <v>7500</v>
      </c>
      <c r="BV385">
        <v>2500</v>
      </c>
      <c r="BW385">
        <v>1000</v>
      </c>
      <c r="BX385">
        <v>18210</v>
      </c>
      <c r="BY385">
        <v>0</v>
      </c>
      <c r="BZ385">
        <v>0</v>
      </c>
      <c r="CA385">
        <v>800</v>
      </c>
      <c r="CB385">
        <v>0</v>
      </c>
      <c r="CC385">
        <v>1750</v>
      </c>
      <c r="CD385">
        <v>0</v>
      </c>
      <c r="CE385">
        <v>103536</v>
      </c>
      <c r="CF385">
        <v>15450</v>
      </c>
      <c r="CG385">
        <v>14245</v>
      </c>
      <c r="CH385">
        <v>5000</v>
      </c>
      <c r="CI385">
        <v>0</v>
      </c>
      <c r="CJ385">
        <v>0</v>
      </c>
    </row>
    <row r="386" spans="1:88" x14ac:dyDescent="0.25">
      <c r="A386" t="s">
        <v>548</v>
      </c>
      <c r="B386" t="s">
        <v>2508</v>
      </c>
      <c r="C386" t="str">
        <f>VLOOKUP(LEFT(D386,2),'Lookup Information'!$E:$H,4,FALSE)</f>
        <v>North Carolina District 37</v>
      </c>
      <c r="D386" t="s">
        <v>1031</v>
      </c>
      <c r="E386" t="s">
        <v>87</v>
      </c>
      <c r="F386" t="s">
        <v>90</v>
      </c>
      <c r="G386">
        <v>12000</v>
      </c>
      <c r="H386">
        <v>12750</v>
      </c>
      <c r="I386">
        <v>0</v>
      </c>
      <c r="J386">
        <v>6000</v>
      </c>
      <c r="K386">
        <v>0</v>
      </c>
      <c r="L386">
        <v>0</v>
      </c>
      <c r="M386">
        <v>0</v>
      </c>
      <c r="N386">
        <v>1000</v>
      </c>
      <c r="O386">
        <v>15650</v>
      </c>
      <c r="P386">
        <v>3000</v>
      </c>
      <c r="Q386">
        <v>6950</v>
      </c>
      <c r="R386">
        <v>3450</v>
      </c>
      <c r="S386">
        <v>0</v>
      </c>
      <c r="T386">
        <v>4000</v>
      </c>
      <c r="U386">
        <v>1000</v>
      </c>
      <c r="V386">
        <v>5200</v>
      </c>
      <c r="W386">
        <v>4500</v>
      </c>
      <c r="X386">
        <v>0</v>
      </c>
      <c r="Y386">
        <v>0</v>
      </c>
      <c r="Z386">
        <v>23500</v>
      </c>
      <c r="AA386">
        <v>34000</v>
      </c>
      <c r="AB386">
        <v>3000</v>
      </c>
      <c r="AC386">
        <v>9500</v>
      </c>
      <c r="AD386">
        <v>0</v>
      </c>
      <c r="AE386">
        <v>6000</v>
      </c>
      <c r="AF386">
        <v>0</v>
      </c>
      <c r="AG386">
        <v>16000</v>
      </c>
      <c r="AH386">
        <v>1000</v>
      </c>
      <c r="AI386">
        <v>3000</v>
      </c>
      <c r="AJ386">
        <v>0</v>
      </c>
      <c r="AK386">
        <v>4700</v>
      </c>
      <c r="AL386">
        <v>5500</v>
      </c>
      <c r="AM386">
        <v>18200</v>
      </c>
      <c r="AN386">
        <v>0</v>
      </c>
      <c r="AO386">
        <v>5500</v>
      </c>
      <c r="AP386">
        <v>30800</v>
      </c>
      <c r="AQ386">
        <v>14000</v>
      </c>
      <c r="AR386">
        <v>4000</v>
      </c>
      <c r="AS386">
        <v>24250</v>
      </c>
      <c r="AT386">
        <v>0</v>
      </c>
      <c r="AU386">
        <v>0</v>
      </c>
      <c r="AV386">
        <v>1000</v>
      </c>
      <c r="AW386">
        <v>0</v>
      </c>
      <c r="AX386">
        <v>14030</v>
      </c>
      <c r="AY386">
        <v>0</v>
      </c>
      <c r="AZ386">
        <v>0</v>
      </c>
      <c r="BA386">
        <v>0</v>
      </c>
      <c r="BB386">
        <v>2000</v>
      </c>
      <c r="BC386">
        <v>0</v>
      </c>
      <c r="BD386">
        <v>5750</v>
      </c>
      <c r="BE386">
        <v>0</v>
      </c>
      <c r="BF386">
        <v>0</v>
      </c>
      <c r="BG386">
        <v>10000</v>
      </c>
      <c r="BH386">
        <v>34000</v>
      </c>
      <c r="BI386">
        <v>1000</v>
      </c>
      <c r="BJ386">
        <v>43000</v>
      </c>
      <c r="BK386">
        <v>34500</v>
      </c>
      <c r="BL386">
        <v>34950</v>
      </c>
      <c r="BM386">
        <v>9000</v>
      </c>
      <c r="BN386">
        <v>4250</v>
      </c>
      <c r="BO386">
        <v>0</v>
      </c>
      <c r="BP386">
        <v>9200</v>
      </c>
      <c r="BQ386">
        <v>0</v>
      </c>
      <c r="BR386">
        <v>14500</v>
      </c>
      <c r="BS386">
        <v>0</v>
      </c>
      <c r="BT386">
        <v>2500</v>
      </c>
      <c r="BU386">
        <v>16500</v>
      </c>
      <c r="BV386">
        <v>1000</v>
      </c>
      <c r="BW386">
        <v>0</v>
      </c>
      <c r="BX386">
        <v>4600</v>
      </c>
      <c r="BY386">
        <v>0</v>
      </c>
      <c r="BZ386">
        <v>3500</v>
      </c>
      <c r="CA386">
        <v>2550</v>
      </c>
      <c r="CB386">
        <v>0</v>
      </c>
      <c r="CC386">
        <v>40825</v>
      </c>
      <c r="CD386">
        <v>2500</v>
      </c>
      <c r="CE386">
        <v>75725</v>
      </c>
      <c r="CF386">
        <v>16500</v>
      </c>
      <c r="CG386">
        <v>4000</v>
      </c>
      <c r="CH386">
        <v>26500</v>
      </c>
      <c r="CI386">
        <v>0</v>
      </c>
      <c r="CJ386">
        <v>1000</v>
      </c>
    </row>
    <row r="387" spans="1:88" x14ac:dyDescent="0.25">
      <c r="A387" t="s">
        <v>549</v>
      </c>
      <c r="B387" t="s">
        <v>2509</v>
      </c>
      <c r="C387" t="str">
        <f>VLOOKUP(LEFT(D387,2),'Lookup Information'!$E:$H,4,FALSE)</f>
        <v>Georgia District 13</v>
      </c>
      <c r="D387" t="s">
        <v>1032</v>
      </c>
      <c r="E387" t="s">
        <v>87</v>
      </c>
      <c r="F387" t="s">
        <v>88</v>
      </c>
      <c r="G387">
        <v>11500</v>
      </c>
      <c r="H387">
        <v>3100</v>
      </c>
      <c r="I387">
        <v>0</v>
      </c>
      <c r="J387">
        <v>8500</v>
      </c>
      <c r="K387">
        <v>13000</v>
      </c>
      <c r="L387">
        <v>0</v>
      </c>
      <c r="M387">
        <v>0</v>
      </c>
      <c r="N387">
        <v>4500</v>
      </c>
      <c r="O387">
        <v>34250</v>
      </c>
      <c r="P387">
        <v>7000</v>
      </c>
      <c r="Q387">
        <v>7750</v>
      </c>
      <c r="R387">
        <v>0</v>
      </c>
      <c r="S387">
        <v>20500</v>
      </c>
      <c r="T387">
        <v>19000</v>
      </c>
      <c r="U387">
        <v>27400</v>
      </c>
      <c r="V387">
        <v>14375</v>
      </c>
      <c r="W387">
        <v>23500</v>
      </c>
      <c r="X387">
        <v>7500</v>
      </c>
      <c r="Y387">
        <v>4250</v>
      </c>
      <c r="Z387">
        <v>17000</v>
      </c>
      <c r="AA387">
        <v>7000</v>
      </c>
      <c r="AB387">
        <v>1000</v>
      </c>
      <c r="AC387">
        <v>14500</v>
      </c>
      <c r="AD387">
        <v>0</v>
      </c>
      <c r="AE387">
        <v>24500</v>
      </c>
      <c r="AF387">
        <v>0</v>
      </c>
      <c r="AG387">
        <v>34875</v>
      </c>
      <c r="AH387">
        <v>60750</v>
      </c>
      <c r="AI387">
        <v>8500</v>
      </c>
      <c r="AJ387">
        <v>21500</v>
      </c>
      <c r="AK387">
        <v>150350</v>
      </c>
      <c r="AL387">
        <v>35550</v>
      </c>
      <c r="AM387">
        <v>125500</v>
      </c>
      <c r="AN387">
        <v>0</v>
      </c>
      <c r="AO387">
        <v>61650</v>
      </c>
      <c r="AP387">
        <v>387270</v>
      </c>
      <c r="AQ387">
        <v>77250</v>
      </c>
      <c r="AR387">
        <v>36750</v>
      </c>
      <c r="AS387">
        <v>164900</v>
      </c>
      <c r="AT387">
        <v>0</v>
      </c>
      <c r="AU387">
        <v>0</v>
      </c>
      <c r="AV387">
        <v>2750</v>
      </c>
      <c r="AW387">
        <v>0</v>
      </c>
      <c r="AX387">
        <v>0</v>
      </c>
      <c r="AY387">
        <v>1000</v>
      </c>
      <c r="AZ387">
        <v>0</v>
      </c>
      <c r="BA387">
        <v>2100</v>
      </c>
      <c r="BB387">
        <v>1500</v>
      </c>
      <c r="BC387">
        <v>10047</v>
      </c>
      <c r="BD387">
        <v>8950</v>
      </c>
      <c r="BE387">
        <v>22101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3500</v>
      </c>
      <c r="BL387">
        <v>51800</v>
      </c>
      <c r="BM387">
        <v>12250</v>
      </c>
      <c r="BN387">
        <v>20700</v>
      </c>
      <c r="BO387">
        <v>3250</v>
      </c>
      <c r="BP387">
        <v>14350</v>
      </c>
      <c r="BQ387">
        <v>7000</v>
      </c>
      <c r="BR387">
        <v>10200</v>
      </c>
      <c r="BS387">
        <v>23575</v>
      </c>
      <c r="BT387">
        <v>6000</v>
      </c>
      <c r="BU387">
        <v>23250</v>
      </c>
      <c r="BV387">
        <v>3700</v>
      </c>
      <c r="BW387">
        <v>0</v>
      </c>
      <c r="BX387">
        <v>35000</v>
      </c>
      <c r="BY387">
        <v>0</v>
      </c>
      <c r="BZ387">
        <v>5400</v>
      </c>
      <c r="CA387">
        <v>2250</v>
      </c>
      <c r="CB387">
        <v>0</v>
      </c>
      <c r="CC387">
        <v>16625</v>
      </c>
      <c r="CD387">
        <v>16200</v>
      </c>
      <c r="CE387">
        <v>110613</v>
      </c>
      <c r="CF387">
        <v>28650</v>
      </c>
      <c r="CG387">
        <v>34000</v>
      </c>
      <c r="CH387">
        <v>2500</v>
      </c>
      <c r="CI387">
        <v>0</v>
      </c>
      <c r="CJ387">
        <v>0</v>
      </c>
    </row>
    <row r="388" spans="1:88" x14ac:dyDescent="0.25">
      <c r="A388" t="s">
        <v>550</v>
      </c>
      <c r="B388" t="s">
        <v>2510</v>
      </c>
      <c r="C388" t="str">
        <f>VLOOKUP(LEFT(D388,2),'Lookup Information'!$E:$H,4,FALSE)</f>
        <v>Illinois District 17</v>
      </c>
      <c r="D388" t="s">
        <v>1033</v>
      </c>
      <c r="E388" t="s">
        <v>87</v>
      </c>
      <c r="F388" t="s">
        <v>90</v>
      </c>
      <c r="G388">
        <v>15325</v>
      </c>
      <c r="H388">
        <v>3000</v>
      </c>
      <c r="I388">
        <v>0</v>
      </c>
      <c r="J388">
        <v>2500</v>
      </c>
      <c r="K388">
        <v>1000</v>
      </c>
      <c r="L388">
        <v>0</v>
      </c>
      <c r="M388">
        <v>0</v>
      </c>
      <c r="N388">
        <v>5000</v>
      </c>
      <c r="O388">
        <v>2000</v>
      </c>
      <c r="P388">
        <v>4700</v>
      </c>
      <c r="Q388">
        <v>5950</v>
      </c>
      <c r="R388">
        <v>9000</v>
      </c>
      <c r="S388">
        <v>12500</v>
      </c>
      <c r="T388">
        <v>10000</v>
      </c>
      <c r="U388">
        <v>2500</v>
      </c>
      <c r="V388">
        <v>10900</v>
      </c>
      <c r="W388">
        <v>1400</v>
      </c>
      <c r="X388">
        <v>0</v>
      </c>
      <c r="Y388">
        <v>4900</v>
      </c>
      <c r="Z388">
        <v>22000</v>
      </c>
      <c r="AA388">
        <v>9500</v>
      </c>
      <c r="AB388">
        <v>1000</v>
      </c>
      <c r="AC388">
        <v>8500</v>
      </c>
      <c r="AD388">
        <v>0</v>
      </c>
      <c r="AE388">
        <v>0</v>
      </c>
      <c r="AF388">
        <v>0</v>
      </c>
      <c r="AG388">
        <v>37950</v>
      </c>
      <c r="AH388">
        <v>11800</v>
      </c>
      <c r="AI388">
        <v>4500</v>
      </c>
      <c r="AJ388">
        <v>0</v>
      </c>
      <c r="AK388">
        <v>28500</v>
      </c>
      <c r="AL388">
        <v>8500</v>
      </c>
      <c r="AM388">
        <v>62350</v>
      </c>
      <c r="AN388">
        <v>2000</v>
      </c>
      <c r="AO388">
        <v>57615</v>
      </c>
      <c r="AP388">
        <v>17550</v>
      </c>
      <c r="AQ388">
        <v>3000</v>
      </c>
      <c r="AR388">
        <v>10425</v>
      </c>
      <c r="AS388">
        <v>9000</v>
      </c>
      <c r="AT388">
        <v>0</v>
      </c>
      <c r="AU388">
        <v>4000</v>
      </c>
      <c r="AV388">
        <v>7000</v>
      </c>
      <c r="AW388">
        <v>13800</v>
      </c>
      <c r="AX388">
        <v>3900</v>
      </c>
      <c r="AY388">
        <v>1000</v>
      </c>
      <c r="AZ388">
        <v>0</v>
      </c>
      <c r="BA388">
        <v>0</v>
      </c>
      <c r="BB388">
        <v>1000</v>
      </c>
      <c r="BC388">
        <v>2500</v>
      </c>
      <c r="BD388">
        <v>37000</v>
      </c>
      <c r="BE388">
        <v>0</v>
      </c>
      <c r="BF388">
        <v>0</v>
      </c>
      <c r="BG388">
        <v>9500</v>
      </c>
      <c r="BH388">
        <v>0</v>
      </c>
      <c r="BI388">
        <v>10000</v>
      </c>
      <c r="BJ388">
        <v>15500</v>
      </c>
      <c r="BK388">
        <v>26000</v>
      </c>
      <c r="BL388">
        <v>104825</v>
      </c>
      <c r="BM388">
        <v>12250</v>
      </c>
      <c r="BN388">
        <v>21000</v>
      </c>
      <c r="BO388">
        <v>2000</v>
      </c>
      <c r="BP388">
        <v>16750</v>
      </c>
      <c r="BQ388">
        <v>0</v>
      </c>
      <c r="BR388">
        <v>0</v>
      </c>
      <c r="BS388">
        <v>18000</v>
      </c>
      <c r="BT388">
        <v>24500</v>
      </c>
      <c r="BU388">
        <v>8000</v>
      </c>
      <c r="BV388">
        <v>1500</v>
      </c>
      <c r="BW388">
        <v>0</v>
      </c>
      <c r="BX388">
        <v>11250</v>
      </c>
      <c r="BY388">
        <v>0</v>
      </c>
      <c r="BZ388">
        <v>1500</v>
      </c>
      <c r="CA388">
        <v>4775</v>
      </c>
      <c r="CB388">
        <v>0</v>
      </c>
      <c r="CC388">
        <v>14250</v>
      </c>
      <c r="CD388">
        <v>4150</v>
      </c>
      <c r="CE388">
        <v>31675</v>
      </c>
      <c r="CF388">
        <v>23000</v>
      </c>
      <c r="CG388">
        <v>12600</v>
      </c>
      <c r="CH388">
        <v>40000</v>
      </c>
      <c r="CI388">
        <v>1000</v>
      </c>
      <c r="CJ388">
        <v>9000</v>
      </c>
    </row>
    <row r="389" spans="1:88" x14ac:dyDescent="0.25">
      <c r="A389" t="s">
        <v>551</v>
      </c>
      <c r="B389" t="s">
        <v>2511</v>
      </c>
      <c r="C389" t="str">
        <f>VLOOKUP(LEFT(D389,2),'Lookup Information'!$E:$H,4,FALSE)</f>
        <v>American Samoa District 60</v>
      </c>
      <c r="D389" t="s">
        <v>1034</v>
      </c>
      <c r="E389" t="s">
        <v>87</v>
      </c>
      <c r="F389" t="s">
        <v>88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1000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6500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28000</v>
      </c>
      <c r="BD389">
        <v>0</v>
      </c>
      <c r="BE389">
        <v>0</v>
      </c>
      <c r="BF389">
        <v>5000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1000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9600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2025</v>
      </c>
      <c r="CF389">
        <v>0</v>
      </c>
      <c r="CG389">
        <v>0</v>
      </c>
      <c r="CH389">
        <v>0</v>
      </c>
      <c r="CI389">
        <v>0</v>
      </c>
      <c r="CJ389">
        <v>0</v>
      </c>
    </row>
    <row r="390" spans="1:88" x14ac:dyDescent="0.25">
      <c r="A390" t="s">
        <v>552</v>
      </c>
      <c r="B390" t="s">
        <v>2512</v>
      </c>
      <c r="C390" t="str">
        <f>VLOOKUP(LEFT(D390,2),'Lookup Information'!$E:$H,4,FALSE)</f>
        <v>New York District 36</v>
      </c>
      <c r="D390" t="s">
        <v>1035</v>
      </c>
      <c r="E390" t="s">
        <v>87</v>
      </c>
      <c r="F390" t="s">
        <v>90</v>
      </c>
      <c r="G390">
        <v>0</v>
      </c>
      <c r="H390">
        <v>0</v>
      </c>
      <c r="I390">
        <v>0</v>
      </c>
      <c r="J390">
        <v>3000</v>
      </c>
      <c r="K390">
        <v>0</v>
      </c>
      <c r="L390">
        <v>0</v>
      </c>
      <c r="M390">
        <v>0</v>
      </c>
      <c r="N390">
        <v>0</v>
      </c>
      <c r="O390">
        <v>1000</v>
      </c>
      <c r="P390">
        <v>0</v>
      </c>
      <c r="Q390">
        <v>1000</v>
      </c>
      <c r="R390">
        <v>875</v>
      </c>
      <c r="S390">
        <v>2500</v>
      </c>
      <c r="T390">
        <v>250</v>
      </c>
      <c r="U390">
        <v>0</v>
      </c>
      <c r="V390">
        <v>2500</v>
      </c>
      <c r="W390">
        <v>1500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1250</v>
      </c>
      <c r="AM390">
        <v>22800</v>
      </c>
      <c r="AN390">
        <v>0</v>
      </c>
      <c r="AO390">
        <v>8560</v>
      </c>
      <c r="AP390">
        <v>14750</v>
      </c>
      <c r="AQ390">
        <v>2950</v>
      </c>
      <c r="AR390">
        <v>4725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1000</v>
      </c>
      <c r="BC390">
        <v>1000</v>
      </c>
      <c r="BD390">
        <v>0</v>
      </c>
      <c r="BE390">
        <v>0</v>
      </c>
      <c r="BF390">
        <v>0</v>
      </c>
      <c r="BG390">
        <v>12850</v>
      </c>
      <c r="BH390">
        <v>7500</v>
      </c>
      <c r="BI390">
        <v>0</v>
      </c>
      <c r="BJ390">
        <v>3000</v>
      </c>
      <c r="BK390">
        <v>3500</v>
      </c>
      <c r="BL390">
        <v>13000</v>
      </c>
      <c r="BM390">
        <v>3159</v>
      </c>
      <c r="BN390">
        <v>406</v>
      </c>
      <c r="BO390">
        <v>0</v>
      </c>
      <c r="BP390">
        <v>2700</v>
      </c>
      <c r="BQ390">
        <v>0</v>
      </c>
      <c r="BR390">
        <v>0</v>
      </c>
      <c r="BS390">
        <v>250</v>
      </c>
      <c r="BT390">
        <v>0</v>
      </c>
      <c r="BU390">
        <v>2600</v>
      </c>
      <c r="BV390">
        <v>1750</v>
      </c>
      <c r="BW390">
        <v>0</v>
      </c>
      <c r="BX390">
        <v>5500</v>
      </c>
      <c r="BY390">
        <v>0</v>
      </c>
      <c r="BZ390">
        <v>0</v>
      </c>
      <c r="CA390">
        <v>3400</v>
      </c>
      <c r="CB390">
        <v>1800</v>
      </c>
      <c r="CC390">
        <v>5125</v>
      </c>
      <c r="CD390">
        <v>1250</v>
      </c>
      <c r="CE390">
        <v>13720</v>
      </c>
      <c r="CF390">
        <v>0</v>
      </c>
      <c r="CG390">
        <v>0</v>
      </c>
      <c r="CH390">
        <v>0</v>
      </c>
      <c r="CI390">
        <v>0</v>
      </c>
      <c r="CJ390">
        <v>0</v>
      </c>
    </row>
    <row r="391" spans="1:88" x14ac:dyDescent="0.25">
      <c r="A391" t="s">
        <v>553</v>
      </c>
      <c r="B391" t="s">
        <v>2513</v>
      </c>
      <c r="C391" t="str">
        <f>VLOOKUP(LEFT(D391,2),'Lookup Information'!$E:$H,4,FALSE)</f>
        <v>Texas District 48</v>
      </c>
      <c r="D391" t="s">
        <v>1036</v>
      </c>
      <c r="E391" t="s">
        <v>87</v>
      </c>
      <c r="F391" t="s">
        <v>88</v>
      </c>
      <c r="G391">
        <v>8329</v>
      </c>
      <c r="H391">
        <v>28550</v>
      </c>
      <c r="I391">
        <v>0</v>
      </c>
      <c r="J391">
        <v>7000</v>
      </c>
      <c r="K391">
        <v>17092</v>
      </c>
      <c r="L391">
        <v>1000</v>
      </c>
      <c r="M391">
        <v>0</v>
      </c>
      <c r="N391">
        <v>0</v>
      </c>
      <c r="O391">
        <v>22500</v>
      </c>
      <c r="P391">
        <v>5250</v>
      </c>
      <c r="Q391">
        <v>0</v>
      </c>
      <c r="R391">
        <v>7500</v>
      </c>
      <c r="S391">
        <v>16000</v>
      </c>
      <c r="T391">
        <v>13000</v>
      </c>
      <c r="U391">
        <v>4000</v>
      </c>
      <c r="V391">
        <v>6750</v>
      </c>
      <c r="W391">
        <v>6300</v>
      </c>
      <c r="X391">
        <v>7000</v>
      </c>
      <c r="Y391">
        <v>5000</v>
      </c>
      <c r="Z391">
        <v>15750</v>
      </c>
      <c r="AA391">
        <v>14250</v>
      </c>
      <c r="AB391">
        <v>16500</v>
      </c>
      <c r="AC391">
        <v>20500</v>
      </c>
      <c r="AD391">
        <v>0</v>
      </c>
      <c r="AE391">
        <v>37750</v>
      </c>
      <c r="AF391">
        <v>0</v>
      </c>
      <c r="AG391">
        <v>8750</v>
      </c>
      <c r="AH391">
        <v>31350</v>
      </c>
      <c r="AI391">
        <v>6086</v>
      </c>
      <c r="AJ391">
        <v>28500</v>
      </c>
      <c r="AK391">
        <v>24000</v>
      </c>
      <c r="AL391">
        <v>13400</v>
      </c>
      <c r="AM391">
        <v>45550</v>
      </c>
      <c r="AN391">
        <v>5400</v>
      </c>
      <c r="AO391">
        <v>52950</v>
      </c>
      <c r="AP391">
        <v>12100</v>
      </c>
      <c r="AQ391">
        <v>1500</v>
      </c>
      <c r="AR391">
        <v>3850</v>
      </c>
      <c r="AS391">
        <v>5000</v>
      </c>
      <c r="AT391">
        <v>500</v>
      </c>
      <c r="AU391">
        <v>0</v>
      </c>
      <c r="AV391">
        <v>13212</v>
      </c>
      <c r="AW391">
        <v>0</v>
      </c>
      <c r="AX391">
        <v>0</v>
      </c>
      <c r="AY391">
        <v>1000</v>
      </c>
      <c r="AZ391">
        <v>0</v>
      </c>
      <c r="BA391">
        <v>4500</v>
      </c>
      <c r="BB391">
        <v>0</v>
      </c>
      <c r="BC391">
        <v>45000</v>
      </c>
      <c r="BD391">
        <v>0</v>
      </c>
      <c r="BE391">
        <v>7425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2000</v>
      </c>
      <c r="BL391">
        <v>38225</v>
      </c>
      <c r="BM391">
        <v>16156</v>
      </c>
      <c r="BN391">
        <v>13900</v>
      </c>
      <c r="BO391">
        <v>1000</v>
      </c>
      <c r="BP391">
        <v>1500</v>
      </c>
      <c r="BQ391">
        <v>0</v>
      </c>
      <c r="BR391">
        <v>5700</v>
      </c>
      <c r="BS391">
        <v>20275</v>
      </c>
      <c r="BT391">
        <v>10700</v>
      </c>
      <c r="BU391">
        <v>9498</v>
      </c>
      <c r="BV391">
        <v>500</v>
      </c>
      <c r="BW391">
        <v>250</v>
      </c>
      <c r="BX391">
        <v>25500</v>
      </c>
      <c r="BY391">
        <v>1000</v>
      </c>
      <c r="BZ391">
        <v>0</v>
      </c>
      <c r="CA391">
        <v>750</v>
      </c>
      <c r="CB391">
        <v>0</v>
      </c>
      <c r="CC391">
        <v>5900</v>
      </c>
      <c r="CD391">
        <v>1900</v>
      </c>
      <c r="CE391">
        <v>30850</v>
      </c>
      <c r="CF391">
        <v>6500</v>
      </c>
      <c r="CG391">
        <v>12500</v>
      </c>
      <c r="CH391">
        <v>12500</v>
      </c>
      <c r="CI391">
        <v>0</v>
      </c>
      <c r="CJ391">
        <v>0</v>
      </c>
    </row>
    <row r="392" spans="1:88" x14ac:dyDescent="0.25">
      <c r="A392" t="s">
        <v>554</v>
      </c>
      <c r="B392" t="s">
        <v>2514</v>
      </c>
      <c r="C392" t="str">
        <f>VLOOKUP(LEFT(D392,2),'Lookup Information'!$E:$H,4,FALSE)</f>
        <v>Rhode Island District 44</v>
      </c>
      <c r="D392" t="s">
        <v>555</v>
      </c>
      <c r="E392" t="s">
        <v>95</v>
      </c>
      <c r="F392" t="s">
        <v>90</v>
      </c>
      <c r="G392">
        <v>5000</v>
      </c>
      <c r="H392">
        <v>0</v>
      </c>
      <c r="I392">
        <v>0</v>
      </c>
      <c r="J392">
        <v>250</v>
      </c>
      <c r="K392">
        <v>0</v>
      </c>
      <c r="L392">
        <v>0</v>
      </c>
      <c r="M392">
        <v>0</v>
      </c>
      <c r="N392">
        <v>0</v>
      </c>
      <c r="O392">
        <v>2500</v>
      </c>
      <c r="P392">
        <v>2000</v>
      </c>
      <c r="Q392">
        <v>500</v>
      </c>
      <c r="R392">
        <v>6000</v>
      </c>
      <c r="S392">
        <v>2000</v>
      </c>
      <c r="T392">
        <v>3500</v>
      </c>
      <c r="U392">
        <v>2</v>
      </c>
      <c r="V392">
        <v>12250</v>
      </c>
      <c r="W392">
        <v>9000</v>
      </c>
      <c r="X392">
        <v>0</v>
      </c>
      <c r="Y392">
        <v>250</v>
      </c>
      <c r="Z392">
        <v>8500</v>
      </c>
      <c r="AA392">
        <v>47450</v>
      </c>
      <c r="AB392">
        <v>5950</v>
      </c>
      <c r="AC392">
        <v>1500</v>
      </c>
      <c r="AD392">
        <v>0</v>
      </c>
      <c r="AE392">
        <v>4500</v>
      </c>
      <c r="AF392">
        <v>0</v>
      </c>
      <c r="AG392">
        <v>500</v>
      </c>
      <c r="AH392">
        <v>2500</v>
      </c>
      <c r="AI392">
        <v>1000</v>
      </c>
      <c r="AJ392">
        <v>2000</v>
      </c>
      <c r="AK392">
        <v>16250</v>
      </c>
      <c r="AL392">
        <v>2250</v>
      </c>
      <c r="AM392">
        <v>10501</v>
      </c>
      <c r="AN392">
        <v>0</v>
      </c>
      <c r="AO392">
        <v>22000</v>
      </c>
      <c r="AP392">
        <v>9759</v>
      </c>
      <c r="AQ392">
        <v>0</v>
      </c>
      <c r="AR392">
        <v>3000</v>
      </c>
      <c r="AS392">
        <v>2750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-750</v>
      </c>
      <c r="BD392">
        <v>0</v>
      </c>
      <c r="BE392">
        <v>0</v>
      </c>
      <c r="BF392">
        <v>0</v>
      </c>
      <c r="BG392">
        <v>17000</v>
      </c>
      <c r="BH392">
        <v>0</v>
      </c>
      <c r="BI392">
        <v>0</v>
      </c>
      <c r="BJ392">
        <v>4000</v>
      </c>
      <c r="BK392">
        <v>12500</v>
      </c>
      <c r="BL392">
        <v>30500</v>
      </c>
      <c r="BM392">
        <v>22500</v>
      </c>
      <c r="BN392">
        <v>0</v>
      </c>
      <c r="BO392">
        <v>0</v>
      </c>
      <c r="BP392">
        <v>3501</v>
      </c>
      <c r="BQ392">
        <v>0</v>
      </c>
      <c r="BR392">
        <v>0</v>
      </c>
      <c r="BS392">
        <v>0</v>
      </c>
      <c r="BT392">
        <v>0</v>
      </c>
      <c r="BU392">
        <v>3250</v>
      </c>
      <c r="BV392">
        <v>500</v>
      </c>
      <c r="BW392">
        <v>0</v>
      </c>
      <c r="BX392">
        <v>7500</v>
      </c>
      <c r="BY392">
        <v>0</v>
      </c>
      <c r="BZ392">
        <v>0</v>
      </c>
      <c r="CA392">
        <v>1900</v>
      </c>
      <c r="CB392">
        <v>675</v>
      </c>
      <c r="CC392">
        <v>1502</v>
      </c>
      <c r="CD392">
        <v>1301</v>
      </c>
      <c r="CE392">
        <v>20316</v>
      </c>
      <c r="CF392">
        <v>10000</v>
      </c>
      <c r="CG392">
        <v>0</v>
      </c>
      <c r="CH392">
        <v>0</v>
      </c>
      <c r="CI392">
        <v>250</v>
      </c>
      <c r="CJ392">
        <v>500</v>
      </c>
    </row>
    <row r="393" spans="1:88" x14ac:dyDescent="0.25">
      <c r="A393" t="s">
        <v>556</v>
      </c>
      <c r="B393" t="s">
        <v>2515</v>
      </c>
      <c r="C393" t="str">
        <f>VLOOKUP(LEFT(D393,2),'Lookup Information'!$E:$H,4,FALSE)</f>
        <v>New York District 36</v>
      </c>
      <c r="D393" t="s">
        <v>1037</v>
      </c>
      <c r="E393" t="s">
        <v>87</v>
      </c>
      <c r="F393" t="s">
        <v>88</v>
      </c>
      <c r="G393">
        <v>9550</v>
      </c>
      <c r="H393">
        <v>28780</v>
      </c>
      <c r="I393">
        <v>15400</v>
      </c>
      <c r="J393">
        <v>7400</v>
      </c>
      <c r="K393">
        <v>0</v>
      </c>
      <c r="L393">
        <v>2500</v>
      </c>
      <c r="M393">
        <v>5200</v>
      </c>
      <c r="N393">
        <v>9237</v>
      </c>
      <c r="O393">
        <v>92500</v>
      </c>
      <c r="P393">
        <v>6500</v>
      </c>
      <c r="Q393">
        <v>0</v>
      </c>
      <c r="R393">
        <v>6700</v>
      </c>
      <c r="S393">
        <v>10500</v>
      </c>
      <c r="T393">
        <v>23000</v>
      </c>
      <c r="U393">
        <v>50650</v>
      </c>
      <c r="V393">
        <v>30153</v>
      </c>
      <c r="W393">
        <v>33200</v>
      </c>
      <c r="X393">
        <v>13900</v>
      </c>
      <c r="Y393">
        <v>38700</v>
      </c>
      <c r="Z393">
        <v>30000</v>
      </c>
      <c r="AA393">
        <v>20000</v>
      </c>
      <c r="AB393">
        <v>0</v>
      </c>
      <c r="AC393">
        <v>58250</v>
      </c>
      <c r="AD393">
        <v>0</v>
      </c>
      <c r="AE393">
        <v>115850</v>
      </c>
      <c r="AF393">
        <v>1000</v>
      </c>
      <c r="AG393">
        <v>74450</v>
      </c>
      <c r="AH393">
        <v>48635</v>
      </c>
      <c r="AI393">
        <v>13250</v>
      </c>
      <c r="AJ393">
        <v>19500</v>
      </c>
      <c r="AK393">
        <v>210450</v>
      </c>
      <c r="AL393">
        <v>19700</v>
      </c>
      <c r="AM393">
        <v>102770</v>
      </c>
      <c r="AN393">
        <v>2300</v>
      </c>
      <c r="AO393">
        <v>164350</v>
      </c>
      <c r="AP393">
        <v>118020</v>
      </c>
      <c r="AQ393">
        <v>32000</v>
      </c>
      <c r="AR393">
        <v>54575</v>
      </c>
      <c r="AS393">
        <v>95650</v>
      </c>
      <c r="AT393">
        <v>0</v>
      </c>
      <c r="AU393">
        <v>0</v>
      </c>
      <c r="AV393">
        <v>11000</v>
      </c>
      <c r="AW393">
        <v>0</v>
      </c>
      <c r="AX393">
        <v>0</v>
      </c>
      <c r="AY393">
        <v>1000</v>
      </c>
      <c r="AZ393">
        <v>0</v>
      </c>
      <c r="BA393">
        <v>11800</v>
      </c>
      <c r="BB393">
        <v>0</v>
      </c>
      <c r="BC393">
        <v>125897</v>
      </c>
      <c r="BD393">
        <v>17800</v>
      </c>
      <c r="BE393">
        <v>43475</v>
      </c>
      <c r="BF393">
        <v>0</v>
      </c>
      <c r="BG393">
        <v>27500</v>
      </c>
      <c r="BH393">
        <v>0</v>
      </c>
      <c r="BI393">
        <v>0</v>
      </c>
      <c r="BJ393">
        <v>2000</v>
      </c>
      <c r="BK393">
        <v>19500</v>
      </c>
      <c r="BL393">
        <v>118553</v>
      </c>
      <c r="BM393">
        <v>105376</v>
      </c>
      <c r="BN393">
        <v>78799</v>
      </c>
      <c r="BO393">
        <v>17500</v>
      </c>
      <c r="BP393">
        <v>42975</v>
      </c>
      <c r="BQ393">
        <v>27000</v>
      </c>
      <c r="BR393">
        <v>32000</v>
      </c>
      <c r="BS393">
        <v>35450</v>
      </c>
      <c r="BT393">
        <v>2500</v>
      </c>
      <c r="BU393">
        <v>55400</v>
      </c>
      <c r="BV393">
        <v>12700</v>
      </c>
      <c r="BW393">
        <v>20800</v>
      </c>
      <c r="BX393">
        <v>58200</v>
      </c>
      <c r="BY393">
        <v>31000</v>
      </c>
      <c r="BZ393">
        <v>5400</v>
      </c>
      <c r="CA393">
        <v>3237</v>
      </c>
      <c r="CB393">
        <v>0</v>
      </c>
      <c r="CC393">
        <v>21403</v>
      </c>
      <c r="CD393">
        <v>6250</v>
      </c>
      <c r="CE393">
        <v>62286</v>
      </c>
      <c r="CF393">
        <v>20500</v>
      </c>
      <c r="CG393">
        <v>33505</v>
      </c>
      <c r="CH393">
        <v>27500</v>
      </c>
      <c r="CI393">
        <v>1000</v>
      </c>
      <c r="CJ393">
        <v>5800</v>
      </c>
    </row>
    <row r="394" spans="1:88" x14ac:dyDescent="0.25">
      <c r="A394" t="s">
        <v>557</v>
      </c>
      <c r="B394" t="s">
        <v>2516</v>
      </c>
      <c r="C394" t="str">
        <f>VLOOKUP(LEFT(D394,2),'Lookup Information'!$E:$H,4,FALSE)</f>
        <v>Washington District 53</v>
      </c>
      <c r="D394" t="s">
        <v>1038</v>
      </c>
      <c r="E394" t="s">
        <v>87</v>
      </c>
      <c r="F394" t="s">
        <v>88</v>
      </c>
      <c r="G394">
        <v>14500</v>
      </c>
      <c r="H394">
        <v>13900</v>
      </c>
      <c r="I394">
        <v>6000</v>
      </c>
      <c r="J394">
        <v>7000</v>
      </c>
      <c r="K394">
        <v>41500</v>
      </c>
      <c r="L394">
        <v>7500</v>
      </c>
      <c r="M394">
        <v>0</v>
      </c>
      <c r="N394">
        <v>0</v>
      </c>
      <c r="O394">
        <v>34250</v>
      </c>
      <c r="P394">
        <v>8750</v>
      </c>
      <c r="Q394">
        <v>1000</v>
      </c>
      <c r="R394">
        <v>6000</v>
      </c>
      <c r="S394">
        <v>9750</v>
      </c>
      <c r="T394">
        <v>8000</v>
      </c>
      <c r="U394">
        <v>23350</v>
      </c>
      <c r="V394">
        <v>29500</v>
      </c>
      <c r="W394">
        <v>18000</v>
      </c>
      <c r="X394">
        <v>8750</v>
      </c>
      <c r="Y394">
        <v>22000</v>
      </c>
      <c r="Z394">
        <v>17000</v>
      </c>
      <c r="AA394">
        <v>10000</v>
      </c>
      <c r="AB394">
        <v>4450</v>
      </c>
      <c r="AC394">
        <v>17250</v>
      </c>
      <c r="AD394">
        <v>250</v>
      </c>
      <c r="AE394">
        <v>10000</v>
      </c>
      <c r="AF394">
        <v>0</v>
      </c>
      <c r="AG394">
        <v>38800</v>
      </c>
      <c r="AH394">
        <v>30700</v>
      </c>
      <c r="AI394">
        <v>5500</v>
      </c>
      <c r="AJ394">
        <v>0</v>
      </c>
      <c r="AK394">
        <v>125450</v>
      </c>
      <c r="AL394">
        <v>25700</v>
      </c>
      <c r="AM394">
        <v>60875</v>
      </c>
      <c r="AN394">
        <v>0</v>
      </c>
      <c r="AO394">
        <v>66350</v>
      </c>
      <c r="AP394">
        <v>50650</v>
      </c>
      <c r="AQ394">
        <v>17100</v>
      </c>
      <c r="AR394">
        <v>16400</v>
      </c>
      <c r="AS394">
        <v>39500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1000</v>
      </c>
      <c r="AZ394">
        <v>0</v>
      </c>
      <c r="BA394">
        <v>1400</v>
      </c>
      <c r="BB394">
        <v>0</v>
      </c>
      <c r="BC394">
        <v>30677</v>
      </c>
      <c r="BD394">
        <v>0</v>
      </c>
      <c r="BE394">
        <v>24735</v>
      </c>
      <c r="BF394">
        <v>0</v>
      </c>
      <c r="BG394">
        <v>40500</v>
      </c>
      <c r="BH394">
        <v>1000</v>
      </c>
      <c r="BI394">
        <v>0</v>
      </c>
      <c r="BJ394">
        <v>11500</v>
      </c>
      <c r="BK394">
        <v>20000</v>
      </c>
      <c r="BL394">
        <v>35450</v>
      </c>
      <c r="BM394">
        <v>24950</v>
      </c>
      <c r="BN394">
        <v>26000</v>
      </c>
      <c r="BO394">
        <v>14500</v>
      </c>
      <c r="BP394">
        <v>14150</v>
      </c>
      <c r="BQ394">
        <v>27650</v>
      </c>
      <c r="BR394">
        <v>14500</v>
      </c>
      <c r="BS394">
        <v>13500</v>
      </c>
      <c r="BT394">
        <v>300</v>
      </c>
      <c r="BU394">
        <v>40200</v>
      </c>
      <c r="BV394">
        <v>7800</v>
      </c>
      <c r="BW394">
        <v>500</v>
      </c>
      <c r="BX394">
        <v>28850</v>
      </c>
      <c r="BY394">
        <v>1000</v>
      </c>
      <c r="BZ394">
        <v>5000</v>
      </c>
      <c r="CA394">
        <v>4425</v>
      </c>
      <c r="CB394">
        <v>0</v>
      </c>
      <c r="CC394">
        <v>2800</v>
      </c>
      <c r="CD394">
        <v>2650</v>
      </c>
      <c r="CE394">
        <v>123950</v>
      </c>
      <c r="CF394">
        <v>21050</v>
      </c>
      <c r="CG394">
        <v>25050</v>
      </c>
      <c r="CH394">
        <v>6500</v>
      </c>
      <c r="CI394">
        <v>5000</v>
      </c>
      <c r="CJ394">
        <v>2000</v>
      </c>
    </row>
    <row r="395" spans="1:88" x14ac:dyDescent="0.25">
      <c r="A395" t="s">
        <v>558</v>
      </c>
      <c r="B395" t="s">
        <v>2517</v>
      </c>
      <c r="C395" t="str">
        <f>VLOOKUP(LEFT(D395,2),'Lookup Information'!$E:$H,4,FALSE)</f>
        <v>Ohio District 39</v>
      </c>
      <c r="D395" t="s">
        <v>1039</v>
      </c>
      <c r="E395" t="s">
        <v>87</v>
      </c>
      <c r="F395" t="s">
        <v>88</v>
      </c>
      <c r="G395">
        <v>12000</v>
      </c>
      <c r="H395">
        <v>3000</v>
      </c>
      <c r="I395">
        <v>4250</v>
      </c>
      <c r="J395">
        <v>12300</v>
      </c>
      <c r="K395">
        <v>1000</v>
      </c>
      <c r="L395">
        <v>4500</v>
      </c>
      <c r="M395">
        <v>0</v>
      </c>
      <c r="N395">
        <v>3057</v>
      </c>
      <c r="O395">
        <v>25000</v>
      </c>
      <c r="P395">
        <v>3000</v>
      </c>
      <c r="Q395">
        <v>0</v>
      </c>
      <c r="R395">
        <v>1000</v>
      </c>
      <c r="S395">
        <v>42500</v>
      </c>
      <c r="T395">
        <v>19750</v>
      </c>
      <c r="U395">
        <v>33750</v>
      </c>
      <c r="V395">
        <v>13500</v>
      </c>
      <c r="W395">
        <v>34350</v>
      </c>
      <c r="X395">
        <v>19100</v>
      </c>
      <c r="Y395">
        <v>37400</v>
      </c>
      <c r="Z395">
        <v>21000</v>
      </c>
      <c r="AA395">
        <v>8000</v>
      </c>
      <c r="AB395">
        <v>5400</v>
      </c>
      <c r="AC395">
        <v>47750</v>
      </c>
      <c r="AD395">
        <v>0</v>
      </c>
      <c r="AE395">
        <v>50943</v>
      </c>
      <c r="AF395">
        <v>0</v>
      </c>
      <c r="AG395">
        <v>61870</v>
      </c>
      <c r="AH395">
        <v>51000</v>
      </c>
      <c r="AI395">
        <v>6500</v>
      </c>
      <c r="AJ395">
        <v>12000</v>
      </c>
      <c r="AK395">
        <v>168350</v>
      </c>
      <c r="AL395">
        <v>42450</v>
      </c>
      <c r="AM395">
        <v>131550</v>
      </c>
      <c r="AN395">
        <v>0</v>
      </c>
      <c r="AO395">
        <v>100900</v>
      </c>
      <c r="AP395">
        <v>62400</v>
      </c>
      <c r="AQ395">
        <v>37000</v>
      </c>
      <c r="AR395">
        <v>47750</v>
      </c>
      <c r="AS395">
        <v>76400</v>
      </c>
      <c r="AT395">
        <v>750</v>
      </c>
      <c r="AU395">
        <v>0</v>
      </c>
      <c r="AV395">
        <v>6000</v>
      </c>
      <c r="AW395">
        <v>0</v>
      </c>
      <c r="AX395">
        <v>0</v>
      </c>
      <c r="AY395">
        <v>0</v>
      </c>
      <c r="AZ395">
        <v>0</v>
      </c>
      <c r="BA395">
        <v>8250</v>
      </c>
      <c r="BB395">
        <v>4000</v>
      </c>
      <c r="BC395">
        <v>46259</v>
      </c>
      <c r="BD395">
        <v>0</v>
      </c>
      <c r="BE395">
        <v>17880</v>
      </c>
      <c r="BF395">
        <v>0</v>
      </c>
      <c r="BG395">
        <v>40500</v>
      </c>
      <c r="BH395">
        <v>3000</v>
      </c>
      <c r="BI395">
        <v>300</v>
      </c>
      <c r="BJ395">
        <v>5500</v>
      </c>
      <c r="BK395">
        <v>27500</v>
      </c>
      <c r="BL395">
        <v>63396</v>
      </c>
      <c r="BM395">
        <v>42808</v>
      </c>
      <c r="BN395">
        <v>17424</v>
      </c>
      <c r="BO395">
        <v>11250</v>
      </c>
      <c r="BP395">
        <v>8666</v>
      </c>
      <c r="BQ395">
        <v>3500</v>
      </c>
      <c r="BR395">
        <v>48300</v>
      </c>
      <c r="BS395">
        <v>20800</v>
      </c>
      <c r="BT395">
        <v>3000</v>
      </c>
      <c r="BU395">
        <v>88550</v>
      </c>
      <c r="BV395">
        <v>4850</v>
      </c>
      <c r="BW395">
        <v>2000</v>
      </c>
      <c r="BX395">
        <v>36050</v>
      </c>
      <c r="BY395">
        <v>17000</v>
      </c>
      <c r="BZ395">
        <v>0</v>
      </c>
      <c r="CA395">
        <v>1900</v>
      </c>
      <c r="CB395">
        <v>2000</v>
      </c>
      <c r="CC395">
        <v>4888</v>
      </c>
      <c r="CD395">
        <v>6000</v>
      </c>
      <c r="CE395">
        <v>35175</v>
      </c>
      <c r="CF395">
        <v>25800</v>
      </c>
      <c r="CG395">
        <v>52350</v>
      </c>
      <c r="CH395">
        <v>6000</v>
      </c>
      <c r="CI395">
        <v>400</v>
      </c>
      <c r="CJ395">
        <v>31900</v>
      </c>
    </row>
    <row r="396" spans="1:88" x14ac:dyDescent="0.25">
      <c r="A396" t="s">
        <v>559</v>
      </c>
      <c r="B396" t="s">
        <v>2518</v>
      </c>
      <c r="C396" t="str">
        <f>VLOOKUP(LEFT(D396,2),'Lookup Information'!$E:$H,4,FALSE)</f>
        <v>Wisconsin District 55</v>
      </c>
      <c r="D396" t="s">
        <v>1040</v>
      </c>
      <c r="E396" t="s">
        <v>87</v>
      </c>
      <c r="F396" t="s">
        <v>88</v>
      </c>
      <c r="G396">
        <v>6400</v>
      </c>
      <c r="H396">
        <v>6300</v>
      </c>
      <c r="I396">
        <v>34650</v>
      </c>
      <c r="J396">
        <v>6100</v>
      </c>
      <c r="K396">
        <v>13000</v>
      </c>
      <c r="L396">
        <v>2500</v>
      </c>
      <c r="M396">
        <v>0</v>
      </c>
      <c r="N396">
        <v>0</v>
      </c>
      <c r="O396">
        <v>0</v>
      </c>
      <c r="P396">
        <v>2700</v>
      </c>
      <c r="Q396">
        <v>10800</v>
      </c>
      <c r="R396">
        <v>0</v>
      </c>
      <c r="S396">
        <v>3500</v>
      </c>
      <c r="T396">
        <v>2500</v>
      </c>
      <c r="U396">
        <v>17000</v>
      </c>
      <c r="V396">
        <v>9500</v>
      </c>
      <c r="W396">
        <v>10450</v>
      </c>
      <c r="X396">
        <v>0</v>
      </c>
      <c r="Y396">
        <v>13000</v>
      </c>
      <c r="Z396">
        <v>0</v>
      </c>
      <c r="AA396">
        <v>0</v>
      </c>
      <c r="AB396">
        <v>0</v>
      </c>
      <c r="AC396">
        <v>15750</v>
      </c>
      <c r="AD396">
        <v>0</v>
      </c>
      <c r="AE396">
        <v>18400</v>
      </c>
      <c r="AF396">
        <v>0</v>
      </c>
      <c r="AG396">
        <v>0</v>
      </c>
      <c r="AH396">
        <v>8000</v>
      </c>
      <c r="AI396">
        <v>3000</v>
      </c>
      <c r="AJ396">
        <v>0</v>
      </c>
      <c r="AK396">
        <v>18500</v>
      </c>
      <c r="AL396">
        <v>0</v>
      </c>
      <c r="AM396">
        <v>11500</v>
      </c>
      <c r="AN396">
        <v>0</v>
      </c>
      <c r="AO396">
        <v>16000</v>
      </c>
      <c r="AP396">
        <v>22000</v>
      </c>
      <c r="AQ396">
        <v>8000</v>
      </c>
      <c r="AR396">
        <v>4750</v>
      </c>
      <c r="AS396">
        <v>8500</v>
      </c>
      <c r="AT396">
        <v>0</v>
      </c>
      <c r="AU396">
        <v>0</v>
      </c>
      <c r="AV396">
        <v>6000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15700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5000</v>
      </c>
      <c r="BK396">
        <v>2000</v>
      </c>
      <c r="BL396">
        <v>2500</v>
      </c>
      <c r="BM396">
        <v>3750</v>
      </c>
      <c r="BN396">
        <v>15500</v>
      </c>
      <c r="BO396">
        <v>5000</v>
      </c>
      <c r="BP396">
        <v>5500</v>
      </c>
      <c r="BQ396">
        <v>2600</v>
      </c>
      <c r="BR396">
        <v>3000</v>
      </c>
      <c r="BS396">
        <v>2000</v>
      </c>
      <c r="BT396">
        <v>0</v>
      </c>
      <c r="BU396">
        <v>15900</v>
      </c>
      <c r="BV396">
        <v>0</v>
      </c>
      <c r="BW396">
        <v>0</v>
      </c>
      <c r="BX396">
        <v>5000</v>
      </c>
      <c r="BY396">
        <v>0</v>
      </c>
      <c r="BZ396">
        <v>0</v>
      </c>
      <c r="CA396">
        <v>0</v>
      </c>
      <c r="CB396">
        <v>0</v>
      </c>
      <c r="CC396">
        <v>2700</v>
      </c>
      <c r="CD396">
        <v>0</v>
      </c>
      <c r="CE396">
        <v>17150</v>
      </c>
      <c r="CF396">
        <v>31000</v>
      </c>
      <c r="CG396">
        <v>7700</v>
      </c>
      <c r="CH396">
        <v>13499</v>
      </c>
      <c r="CI396">
        <v>6000</v>
      </c>
      <c r="CJ396">
        <v>29700</v>
      </c>
    </row>
    <row r="397" spans="1:88" x14ac:dyDescent="0.25">
      <c r="A397" t="s">
        <v>560</v>
      </c>
      <c r="B397" t="s">
        <v>2519</v>
      </c>
      <c r="C397" t="str">
        <f>VLOOKUP(LEFT(D397,2),'Lookup Information'!$E:$H,4,FALSE)</f>
        <v>New York District 36</v>
      </c>
      <c r="D397" t="s">
        <v>1041</v>
      </c>
      <c r="E397" t="s">
        <v>87</v>
      </c>
      <c r="F397" t="s">
        <v>90</v>
      </c>
      <c r="G397">
        <v>10600</v>
      </c>
      <c r="H397">
        <v>23000</v>
      </c>
      <c r="I397">
        <v>1000</v>
      </c>
      <c r="J397">
        <v>10500</v>
      </c>
      <c r="K397">
        <v>760</v>
      </c>
      <c r="L397">
        <v>5400</v>
      </c>
      <c r="M397">
        <v>0</v>
      </c>
      <c r="N397">
        <v>0</v>
      </c>
      <c r="O397">
        <v>22890</v>
      </c>
      <c r="P397">
        <v>1500</v>
      </c>
      <c r="Q397">
        <v>7850</v>
      </c>
      <c r="R397">
        <v>13065</v>
      </c>
      <c r="S397">
        <v>32700</v>
      </c>
      <c r="T397">
        <v>12000</v>
      </c>
      <c r="U397">
        <v>1000</v>
      </c>
      <c r="V397">
        <v>3200</v>
      </c>
      <c r="W397">
        <v>10950</v>
      </c>
      <c r="X397">
        <v>4000</v>
      </c>
      <c r="Y397">
        <v>3003</v>
      </c>
      <c r="Z397">
        <v>19000</v>
      </c>
      <c r="AA397">
        <v>1000</v>
      </c>
      <c r="AB397">
        <v>6900</v>
      </c>
      <c r="AC397">
        <v>4050</v>
      </c>
      <c r="AD397">
        <v>0</v>
      </c>
      <c r="AE397">
        <v>5200</v>
      </c>
      <c r="AF397">
        <v>0</v>
      </c>
      <c r="AG397">
        <v>38400</v>
      </c>
      <c r="AH397">
        <v>34500</v>
      </c>
      <c r="AI397">
        <v>4500</v>
      </c>
      <c r="AJ397">
        <v>5400</v>
      </c>
      <c r="AK397">
        <v>54755</v>
      </c>
      <c r="AL397">
        <v>27050</v>
      </c>
      <c r="AM397">
        <v>183305</v>
      </c>
      <c r="AN397">
        <v>0</v>
      </c>
      <c r="AO397">
        <v>218100</v>
      </c>
      <c r="AP397">
        <v>47600</v>
      </c>
      <c r="AQ397">
        <v>17500</v>
      </c>
      <c r="AR397">
        <v>12980</v>
      </c>
      <c r="AS397">
        <v>19600</v>
      </c>
      <c r="AT397">
        <v>0</v>
      </c>
      <c r="AU397">
        <v>4500</v>
      </c>
      <c r="AV397">
        <v>13000</v>
      </c>
      <c r="AW397">
        <v>47577</v>
      </c>
      <c r="AX397">
        <v>13300</v>
      </c>
      <c r="AY397">
        <v>0</v>
      </c>
      <c r="AZ397">
        <v>0</v>
      </c>
      <c r="BA397">
        <v>0</v>
      </c>
      <c r="BB397">
        <v>-1333</v>
      </c>
      <c r="BC397">
        <v>74700</v>
      </c>
      <c r="BD397">
        <v>82710</v>
      </c>
      <c r="BE397">
        <v>0</v>
      </c>
      <c r="BF397">
        <v>0</v>
      </c>
      <c r="BG397">
        <v>2500</v>
      </c>
      <c r="BH397">
        <v>0</v>
      </c>
      <c r="BI397">
        <v>10000</v>
      </c>
      <c r="BJ397">
        <v>8000</v>
      </c>
      <c r="BK397">
        <v>21500</v>
      </c>
      <c r="BL397">
        <v>165052</v>
      </c>
      <c r="BM397">
        <v>22582</v>
      </c>
      <c r="BN397">
        <v>16550</v>
      </c>
      <c r="BO397">
        <v>0</v>
      </c>
      <c r="BP397">
        <v>74300</v>
      </c>
      <c r="BQ397">
        <v>1000</v>
      </c>
      <c r="BR397">
        <v>1500</v>
      </c>
      <c r="BS397">
        <v>850</v>
      </c>
      <c r="BT397">
        <v>10900</v>
      </c>
      <c r="BU397">
        <v>41700</v>
      </c>
      <c r="BV397">
        <v>7150</v>
      </c>
      <c r="BW397">
        <v>5400</v>
      </c>
      <c r="BX397">
        <v>37100</v>
      </c>
      <c r="BY397">
        <v>2225</v>
      </c>
      <c r="BZ397">
        <v>0</v>
      </c>
      <c r="CA397">
        <v>4000</v>
      </c>
      <c r="CB397">
        <v>253</v>
      </c>
      <c r="CC397">
        <v>7570</v>
      </c>
      <c r="CD397">
        <v>14500</v>
      </c>
      <c r="CE397">
        <v>103050</v>
      </c>
      <c r="CF397">
        <v>29050</v>
      </c>
      <c r="CG397">
        <v>14500</v>
      </c>
      <c r="CH397">
        <v>3000</v>
      </c>
      <c r="CI397">
        <v>0</v>
      </c>
      <c r="CJ397">
        <v>0</v>
      </c>
    </row>
    <row r="398" spans="1:88" x14ac:dyDescent="0.25">
      <c r="A398" t="s">
        <v>561</v>
      </c>
      <c r="B398" t="s">
        <v>2520</v>
      </c>
      <c r="C398" t="str">
        <f>VLOOKUP(LEFT(D398,2),'Lookup Information'!$E:$H,4,FALSE)</f>
        <v>South Carolina District 45</v>
      </c>
      <c r="D398" t="s">
        <v>1042</v>
      </c>
      <c r="E398" t="s">
        <v>87</v>
      </c>
      <c r="F398" t="s">
        <v>88</v>
      </c>
      <c r="G398">
        <v>8500</v>
      </c>
      <c r="H398">
        <v>24500</v>
      </c>
      <c r="I398">
        <v>0</v>
      </c>
      <c r="J398">
        <v>6000</v>
      </c>
      <c r="K398">
        <v>20500</v>
      </c>
      <c r="L398">
        <v>0</v>
      </c>
      <c r="M398">
        <v>0</v>
      </c>
      <c r="N398">
        <v>6000</v>
      </c>
      <c r="O398">
        <v>8500</v>
      </c>
      <c r="P398">
        <v>3000</v>
      </c>
      <c r="Q398">
        <v>1000</v>
      </c>
      <c r="R398">
        <v>1250</v>
      </c>
      <c r="S398">
        <v>4500</v>
      </c>
      <c r="T398">
        <v>14000</v>
      </c>
      <c r="U398">
        <v>67650</v>
      </c>
      <c r="V398">
        <v>11500</v>
      </c>
      <c r="W398">
        <v>43150</v>
      </c>
      <c r="X398">
        <v>1250</v>
      </c>
      <c r="Y398">
        <v>6750</v>
      </c>
      <c r="Z398">
        <v>1000</v>
      </c>
      <c r="AA398">
        <v>0</v>
      </c>
      <c r="AB398">
        <v>0</v>
      </c>
      <c r="AC398">
        <v>49000</v>
      </c>
      <c r="AD398">
        <v>0</v>
      </c>
      <c r="AE398">
        <v>20750</v>
      </c>
      <c r="AF398">
        <v>0</v>
      </c>
      <c r="AG398">
        <v>54000</v>
      </c>
      <c r="AH398">
        <v>23000</v>
      </c>
      <c r="AI398">
        <v>5000</v>
      </c>
      <c r="AJ398">
        <v>0</v>
      </c>
      <c r="AK398">
        <v>74750</v>
      </c>
      <c r="AL398">
        <v>4250</v>
      </c>
      <c r="AM398">
        <v>72500</v>
      </c>
      <c r="AN398">
        <v>0</v>
      </c>
      <c r="AO398">
        <v>26500</v>
      </c>
      <c r="AP398">
        <v>63500</v>
      </c>
      <c r="AQ398">
        <v>10500</v>
      </c>
      <c r="AR398">
        <v>21500</v>
      </c>
      <c r="AS398">
        <v>3500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7000</v>
      </c>
      <c r="BB398">
        <v>0</v>
      </c>
      <c r="BC398">
        <v>14500</v>
      </c>
      <c r="BD398">
        <v>0</v>
      </c>
      <c r="BE398">
        <v>17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1000</v>
      </c>
      <c r="BL398">
        <v>37750</v>
      </c>
      <c r="BM398">
        <v>29650</v>
      </c>
      <c r="BN398">
        <v>12250</v>
      </c>
      <c r="BO398">
        <v>2000</v>
      </c>
      <c r="BP398">
        <v>5500</v>
      </c>
      <c r="BQ398">
        <v>0</v>
      </c>
      <c r="BR398">
        <v>2250</v>
      </c>
      <c r="BS398">
        <v>13500</v>
      </c>
      <c r="BT398">
        <v>14000</v>
      </c>
      <c r="BU398">
        <v>19750</v>
      </c>
      <c r="BV398">
        <v>3950</v>
      </c>
      <c r="BW398">
        <v>1000</v>
      </c>
      <c r="BX398">
        <v>20500</v>
      </c>
      <c r="BY398">
        <v>9000</v>
      </c>
      <c r="BZ398">
        <v>6000</v>
      </c>
      <c r="CA398">
        <v>0</v>
      </c>
      <c r="CB398">
        <v>0</v>
      </c>
      <c r="CC398">
        <v>3250</v>
      </c>
      <c r="CD398">
        <v>2700</v>
      </c>
      <c r="CE398">
        <v>46700</v>
      </c>
      <c r="CF398">
        <v>42500</v>
      </c>
      <c r="CG398">
        <v>15750</v>
      </c>
      <c r="CH398">
        <v>21000</v>
      </c>
      <c r="CI398">
        <v>1000</v>
      </c>
      <c r="CJ398">
        <v>14250</v>
      </c>
    </row>
    <row r="399" spans="1:88" x14ac:dyDescent="0.25">
      <c r="A399" t="s">
        <v>562</v>
      </c>
      <c r="B399" t="s">
        <v>2521</v>
      </c>
      <c r="C399" t="str">
        <f>VLOOKUP(LEFT(D399,2),'Lookup Information'!$E:$H,4,FALSE)</f>
        <v>Louisiana District 22</v>
      </c>
      <c r="D399" t="s">
        <v>1043</v>
      </c>
      <c r="E399" t="s">
        <v>87</v>
      </c>
      <c r="F399" t="s">
        <v>90</v>
      </c>
      <c r="G399">
        <v>14500</v>
      </c>
      <c r="H399">
        <v>22200</v>
      </c>
      <c r="I399">
        <v>0</v>
      </c>
      <c r="J399">
        <v>0</v>
      </c>
      <c r="K399">
        <v>4000</v>
      </c>
      <c r="L399">
        <v>0</v>
      </c>
      <c r="M399">
        <v>0</v>
      </c>
      <c r="N399">
        <v>10000</v>
      </c>
      <c r="O399">
        <v>20000</v>
      </c>
      <c r="P399">
        <v>10500</v>
      </c>
      <c r="Q399">
        <v>250</v>
      </c>
      <c r="R399">
        <v>22700</v>
      </c>
      <c r="S399">
        <v>38250</v>
      </c>
      <c r="T399">
        <v>15500</v>
      </c>
      <c r="U399">
        <v>5500</v>
      </c>
      <c r="V399">
        <v>13500</v>
      </c>
      <c r="W399">
        <v>11200</v>
      </c>
      <c r="X399">
        <v>1000</v>
      </c>
      <c r="Y399">
        <v>0</v>
      </c>
      <c r="Z399">
        <v>22000</v>
      </c>
      <c r="AA399">
        <v>2000</v>
      </c>
      <c r="AB399">
        <v>3500</v>
      </c>
      <c r="AC399">
        <v>48750</v>
      </c>
      <c r="AD399">
        <v>0</v>
      </c>
      <c r="AE399">
        <v>62400</v>
      </c>
      <c r="AF399">
        <v>9000</v>
      </c>
      <c r="AG399">
        <v>14500</v>
      </c>
      <c r="AH399">
        <v>20400</v>
      </c>
      <c r="AI399">
        <v>5000</v>
      </c>
      <c r="AJ399">
        <v>12000</v>
      </c>
      <c r="AK399">
        <v>32700</v>
      </c>
      <c r="AL399">
        <v>3500</v>
      </c>
      <c r="AM399">
        <v>35500</v>
      </c>
      <c r="AN399">
        <v>0</v>
      </c>
      <c r="AO399">
        <v>17200</v>
      </c>
      <c r="AP399">
        <v>19600</v>
      </c>
      <c r="AQ399">
        <v>19000</v>
      </c>
      <c r="AR399">
        <v>13500</v>
      </c>
      <c r="AS399">
        <v>31000</v>
      </c>
      <c r="AT399">
        <v>0</v>
      </c>
      <c r="AU399">
        <v>0</v>
      </c>
      <c r="AV399">
        <v>12000</v>
      </c>
      <c r="AW399">
        <v>8030</v>
      </c>
      <c r="AX399">
        <v>3700</v>
      </c>
      <c r="AY399">
        <v>0</v>
      </c>
      <c r="AZ399">
        <v>0</v>
      </c>
      <c r="BA399">
        <v>0</v>
      </c>
      <c r="BB399">
        <v>0</v>
      </c>
      <c r="BC399">
        <v>16500</v>
      </c>
      <c r="BD399">
        <v>0</v>
      </c>
      <c r="BE399">
        <v>0</v>
      </c>
      <c r="BF399">
        <v>0</v>
      </c>
      <c r="BG399">
        <v>61000</v>
      </c>
      <c r="BH399">
        <v>37500</v>
      </c>
      <c r="BI399">
        <v>32500</v>
      </c>
      <c r="BJ399">
        <v>46500</v>
      </c>
      <c r="BK399">
        <v>50000</v>
      </c>
      <c r="BL399">
        <v>147350</v>
      </c>
      <c r="BM399">
        <v>37637</v>
      </c>
      <c r="BN399">
        <v>23698</v>
      </c>
      <c r="BO399">
        <v>0</v>
      </c>
      <c r="BP399">
        <v>23350</v>
      </c>
      <c r="BQ399">
        <v>12000</v>
      </c>
      <c r="BR399">
        <v>37000</v>
      </c>
      <c r="BS399">
        <v>8500</v>
      </c>
      <c r="BT399">
        <v>5500</v>
      </c>
      <c r="BU399">
        <v>20500</v>
      </c>
      <c r="BV399">
        <v>3000</v>
      </c>
      <c r="BW399">
        <v>5000</v>
      </c>
      <c r="BX399">
        <v>18000</v>
      </c>
      <c r="BY399">
        <v>1000</v>
      </c>
      <c r="BZ399">
        <v>3000</v>
      </c>
      <c r="CA399">
        <v>5500</v>
      </c>
      <c r="CB399">
        <v>0</v>
      </c>
      <c r="CC399">
        <v>3800</v>
      </c>
      <c r="CD399">
        <v>0</v>
      </c>
      <c r="CE399">
        <v>3950</v>
      </c>
      <c r="CF399">
        <v>24000</v>
      </c>
      <c r="CG399">
        <v>21700</v>
      </c>
      <c r="CH399">
        <v>29500</v>
      </c>
      <c r="CI399">
        <v>22500</v>
      </c>
      <c r="CJ399">
        <v>9900</v>
      </c>
    </row>
    <row r="400" spans="1:88" x14ac:dyDescent="0.25">
      <c r="A400" t="s">
        <v>563</v>
      </c>
      <c r="B400" t="s">
        <v>2522</v>
      </c>
      <c r="C400" t="str">
        <f>VLOOKUP(LEFT(D400,2),'Lookup Information'!$E:$H,4,FALSE)</f>
        <v>Virginia District 51</v>
      </c>
      <c r="D400" t="s">
        <v>1044</v>
      </c>
      <c r="E400" t="s">
        <v>87</v>
      </c>
      <c r="F400" t="s">
        <v>88</v>
      </c>
      <c r="G400">
        <v>0</v>
      </c>
      <c r="H400">
        <v>1000</v>
      </c>
      <c r="I400">
        <v>0</v>
      </c>
      <c r="J400">
        <v>2000</v>
      </c>
      <c r="K400">
        <v>1000</v>
      </c>
      <c r="L400">
        <v>0</v>
      </c>
      <c r="M400">
        <v>0</v>
      </c>
      <c r="N400">
        <v>2000</v>
      </c>
      <c r="O400">
        <v>8600</v>
      </c>
      <c r="P400">
        <v>0</v>
      </c>
      <c r="Q400">
        <v>0</v>
      </c>
      <c r="R400">
        <v>2700</v>
      </c>
      <c r="S400">
        <v>4000</v>
      </c>
      <c r="T400">
        <v>0</v>
      </c>
      <c r="U400">
        <v>0</v>
      </c>
      <c r="V400">
        <v>250</v>
      </c>
      <c r="W400">
        <v>19410</v>
      </c>
      <c r="X400">
        <v>11600</v>
      </c>
      <c r="Y400">
        <v>8802</v>
      </c>
      <c r="Z400">
        <v>18500</v>
      </c>
      <c r="AA400">
        <v>13000</v>
      </c>
      <c r="AB400">
        <v>22950</v>
      </c>
      <c r="AC400">
        <v>7000</v>
      </c>
      <c r="AD400">
        <v>0</v>
      </c>
      <c r="AE400">
        <v>6700</v>
      </c>
      <c r="AF400">
        <v>0</v>
      </c>
      <c r="AG400">
        <v>4700</v>
      </c>
      <c r="AH400">
        <v>5000</v>
      </c>
      <c r="AI400">
        <v>1500</v>
      </c>
      <c r="AJ400">
        <v>1000</v>
      </c>
      <c r="AK400">
        <v>12700</v>
      </c>
      <c r="AL400">
        <v>4000</v>
      </c>
      <c r="AM400">
        <v>47062</v>
      </c>
      <c r="AN400">
        <v>0</v>
      </c>
      <c r="AO400">
        <v>2500</v>
      </c>
      <c r="AP400">
        <v>20700</v>
      </c>
      <c r="AQ400">
        <v>4000</v>
      </c>
      <c r="AR400">
        <v>1000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4700</v>
      </c>
      <c r="BB400">
        <v>0</v>
      </c>
      <c r="BC400">
        <v>0</v>
      </c>
      <c r="BD400">
        <v>0</v>
      </c>
      <c r="BE400">
        <v>3575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2500</v>
      </c>
      <c r="BL400">
        <v>6500</v>
      </c>
      <c r="BM400">
        <v>1500</v>
      </c>
      <c r="BN400">
        <v>0</v>
      </c>
      <c r="BO400">
        <v>0</v>
      </c>
      <c r="BP400">
        <v>2100</v>
      </c>
      <c r="BQ400">
        <v>1000</v>
      </c>
      <c r="BR400">
        <v>0</v>
      </c>
      <c r="BS400">
        <v>0</v>
      </c>
      <c r="BT400">
        <v>3250</v>
      </c>
      <c r="BU400">
        <v>5000</v>
      </c>
      <c r="BV400">
        <v>250</v>
      </c>
      <c r="BW400">
        <v>250</v>
      </c>
      <c r="BX400">
        <v>14900</v>
      </c>
      <c r="BY400">
        <v>0</v>
      </c>
      <c r="BZ400">
        <v>0</v>
      </c>
      <c r="CA400">
        <v>14225</v>
      </c>
      <c r="CB400">
        <v>0</v>
      </c>
      <c r="CC400">
        <v>2000</v>
      </c>
      <c r="CD400">
        <v>2700</v>
      </c>
      <c r="CE400">
        <v>60055</v>
      </c>
      <c r="CF400">
        <v>6000</v>
      </c>
      <c r="CG400">
        <v>24800</v>
      </c>
      <c r="CH400">
        <v>27400</v>
      </c>
      <c r="CI400">
        <v>2000</v>
      </c>
      <c r="CJ400">
        <v>5200</v>
      </c>
    </row>
    <row r="401" spans="1:88" x14ac:dyDescent="0.25">
      <c r="A401" t="s">
        <v>564</v>
      </c>
      <c r="B401" t="s">
        <v>2523</v>
      </c>
      <c r="C401" t="str">
        <f>VLOOKUP(LEFT(D401,2),'Lookup Information'!$E:$H,4,FALSE)</f>
        <v>Idaho District 16</v>
      </c>
      <c r="D401" t="s">
        <v>565</v>
      </c>
      <c r="E401" t="s">
        <v>95</v>
      </c>
      <c r="F401" t="s">
        <v>88</v>
      </c>
      <c r="G401">
        <v>0</v>
      </c>
      <c r="H401">
        <v>500</v>
      </c>
      <c r="I401">
        <v>0</v>
      </c>
      <c r="J401">
        <v>1000</v>
      </c>
      <c r="K401">
        <v>0</v>
      </c>
      <c r="L401">
        <v>500</v>
      </c>
      <c r="M401">
        <v>0</v>
      </c>
      <c r="N401">
        <v>0</v>
      </c>
      <c r="O401">
        <v>2000</v>
      </c>
      <c r="P401">
        <v>0</v>
      </c>
      <c r="Q401">
        <v>0</v>
      </c>
      <c r="R401">
        <v>0</v>
      </c>
      <c r="S401">
        <v>0</v>
      </c>
      <c r="T401">
        <v>2000</v>
      </c>
      <c r="U401">
        <v>0</v>
      </c>
      <c r="V401">
        <v>3000</v>
      </c>
      <c r="W401">
        <v>0</v>
      </c>
      <c r="X401">
        <v>0</v>
      </c>
      <c r="Y401">
        <v>250</v>
      </c>
      <c r="Z401">
        <v>0</v>
      </c>
      <c r="AA401">
        <v>1000</v>
      </c>
      <c r="AB401">
        <v>0</v>
      </c>
      <c r="AC401">
        <v>14500</v>
      </c>
      <c r="AD401">
        <v>1000</v>
      </c>
      <c r="AE401">
        <v>11800</v>
      </c>
      <c r="AF401">
        <v>0</v>
      </c>
      <c r="AG401">
        <v>0</v>
      </c>
      <c r="AH401">
        <v>18650</v>
      </c>
      <c r="AI401">
        <v>0</v>
      </c>
      <c r="AJ401">
        <v>0</v>
      </c>
      <c r="AK401">
        <v>4000</v>
      </c>
      <c r="AL401">
        <v>500</v>
      </c>
      <c r="AM401">
        <v>2500</v>
      </c>
      <c r="AN401">
        <v>0</v>
      </c>
      <c r="AO401">
        <v>1000</v>
      </c>
      <c r="AP401">
        <v>1700</v>
      </c>
      <c r="AQ401">
        <v>0</v>
      </c>
      <c r="AR401">
        <v>250</v>
      </c>
      <c r="AS401">
        <v>3000</v>
      </c>
      <c r="AT401">
        <v>0</v>
      </c>
      <c r="AU401">
        <v>0</v>
      </c>
      <c r="AV401">
        <v>500</v>
      </c>
      <c r="AW401">
        <v>0</v>
      </c>
      <c r="AX401">
        <v>0</v>
      </c>
      <c r="AY401">
        <v>1000</v>
      </c>
      <c r="AZ401">
        <v>0</v>
      </c>
      <c r="BA401">
        <v>2000</v>
      </c>
      <c r="BB401">
        <v>0</v>
      </c>
      <c r="BC401">
        <v>21000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4000</v>
      </c>
      <c r="BM401">
        <v>750</v>
      </c>
      <c r="BN401">
        <v>0</v>
      </c>
      <c r="BO401">
        <v>1000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8664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1250</v>
      </c>
      <c r="CF401">
        <v>0</v>
      </c>
      <c r="CG401">
        <v>0</v>
      </c>
      <c r="CH401">
        <v>0</v>
      </c>
      <c r="CI401">
        <v>0</v>
      </c>
      <c r="CJ401">
        <v>0</v>
      </c>
    </row>
    <row r="402" spans="1:88" x14ac:dyDescent="0.25">
      <c r="A402" t="s">
        <v>566</v>
      </c>
      <c r="B402" t="s">
        <v>2524</v>
      </c>
      <c r="C402" t="str">
        <f>VLOOKUP(LEFT(D402,2),'Lookup Information'!$E:$H,4,FALSE)</f>
        <v>Kansas District 20</v>
      </c>
      <c r="D402" t="s">
        <v>567</v>
      </c>
      <c r="E402" t="s">
        <v>95</v>
      </c>
      <c r="F402" t="s">
        <v>88</v>
      </c>
      <c r="G402">
        <v>49500</v>
      </c>
      <c r="H402">
        <v>37500</v>
      </c>
      <c r="I402">
        <v>21500</v>
      </c>
      <c r="J402">
        <v>31789</v>
      </c>
      <c r="K402">
        <v>6000</v>
      </c>
      <c r="L402">
        <v>3000</v>
      </c>
      <c r="M402">
        <v>5500</v>
      </c>
      <c r="N402">
        <v>0</v>
      </c>
      <c r="O402">
        <v>9000</v>
      </c>
      <c r="P402">
        <v>0</v>
      </c>
      <c r="Q402">
        <v>2500</v>
      </c>
      <c r="R402">
        <v>0</v>
      </c>
      <c r="S402">
        <v>2500</v>
      </c>
      <c r="T402">
        <v>2000</v>
      </c>
      <c r="U402">
        <v>0</v>
      </c>
      <c r="V402">
        <v>14000</v>
      </c>
      <c r="W402">
        <v>5000</v>
      </c>
      <c r="X402">
        <v>0</v>
      </c>
      <c r="Y402">
        <v>-1000</v>
      </c>
      <c r="Z402">
        <v>2000</v>
      </c>
      <c r="AA402">
        <v>3500</v>
      </c>
      <c r="AB402">
        <v>0</v>
      </c>
      <c r="AC402">
        <v>1000</v>
      </c>
      <c r="AD402">
        <v>0</v>
      </c>
      <c r="AE402">
        <v>9500</v>
      </c>
      <c r="AF402">
        <v>2000</v>
      </c>
      <c r="AG402">
        <v>0</v>
      </c>
      <c r="AH402">
        <v>8000</v>
      </c>
      <c r="AI402">
        <v>0</v>
      </c>
      <c r="AJ402">
        <v>-300</v>
      </c>
      <c r="AK402">
        <v>27250</v>
      </c>
      <c r="AL402">
        <v>7000</v>
      </c>
      <c r="AM402">
        <v>11600</v>
      </c>
      <c r="AN402">
        <v>250</v>
      </c>
      <c r="AO402">
        <v>24500</v>
      </c>
      <c r="AP402">
        <v>4000</v>
      </c>
      <c r="AQ402">
        <v>9500</v>
      </c>
      <c r="AR402">
        <v>1500</v>
      </c>
      <c r="AS402">
        <v>41500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12500</v>
      </c>
      <c r="BD402">
        <v>12000</v>
      </c>
      <c r="BE402">
        <v>1000</v>
      </c>
      <c r="BF402">
        <v>0</v>
      </c>
      <c r="BG402">
        <v>0</v>
      </c>
      <c r="BH402">
        <v>1000</v>
      </c>
      <c r="BI402">
        <v>0</v>
      </c>
      <c r="BJ402">
        <v>0</v>
      </c>
      <c r="BK402">
        <v>0</v>
      </c>
      <c r="BL402">
        <v>22250</v>
      </c>
      <c r="BM402">
        <v>24450</v>
      </c>
      <c r="BN402">
        <v>2000</v>
      </c>
      <c r="BO402">
        <v>0</v>
      </c>
      <c r="BP402">
        <v>0</v>
      </c>
      <c r="BQ402">
        <v>0</v>
      </c>
      <c r="BR402">
        <v>3650</v>
      </c>
      <c r="BS402">
        <v>7500</v>
      </c>
      <c r="BT402">
        <v>0</v>
      </c>
      <c r="BU402">
        <v>6500</v>
      </c>
      <c r="BV402">
        <v>0</v>
      </c>
      <c r="BW402">
        <v>0</v>
      </c>
      <c r="BX402">
        <v>-2500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1500</v>
      </c>
      <c r="CF402">
        <v>1500</v>
      </c>
      <c r="CG402">
        <v>6500</v>
      </c>
      <c r="CH402">
        <v>0</v>
      </c>
      <c r="CI402">
        <v>0</v>
      </c>
      <c r="CJ402">
        <v>0</v>
      </c>
    </row>
    <row r="403" spans="1:88" x14ac:dyDescent="0.25">
      <c r="A403" t="s">
        <v>568</v>
      </c>
      <c r="B403" t="s">
        <v>2525</v>
      </c>
      <c r="C403" t="str">
        <f>VLOOKUP(LEFT(D403,2),'Lookup Information'!$E:$H,4,FALSE)</f>
        <v>Alabama District 1</v>
      </c>
      <c r="D403" t="s">
        <v>1045</v>
      </c>
      <c r="E403" t="s">
        <v>87</v>
      </c>
      <c r="F403" t="s">
        <v>88</v>
      </c>
      <c r="G403">
        <v>23250</v>
      </c>
      <c r="H403">
        <v>55450</v>
      </c>
      <c r="I403">
        <v>3000</v>
      </c>
      <c r="J403">
        <v>13500</v>
      </c>
      <c r="K403">
        <v>45717</v>
      </c>
      <c r="L403">
        <v>5500</v>
      </c>
      <c r="M403">
        <v>6000</v>
      </c>
      <c r="N403">
        <v>10000</v>
      </c>
      <c r="O403">
        <v>10400</v>
      </c>
      <c r="P403">
        <v>0</v>
      </c>
      <c r="Q403">
        <v>8100</v>
      </c>
      <c r="R403">
        <v>2950</v>
      </c>
      <c r="S403">
        <v>20300</v>
      </c>
      <c r="T403">
        <v>9000</v>
      </c>
      <c r="U403">
        <v>34000</v>
      </c>
      <c r="V403">
        <v>19400</v>
      </c>
      <c r="W403">
        <v>26900</v>
      </c>
      <c r="X403">
        <v>10000</v>
      </c>
      <c r="Y403">
        <v>8450</v>
      </c>
      <c r="Z403">
        <v>45000</v>
      </c>
      <c r="AA403">
        <v>17500</v>
      </c>
      <c r="AB403">
        <v>32400</v>
      </c>
      <c r="AC403">
        <v>27500</v>
      </c>
      <c r="AD403">
        <v>7500</v>
      </c>
      <c r="AE403">
        <v>21950</v>
      </c>
      <c r="AF403">
        <v>0</v>
      </c>
      <c r="AG403">
        <v>35200</v>
      </c>
      <c r="AH403">
        <v>27250</v>
      </c>
      <c r="AI403">
        <v>0</v>
      </c>
      <c r="AJ403">
        <v>0</v>
      </c>
      <c r="AK403">
        <v>39000</v>
      </c>
      <c r="AL403">
        <v>5450</v>
      </c>
      <c r="AM403">
        <v>76117</v>
      </c>
      <c r="AN403">
        <v>0</v>
      </c>
      <c r="AO403">
        <v>8500</v>
      </c>
      <c r="AP403">
        <v>47350</v>
      </c>
      <c r="AQ403">
        <v>3250</v>
      </c>
      <c r="AR403">
        <v>9500</v>
      </c>
      <c r="AS403">
        <v>11000</v>
      </c>
      <c r="AT403">
        <v>2367</v>
      </c>
      <c r="AU403">
        <v>0</v>
      </c>
      <c r="AV403">
        <v>21700</v>
      </c>
      <c r="AW403">
        <v>1000</v>
      </c>
      <c r="AX403">
        <v>0</v>
      </c>
      <c r="AY403">
        <v>0</v>
      </c>
      <c r="AZ403">
        <v>0</v>
      </c>
      <c r="BA403">
        <v>3000</v>
      </c>
      <c r="BB403">
        <v>0</v>
      </c>
      <c r="BC403">
        <v>66717</v>
      </c>
      <c r="BD403">
        <v>12400</v>
      </c>
      <c r="BE403">
        <v>5700</v>
      </c>
      <c r="BF403">
        <v>7000</v>
      </c>
      <c r="BG403">
        <v>0</v>
      </c>
      <c r="BH403">
        <v>2000</v>
      </c>
      <c r="BI403">
        <v>0</v>
      </c>
      <c r="BJ403">
        <v>0</v>
      </c>
      <c r="BK403">
        <v>2000</v>
      </c>
      <c r="BL403">
        <v>60817</v>
      </c>
      <c r="BM403">
        <v>11000</v>
      </c>
      <c r="BN403">
        <v>20200</v>
      </c>
      <c r="BO403">
        <v>4250</v>
      </c>
      <c r="BP403">
        <v>5750</v>
      </c>
      <c r="BQ403">
        <v>0</v>
      </c>
      <c r="BR403">
        <v>2000</v>
      </c>
      <c r="BS403">
        <v>6500</v>
      </c>
      <c r="BT403">
        <v>2500</v>
      </c>
      <c r="BU403">
        <v>23500</v>
      </c>
      <c r="BV403">
        <v>2250</v>
      </c>
      <c r="BW403">
        <v>250</v>
      </c>
      <c r="BX403">
        <v>22450</v>
      </c>
      <c r="BY403">
        <v>4500</v>
      </c>
      <c r="BZ403">
        <v>0</v>
      </c>
      <c r="CA403">
        <v>7050</v>
      </c>
      <c r="CB403">
        <v>0</v>
      </c>
      <c r="CC403">
        <v>9825</v>
      </c>
      <c r="CD403">
        <v>0</v>
      </c>
      <c r="CE403">
        <v>49550</v>
      </c>
      <c r="CF403">
        <v>27000</v>
      </c>
      <c r="CG403">
        <v>19000</v>
      </c>
      <c r="CH403">
        <v>7500</v>
      </c>
      <c r="CI403">
        <v>0</v>
      </c>
      <c r="CJ403">
        <v>6500</v>
      </c>
    </row>
    <row r="404" spans="1:88" x14ac:dyDescent="0.25">
      <c r="A404" t="s">
        <v>569</v>
      </c>
      <c r="B404" t="s">
        <v>2526</v>
      </c>
      <c r="C404" t="str">
        <f>VLOOKUP(LEFT(D404,2),'Lookup Information'!$E:$H,4,FALSE)</f>
        <v>Washington District 53</v>
      </c>
      <c r="D404" t="s">
        <v>1046</v>
      </c>
      <c r="E404" t="s">
        <v>87</v>
      </c>
      <c r="F404" t="s">
        <v>88</v>
      </c>
      <c r="G404">
        <v>48299</v>
      </c>
      <c r="H404">
        <v>20740</v>
      </c>
      <c r="I404">
        <v>7000</v>
      </c>
      <c r="J404">
        <v>24913</v>
      </c>
      <c r="K404">
        <v>80200</v>
      </c>
      <c r="L404">
        <v>8490</v>
      </c>
      <c r="M404">
        <v>0</v>
      </c>
      <c r="N404">
        <v>5200</v>
      </c>
      <c r="O404">
        <v>49940</v>
      </c>
      <c r="P404">
        <v>36400</v>
      </c>
      <c r="Q404">
        <v>5650</v>
      </c>
      <c r="R404">
        <v>32500</v>
      </c>
      <c r="S404">
        <v>75900</v>
      </c>
      <c r="T404">
        <v>19000</v>
      </c>
      <c r="U404">
        <v>41860</v>
      </c>
      <c r="V404">
        <v>17520</v>
      </c>
      <c r="W404">
        <v>44140</v>
      </c>
      <c r="X404">
        <v>9100</v>
      </c>
      <c r="Y404">
        <v>5000</v>
      </c>
      <c r="Z404">
        <v>34700</v>
      </c>
      <c r="AA404">
        <v>5600</v>
      </c>
      <c r="AB404">
        <v>0</v>
      </c>
      <c r="AC404">
        <v>55330</v>
      </c>
      <c r="AD404">
        <v>12650</v>
      </c>
      <c r="AE404">
        <v>113350</v>
      </c>
      <c r="AF404">
        <v>6720</v>
      </c>
      <c r="AG404">
        <v>49509</v>
      </c>
      <c r="AH404">
        <v>51880</v>
      </c>
      <c r="AI404">
        <v>11350</v>
      </c>
      <c r="AJ404">
        <v>5700</v>
      </c>
      <c r="AK404">
        <v>147820</v>
      </c>
      <c r="AL404">
        <v>45700</v>
      </c>
      <c r="AM404">
        <v>178445</v>
      </c>
      <c r="AN404">
        <v>0</v>
      </c>
      <c r="AO404">
        <v>223100</v>
      </c>
      <c r="AP404">
        <v>184650</v>
      </c>
      <c r="AQ404">
        <v>59025</v>
      </c>
      <c r="AR404">
        <v>45380</v>
      </c>
      <c r="AS404">
        <v>121500</v>
      </c>
      <c r="AT404">
        <v>5100</v>
      </c>
      <c r="AU404">
        <v>0</v>
      </c>
      <c r="AV404">
        <v>0</v>
      </c>
      <c r="AW404">
        <v>0</v>
      </c>
      <c r="AX404">
        <v>0</v>
      </c>
      <c r="AY404">
        <v>2000</v>
      </c>
      <c r="AZ404">
        <v>0</v>
      </c>
      <c r="BA404">
        <v>9150</v>
      </c>
      <c r="BB404">
        <v>4200</v>
      </c>
      <c r="BC404">
        <v>14275</v>
      </c>
      <c r="BD404">
        <v>35100</v>
      </c>
      <c r="BE404">
        <v>58325</v>
      </c>
      <c r="BF404">
        <v>1625</v>
      </c>
      <c r="BG404">
        <v>0</v>
      </c>
      <c r="BH404">
        <v>0</v>
      </c>
      <c r="BI404">
        <v>0</v>
      </c>
      <c r="BJ404">
        <v>5400</v>
      </c>
      <c r="BK404">
        <v>1000</v>
      </c>
      <c r="BL404">
        <v>93005</v>
      </c>
      <c r="BM404">
        <v>65125</v>
      </c>
      <c r="BN404">
        <v>37250</v>
      </c>
      <c r="BO404">
        <v>10000</v>
      </c>
      <c r="BP404">
        <v>42105</v>
      </c>
      <c r="BQ404">
        <v>7920</v>
      </c>
      <c r="BR404">
        <v>3000</v>
      </c>
      <c r="BS404">
        <v>69720</v>
      </c>
      <c r="BT404">
        <v>30470</v>
      </c>
      <c r="BU404">
        <v>32350</v>
      </c>
      <c r="BV404">
        <v>5875</v>
      </c>
      <c r="BW404">
        <v>7700</v>
      </c>
      <c r="BX404">
        <v>71080</v>
      </c>
      <c r="BY404">
        <v>0</v>
      </c>
      <c r="BZ404">
        <v>2500</v>
      </c>
      <c r="CA404">
        <v>9760</v>
      </c>
      <c r="CB404">
        <v>5470</v>
      </c>
      <c r="CC404">
        <v>16525</v>
      </c>
      <c r="CD404">
        <v>10100</v>
      </c>
      <c r="CE404">
        <v>152854</v>
      </c>
      <c r="CF404">
        <v>28500</v>
      </c>
      <c r="CG404">
        <v>36200</v>
      </c>
      <c r="CH404">
        <v>31100</v>
      </c>
      <c r="CI404">
        <v>17850</v>
      </c>
      <c r="CJ404">
        <v>2755</v>
      </c>
    </row>
    <row r="405" spans="1:88" x14ac:dyDescent="0.25">
      <c r="A405" t="s">
        <v>570</v>
      </c>
      <c r="B405" t="s">
        <v>2527</v>
      </c>
      <c r="C405" t="str">
        <f>VLOOKUP(LEFT(D405,2),'Lookup Information'!$E:$H,4,FALSE)</f>
        <v>Tennessee District 47</v>
      </c>
      <c r="D405" t="s">
        <v>1047</v>
      </c>
      <c r="E405" t="s">
        <v>87</v>
      </c>
      <c r="F405" t="s">
        <v>88</v>
      </c>
      <c r="G405">
        <v>500</v>
      </c>
      <c r="H405">
        <v>1000</v>
      </c>
      <c r="I405">
        <v>0</v>
      </c>
      <c r="J405">
        <v>5200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1500</v>
      </c>
      <c r="R405">
        <v>0</v>
      </c>
      <c r="S405">
        <v>2000</v>
      </c>
      <c r="T405">
        <v>0</v>
      </c>
      <c r="U405">
        <v>6000</v>
      </c>
      <c r="V405">
        <v>1250</v>
      </c>
      <c r="W405">
        <v>22350</v>
      </c>
      <c r="X405">
        <v>2500</v>
      </c>
      <c r="Y405">
        <v>1000</v>
      </c>
      <c r="Z405">
        <v>0</v>
      </c>
      <c r="AA405">
        <v>0</v>
      </c>
      <c r="AB405">
        <v>0</v>
      </c>
      <c r="AC405">
        <v>0</v>
      </c>
      <c r="AD405">
        <v>300</v>
      </c>
      <c r="AE405">
        <v>4500</v>
      </c>
      <c r="AF405">
        <v>0</v>
      </c>
      <c r="AG405">
        <v>500</v>
      </c>
      <c r="AH405">
        <v>6900</v>
      </c>
      <c r="AI405">
        <v>1000</v>
      </c>
      <c r="AJ405">
        <v>0</v>
      </c>
      <c r="AK405">
        <v>8700</v>
      </c>
      <c r="AL405">
        <v>0</v>
      </c>
      <c r="AM405">
        <v>18900</v>
      </c>
      <c r="AN405">
        <v>0</v>
      </c>
      <c r="AO405">
        <v>4500</v>
      </c>
      <c r="AP405">
        <v>55995</v>
      </c>
      <c r="AQ405">
        <v>500</v>
      </c>
      <c r="AR405">
        <v>10600</v>
      </c>
      <c r="AS405">
        <v>3750</v>
      </c>
      <c r="AT405">
        <v>250</v>
      </c>
      <c r="AU405">
        <v>0</v>
      </c>
      <c r="AV405">
        <v>4000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1000</v>
      </c>
      <c r="BL405">
        <v>1800</v>
      </c>
      <c r="BM405">
        <v>1500</v>
      </c>
      <c r="BN405">
        <v>1500</v>
      </c>
      <c r="BO405">
        <v>1000</v>
      </c>
      <c r="BP405">
        <v>1000</v>
      </c>
      <c r="BQ405">
        <v>0</v>
      </c>
      <c r="BR405">
        <v>8400</v>
      </c>
      <c r="BS405">
        <v>4500</v>
      </c>
      <c r="BT405">
        <v>1000</v>
      </c>
      <c r="BU405">
        <v>3000</v>
      </c>
      <c r="BV405">
        <v>1735</v>
      </c>
      <c r="BW405">
        <v>1000</v>
      </c>
      <c r="BX405">
        <v>13200</v>
      </c>
      <c r="BY405">
        <v>0</v>
      </c>
      <c r="BZ405">
        <v>200</v>
      </c>
      <c r="CA405">
        <v>4150</v>
      </c>
      <c r="CB405">
        <v>0</v>
      </c>
      <c r="CC405">
        <v>700</v>
      </c>
      <c r="CD405">
        <v>0</v>
      </c>
      <c r="CE405">
        <v>27200</v>
      </c>
      <c r="CF405">
        <v>0</v>
      </c>
      <c r="CG405">
        <v>0</v>
      </c>
      <c r="CH405">
        <v>0</v>
      </c>
      <c r="CI405">
        <v>0</v>
      </c>
      <c r="CJ405">
        <v>2000</v>
      </c>
    </row>
    <row r="406" spans="1:88" x14ac:dyDescent="0.25">
      <c r="A406" t="s">
        <v>571</v>
      </c>
      <c r="B406" t="s">
        <v>2528</v>
      </c>
      <c r="C406" t="str">
        <f>VLOOKUP(LEFT(D406,2),'Lookup Information'!$E:$H,4,FALSE)</f>
        <v>Kentucky District 21</v>
      </c>
      <c r="D406" t="s">
        <v>1048</v>
      </c>
      <c r="E406" t="s">
        <v>87</v>
      </c>
      <c r="F406" t="s">
        <v>88</v>
      </c>
      <c r="G406">
        <v>18500</v>
      </c>
      <c r="H406">
        <v>20450</v>
      </c>
      <c r="I406">
        <v>1000</v>
      </c>
      <c r="J406">
        <v>5500</v>
      </c>
      <c r="K406">
        <v>1000</v>
      </c>
      <c r="L406">
        <v>11000</v>
      </c>
      <c r="M406">
        <v>1000</v>
      </c>
      <c r="N406">
        <v>13000</v>
      </c>
      <c r="O406">
        <v>15000</v>
      </c>
      <c r="P406">
        <v>12000</v>
      </c>
      <c r="Q406">
        <v>0</v>
      </c>
      <c r="R406">
        <v>5700</v>
      </c>
      <c r="S406">
        <v>5000</v>
      </c>
      <c r="T406">
        <v>13500</v>
      </c>
      <c r="U406">
        <v>30600</v>
      </c>
      <c r="V406">
        <v>27700</v>
      </c>
      <c r="W406">
        <v>9900</v>
      </c>
      <c r="X406">
        <v>15000</v>
      </c>
      <c r="Y406">
        <v>2500</v>
      </c>
      <c r="Z406">
        <v>52500</v>
      </c>
      <c r="AA406">
        <v>57500</v>
      </c>
      <c r="AB406">
        <v>25500</v>
      </c>
      <c r="AC406">
        <v>47300</v>
      </c>
      <c r="AD406">
        <v>39300</v>
      </c>
      <c r="AE406">
        <v>18300</v>
      </c>
      <c r="AF406">
        <v>0</v>
      </c>
      <c r="AG406">
        <v>14800</v>
      </c>
      <c r="AH406">
        <v>46500</v>
      </c>
      <c r="AI406">
        <v>0</v>
      </c>
      <c r="AJ406">
        <v>0</v>
      </c>
      <c r="AK406">
        <v>16250</v>
      </c>
      <c r="AL406">
        <v>3000</v>
      </c>
      <c r="AM406">
        <v>37500</v>
      </c>
      <c r="AN406">
        <v>0</v>
      </c>
      <c r="AO406">
        <v>15450</v>
      </c>
      <c r="AP406">
        <v>56300</v>
      </c>
      <c r="AQ406">
        <v>10900</v>
      </c>
      <c r="AR406">
        <v>24050</v>
      </c>
      <c r="AS406">
        <v>18000</v>
      </c>
      <c r="AT406">
        <v>500</v>
      </c>
      <c r="AU406">
        <v>0</v>
      </c>
      <c r="AV406">
        <v>2000</v>
      </c>
      <c r="AW406">
        <v>0</v>
      </c>
      <c r="AX406">
        <v>0</v>
      </c>
      <c r="AY406">
        <v>0</v>
      </c>
      <c r="AZ406">
        <v>0</v>
      </c>
      <c r="BA406">
        <v>9400</v>
      </c>
      <c r="BB406">
        <v>2000</v>
      </c>
      <c r="BC406">
        <v>5000</v>
      </c>
      <c r="BD406">
        <v>0</v>
      </c>
      <c r="BE406">
        <v>0</v>
      </c>
      <c r="BF406">
        <v>0</v>
      </c>
      <c r="BG406">
        <v>0</v>
      </c>
      <c r="BH406">
        <v>2000</v>
      </c>
      <c r="BI406">
        <v>0</v>
      </c>
      <c r="BJ406">
        <v>0</v>
      </c>
      <c r="BK406">
        <v>41000</v>
      </c>
      <c r="BL406">
        <v>50450</v>
      </c>
      <c r="BM406">
        <v>47350</v>
      </c>
      <c r="BN406">
        <v>26000</v>
      </c>
      <c r="BO406">
        <v>0</v>
      </c>
      <c r="BP406">
        <v>12000</v>
      </c>
      <c r="BQ406">
        <v>17000</v>
      </c>
      <c r="BR406">
        <v>40800</v>
      </c>
      <c r="BS406">
        <v>12500</v>
      </c>
      <c r="BT406">
        <v>0</v>
      </c>
      <c r="BU406">
        <v>37500</v>
      </c>
      <c r="BV406">
        <v>1000</v>
      </c>
      <c r="BW406">
        <v>0</v>
      </c>
      <c r="BX406">
        <v>15500</v>
      </c>
      <c r="BY406">
        <v>1000</v>
      </c>
      <c r="BZ406">
        <v>5400</v>
      </c>
      <c r="CA406">
        <v>3500</v>
      </c>
      <c r="CB406">
        <v>0</v>
      </c>
      <c r="CC406">
        <v>2900</v>
      </c>
      <c r="CD406">
        <v>4000</v>
      </c>
      <c r="CE406">
        <v>26950</v>
      </c>
      <c r="CF406">
        <v>84500</v>
      </c>
      <c r="CG406">
        <v>13400</v>
      </c>
      <c r="CH406">
        <v>45500</v>
      </c>
      <c r="CI406">
        <v>16000</v>
      </c>
      <c r="CJ406">
        <v>11500</v>
      </c>
    </row>
    <row r="407" spans="1:88" x14ac:dyDescent="0.25">
      <c r="A407" t="s">
        <v>572</v>
      </c>
      <c r="B407" t="s">
        <v>2529</v>
      </c>
      <c r="C407" t="str">
        <f>VLOOKUP(LEFT(D407,2),'Lookup Information'!$E:$H,4,FALSE)</f>
        <v>Alabama District 1</v>
      </c>
      <c r="D407" t="s">
        <v>1049</v>
      </c>
      <c r="E407" t="s">
        <v>87</v>
      </c>
      <c r="F407" t="s">
        <v>88</v>
      </c>
      <c r="G407">
        <v>41200</v>
      </c>
      <c r="H407">
        <v>64900</v>
      </c>
      <c r="I407">
        <v>2000</v>
      </c>
      <c r="J407">
        <v>4500</v>
      </c>
      <c r="K407">
        <v>31359</v>
      </c>
      <c r="L407">
        <v>1000</v>
      </c>
      <c r="M407">
        <v>5500</v>
      </c>
      <c r="N407">
        <v>0</v>
      </c>
      <c r="O407">
        <v>12000</v>
      </c>
      <c r="P407">
        <v>1000</v>
      </c>
      <c r="Q407">
        <v>0</v>
      </c>
      <c r="R407">
        <v>0</v>
      </c>
      <c r="S407">
        <v>21900</v>
      </c>
      <c r="T407">
        <v>8500</v>
      </c>
      <c r="U407">
        <v>17300</v>
      </c>
      <c r="V407">
        <v>22450</v>
      </c>
      <c r="W407">
        <v>23900</v>
      </c>
      <c r="X407">
        <v>11900</v>
      </c>
      <c r="Y407">
        <v>2300</v>
      </c>
      <c r="Z407">
        <v>76200</v>
      </c>
      <c r="AA407">
        <v>48250</v>
      </c>
      <c r="AB407">
        <v>51000</v>
      </c>
      <c r="AC407">
        <v>35700</v>
      </c>
      <c r="AD407">
        <v>11000</v>
      </c>
      <c r="AE407">
        <v>13500</v>
      </c>
      <c r="AF407">
        <v>0</v>
      </c>
      <c r="AG407">
        <v>11000</v>
      </c>
      <c r="AH407">
        <v>33350</v>
      </c>
      <c r="AI407">
        <v>0</v>
      </c>
      <c r="AJ407">
        <v>7250</v>
      </c>
      <c r="AK407">
        <v>37900</v>
      </c>
      <c r="AL407">
        <v>3750</v>
      </c>
      <c r="AM407">
        <v>33550</v>
      </c>
      <c r="AN407">
        <v>0</v>
      </c>
      <c r="AO407">
        <v>8900</v>
      </c>
      <c r="AP407">
        <v>48550</v>
      </c>
      <c r="AQ407">
        <v>3500</v>
      </c>
      <c r="AR407">
        <v>15300</v>
      </c>
      <c r="AS407">
        <v>2000</v>
      </c>
      <c r="AT407">
        <v>500</v>
      </c>
      <c r="AU407">
        <v>0</v>
      </c>
      <c r="AV407">
        <v>16550</v>
      </c>
      <c r="AW407">
        <v>0</v>
      </c>
      <c r="AX407">
        <v>0</v>
      </c>
      <c r="AY407">
        <v>0</v>
      </c>
      <c r="AZ407">
        <v>0</v>
      </c>
      <c r="BA407">
        <v>8000</v>
      </c>
      <c r="BB407">
        <v>0</v>
      </c>
      <c r="BC407">
        <v>28500</v>
      </c>
      <c r="BD407">
        <v>8200</v>
      </c>
      <c r="BE407">
        <v>1500</v>
      </c>
      <c r="BF407">
        <v>0</v>
      </c>
      <c r="BG407">
        <v>0</v>
      </c>
      <c r="BH407">
        <v>1000</v>
      </c>
      <c r="BI407">
        <v>0</v>
      </c>
      <c r="BJ407">
        <v>2500</v>
      </c>
      <c r="BK407">
        <v>9000</v>
      </c>
      <c r="BL407">
        <v>48749</v>
      </c>
      <c r="BM407">
        <v>15250</v>
      </c>
      <c r="BN407">
        <v>2500</v>
      </c>
      <c r="BO407">
        <v>2500</v>
      </c>
      <c r="BP407">
        <v>11000</v>
      </c>
      <c r="BQ407">
        <v>0</v>
      </c>
      <c r="BR407">
        <v>9500</v>
      </c>
      <c r="BS407">
        <v>6650</v>
      </c>
      <c r="BT407">
        <v>3500</v>
      </c>
      <c r="BU407">
        <v>5000</v>
      </c>
      <c r="BV407">
        <v>2500</v>
      </c>
      <c r="BW407">
        <v>0</v>
      </c>
      <c r="BX407">
        <v>2000</v>
      </c>
      <c r="BY407">
        <v>3000</v>
      </c>
      <c r="BZ407">
        <v>3000</v>
      </c>
      <c r="CA407">
        <v>2500</v>
      </c>
      <c r="CB407">
        <v>0</v>
      </c>
      <c r="CC407">
        <v>4450</v>
      </c>
      <c r="CD407">
        <v>0</v>
      </c>
      <c r="CE407">
        <v>25250</v>
      </c>
      <c r="CF407">
        <v>16500</v>
      </c>
      <c r="CG407">
        <v>18650</v>
      </c>
      <c r="CH407">
        <v>9000</v>
      </c>
      <c r="CI407">
        <v>0</v>
      </c>
      <c r="CJ407">
        <v>15200</v>
      </c>
    </row>
    <row r="408" spans="1:88" x14ac:dyDescent="0.25">
      <c r="A408" t="s">
        <v>573</v>
      </c>
      <c r="B408" t="s">
        <v>2530</v>
      </c>
      <c r="C408" t="str">
        <f>VLOOKUP(LEFT(D408,2),'Lookup Information'!$E:$H,4,FALSE)</f>
        <v>California District 6</v>
      </c>
      <c r="D408" t="s">
        <v>1050</v>
      </c>
      <c r="E408" t="s">
        <v>87</v>
      </c>
      <c r="F408" t="s">
        <v>88</v>
      </c>
      <c r="G408">
        <v>500</v>
      </c>
      <c r="H408">
        <v>1300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15600</v>
      </c>
      <c r="P408">
        <v>400</v>
      </c>
      <c r="Q408">
        <v>1000</v>
      </c>
      <c r="R408">
        <v>0</v>
      </c>
      <c r="S408">
        <v>0</v>
      </c>
      <c r="T408">
        <v>1350</v>
      </c>
      <c r="U408">
        <v>2000</v>
      </c>
      <c r="V408">
        <v>3350</v>
      </c>
      <c r="W408">
        <v>6500</v>
      </c>
      <c r="X408">
        <v>3000</v>
      </c>
      <c r="Y408">
        <v>0</v>
      </c>
      <c r="Z408">
        <v>250</v>
      </c>
      <c r="AA408">
        <v>1000</v>
      </c>
      <c r="AB408">
        <v>0</v>
      </c>
      <c r="AC408">
        <v>6000</v>
      </c>
      <c r="AD408">
        <v>0</v>
      </c>
      <c r="AE408">
        <v>650</v>
      </c>
      <c r="AF408">
        <v>0</v>
      </c>
      <c r="AG408">
        <v>7700</v>
      </c>
      <c r="AH408">
        <v>400</v>
      </c>
      <c r="AI408">
        <v>5150</v>
      </c>
      <c r="AJ408">
        <v>0</v>
      </c>
      <c r="AK408">
        <v>10900</v>
      </c>
      <c r="AL408">
        <v>6050</v>
      </c>
      <c r="AM408">
        <v>43720</v>
      </c>
      <c r="AN408">
        <v>0</v>
      </c>
      <c r="AO408">
        <v>20250</v>
      </c>
      <c r="AP408">
        <v>20047</v>
      </c>
      <c r="AQ408">
        <v>0</v>
      </c>
      <c r="AR408">
        <v>5700</v>
      </c>
      <c r="AS408">
        <v>20150</v>
      </c>
      <c r="AT408">
        <v>0</v>
      </c>
      <c r="AU408">
        <v>0</v>
      </c>
      <c r="AV408">
        <v>-2000</v>
      </c>
      <c r="AW408">
        <v>0</v>
      </c>
      <c r="AX408">
        <v>0</v>
      </c>
      <c r="AY408">
        <v>0</v>
      </c>
      <c r="AZ408">
        <v>0</v>
      </c>
      <c r="BA408">
        <v>6400</v>
      </c>
      <c r="BB408">
        <v>6950</v>
      </c>
      <c r="BC408">
        <v>0</v>
      </c>
      <c r="BD408">
        <v>0</v>
      </c>
      <c r="BE408">
        <v>21500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27650</v>
      </c>
      <c r="BM408">
        <v>0</v>
      </c>
      <c r="BN408">
        <v>0</v>
      </c>
      <c r="BO408">
        <v>1500</v>
      </c>
      <c r="BP408">
        <v>7100</v>
      </c>
      <c r="BQ408">
        <v>0</v>
      </c>
      <c r="BR408">
        <v>3700</v>
      </c>
      <c r="BS408">
        <v>0</v>
      </c>
      <c r="BT408">
        <v>2700</v>
      </c>
      <c r="BU408">
        <v>20650</v>
      </c>
      <c r="BV408">
        <v>6900</v>
      </c>
      <c r="BW408">
        <v>0</v>
      </c>
      <c r="BX408">
        <v>3450</v>
      </c>
      <c r="BY408">
        <v>0</v>
      </c>
      <c r="BZ408">
        <v>0</v>
      </c>
      <c r="CA408">
        <v>4600</v>
      </c>
      <c r="CB408">
        <v>0</v>
      </c>
      <c r="CC408">
        <v>2850</v>
      </c>
      <c r="CD408">
        <v>7100</v>
      </c>
      <c r="CE408">
        <v>84675</v>
      </c>
      <c r="CF408">
        <v>12700</v>
      </c>
      <c r="CG408">
        <v>9900</v>
      </c>
      <c r="CH408">
        <v>0</v>
      </c>
      <c r="CI408">
        <v>0</v>
      </c>
      <c r="CJ408">
        <v>0</v>
      </c>
    </row>
    <row r="409" spans="1:88" x14ac:dyDescent="0.25">
      <c r="A409" t="s">
        <v>574</v>
      </c>
      <c r="B409" t="s">
        <v>2531</v>
      </c>
      <c r="C409" t="str">
        <f>VLOOKUP(LEFT(D409,2),'Lookup Information'!$E:$H,4,FALSE)</f>
        <v>Indiana District 18</v>
      </c>
      <c r="D409" t="s">
        <v>1051</v>
      </c>
      <c r="E409" t="s">
        <v>87</v>
      </c>
      <c r="F409" t="s">
        <v>88</v>
      </c>
      <c r="G409">
        <v>19300</v>
      </c>
      <c r="H409">
        <v>9675</v>
      </c>
      <c r="I409">
        <v>14600</v>
      </c>
      <c r="J409">
        <v>2500</v>
      </c>
      <c r="K409">
        <v>4000</v>
      </c>
      <c r="L409">
        <v>5000</v>
      </c>
      <c r="M409">
        <v>1000</v>
      </c>
      <c r="N409">
        <v>2500</v>
      </c>
      <c r="O409">
        <v>4990</v>
      </c>
      <c r="P409">
        <v>9500</v>
      </c>
      <c r="Q409">
        <v>2750</v>
      </c>
      <c r="R409">
        <v>2500</v>
      </c>
      <c r="S409">
        <v>6500</v>
      </c>
      <c r="T409">
        <v>12000</v>
      </c>
      <c r="U409">
        <v>37300</v>
      </c>
      <c r="V409">
        <v>26060</v>
      </c>
      <c r="W409">
        <v>23065</v>
      </c>
      <c r="X409">
        <v>2000</v>
      </c>
      <c r="Y409">
        <v>10400</v>
      </c>
      <c r="Z409">
        <v>3500</v>
      </c>
      <c r="AA409">
        <v>0</v>
      </c>
      <c r="AB409">
        <v>0</v>
      </c>
      <c r="AC409">
        <v>26199</v>
      </c>
      <c r="AD409">
        <v>2000</v>
      </c>
      <c r="AE409">
        <v>25600</v>
      </c>
      <c r="AF409">
        <v>1000</v>
      </c>
      <c r="AG409">
        <v>19700</v>
      </c>
      <c r="AH409">
        <v>15950</v>
      </c>
      <c r="AI409">
        <v>1250</v>
      </c>
      <c r="AJ409">
        <v>7500</v>
      </c>
      <c r="AK409">
        <v>23450</v>
      </c>
      <c r="AL409">
        <v>13875</v>
      </c>
      <c r="AM409">
        <v>41114</v>
      </c>
      <c r="AN409">
        <v>0</v>
      </c>
      <c r="AO409">
        <v>30250</v>
      </c>
      <c r="AP409">
        <v>71600</v>
      </c>
      <c r="AQ409">
        <v>7500</v>
      </c>
      <c r="AR409">
        <v>17900</v>
      </c>
      <c r="AS409">
        <v>23500</v>
      </c>
      <c r="AT409">
        <v>500</v>
      </c>
      <c r="AU409">
        <v>0</v>
      </c>
      <c r="AV409">
        <v>11000</v>
      </c>
      <c r="AW409">
        <v>0</v>
      </c>
      <c r="AX409">
        <v>0</v>
      </c>
      <c r="AY409">
        <v>1000</v>
      </c>
      <c r="AZ409">
        <v>0</v>
      </c>
      <c r="BA409">
        <v>2000</v>
      </c>
      <c r="BB409">
        <v>6700</v>
      </c>
      <c r="BC409">
        <v>33271</v>
      </c>
      <c r="BD409">
        <v>20350</v>
      </c>
      <c r="BE409">
        <v>250</v>
      </c>
      <c r="BF409">
        <v>0</v>
      </c>
      <c r="BG409">
        <v>0</v>
      </c>
      <c r="BH409">
        <v>3000</v>
      </c>
      <c r="BI409">
        <v>0</v>
      </c>
      <c r="BJ409">
        <v>2500</v>
      </c>
      <c r="BK409">
        <v>8000</v>
      </c>
      <c r="BL409">
        <v>45989</v>
      </c>
      <c r="BM409">
        <v>16250</v>
      </c>
      <c r="BN409">
        <v>16433</v>
      </c>
      <c r="BO409">
        <v>3500</v>
      </c>
      <c r="BP409">
        <v>24560</v>
      </c>
      <c r="BQ409">
        <v>91225</v>
      </c>
      <c r="BR409">
        <v>5390</v>
      </c>
      <c r="BS409">
        <v>8375</v>
      </c>
      <c r="BT409">
        <v>14800</v>
      </c>
      <c r="BU409">
        <v>29658</v>
      </c>
      <c r="BV409">
        <v>5000</v>
      </c>
      <c r="BW409">
        <v>0</v>
      </c>
      <c r="BX409">
        <v>14900</v>
      </c>
      <c r="BY409">
        <v>4500</v>
      </c>
      <c r="BZ409">
        <v>0</v>
      </c>
      <c r="CA409">
        <v>0</v>
      </c>
      <c r="CB409">
        <v>0</v>
      </c>
      <c r="CC409">
        <v>26700</v>
      </c>
      <c r="CD409">
        <v>7000</v>
      </c>
      <c r="CE409">
        <v>35350</v>
      </c>
      <c r="CF409">
        <v>55500</v>
      </c>
      <c r="CG409">
        <v>17900</v>
      </c>
      <c r="CH409">
        <v>24999</v>
      </c>
      <c r="CI409">
        <v>11500</v>
      </c>
      <c r="CJ409">
        <v>12500</v>
      </c>
    </row>
    <row r="410" spans="1:88" x14ac:dyDescent="0.25">
      <c r="A410" t="s">
        <v>575</v>
      </c>
      <c r="B410" t="s">
        <v>2532</v>
      </c>
      <c r="C410" t="str">
        <f>VLOOKUP(LEFT(D410,2),'Lookup Information'!$E:$H,4,FALSE)</f>
        <v>Florida District 12</v>
      </c>
      <c r="D410" t="s">
        <v>1052</v>
      </c>
      <c r="E410" t="s">
        <v>87</v>
      </c>
      <c r="F410" t="s">
        <v>88</v>
      </c>
      <c r="G410">
        <v>17950</v>
      </c>
      <c r="H410">
        <v>38800</v>
      </c>
      <c r="I410">
        <v>3500</v>
      </c>
      <c r="J410">
        <v>23400</v>
      </c>
      <c r="K410">
        <v>0</v>
      </c>
      <c r="L410">
        <v>11000</v>
      </c>
      <c r="M410">
        <v>2500</v>
      </c>
      <c r="N410">
        <v>12336</v>
      </c>
      <c r="O410">
        <v>3500</v>
      </c>
      <c r="P410">
        <v>2000</v>
      </c>
      <c r="Q410">
        <v>0</v>
      </c>
      <c r="R410">
        <v>6500</v>
      </c>
      <c r="S410">
        <v>10625</v>
      </c>
      <c r="T410">
        <v>5000</v>
      </c>
      <c r="U410">
        <v>-150</v>
      </c>
      <c r="V410">
        <v>4250</v>
      </c>
      <c r="W410">
        <v>3000</v>
      </c>
      <c r="X410">
        <v>0</v>
      </c>
      <c r="Y410">
        <v>0</v>
      </c>
      <c r="Z410">
        <v>50500</v>
      </c>
      <c r="AA410">
        <v>19000</v>
      </c>
      <c r="AB410">
        <v>6500</v>
      </c>
      <c r="AC410">
        <v>27000</v>
      </c>
      <c r="AD410">
        <v>0</v>
      </c>
      <c r="AE410">
        <v>5000</v>
      </c>
      <c r="AF410">
        <v>0</v>
      </c>
      <c r="AG410">
        <v>39000</v>
      </c>
      <c r="AH410">
        <v>10500</v>
      </c>
      <c r="AI410">
        <v>3000</v>
      </c>
      <c r="AJ410">
        <v>6000</v>
      </c>
      <c r="AK410">
        <v>15750</v>
      </c>
      <c r="AL410">
        <v>0</v>
      </c>
      <c r="AM410">
        <v>21500</v>
      </c>
      <c r="AN410">
        <v>0</v>
      </c>
      <c r="AO410">
        <v>4300</v>
      </c>
      <c r="AP410">
        <v>12000</v>
      </c>
      <c r="AQ410">
        <v>0</v>
      </c>
      <c r="AR410">
        <v>5000</v>
      </c>
      <c r="AS410">
        <v>3000</v>
      </c>
      <c r="AT410">
        <v>500</v>
      </c>
      <c r="AU410">
        <v>0</v>
      </c>
      <c r="AV410">
        <v>2000</v>
      </c>
      <c r="AW410">
        <v>0</v>
      </c>
      <c r="AX410">
        <v>0</v>
      </c>
      <c r="AY410">
        <v>0</v>
      </c>
      <c r="AZ410">
        <v>0</v>
      </c>
      <c r="BA410">
        <v>6000</v>
      </c>
      <c r="BB410">
        <v>0</v>
      </c>
      <c r="BC410">
        <v>21000</v>
      </c>
      <c r="BD410">
        <v>5000</v>
      </c>
      <c r="BE410">
        <v>10000</v>
      </c>
      <c r="BF410">
        <v>0</v>
      </c>
      <c r="BG410">
        <v>0</v>
      </c>
      <c r="BH410">
        <v>0</v>
      </c>
      <c r="BI410">
        <v>0</v>
      </c>
      <c r="BJ410">
        <v>2000</v>
      </c>
      <c r="BK410">
        <v>2000</v>
      </c>
      <c r="BL410">
        <v>21950</v>
      </c>
      <c r="BM410">
        <v>19100</v>
      </c>
      <c r="BN410">
        <v>9500</v>
      </c>
      <c r="BO410">
        <v>2000</v>
      </c>
      <c r="BP410">
        <v>0</v>
      </c>
      <c r="BQ410">
        <v>10000</v>
      </c>
      <c r="BR410">
        <v>1000</v>
      </c>
      <c r="BS410">
        <v>6750</v>
      </c>
      <c r="BT410">
        <v>7500</v>
      </c>
      <c r="BU410">
        <v>12250</v>
      </c>
      <c r="BV410">
        <v>0</v>
      </c>
      <c r="BW410">
        <v>5500</v>
      </c>
      <c r="BX410">
        <v>9500</v>
      </c>
      <c r="BY410">
        <v>0</v>
      </c>
      <c r="BZ410">
        <v>0</v>
      </c>
      <c r="CA410">
        <v>0</v>
      </c>
      <c r="CB410">
        <v>0</v>
      </c>
      <c r="CC410">
        <v>9000</v>
      </c>
      <c r="CD410">
        <v>1000</v>
      </c>
      <c r="CE410">
        <v>3225</v>
      </c>
      <c r="CF410">
        <v>14500</v>
      </c>
      <c r="CG410">
        <v>0</v>
      </c>
      <c r="CH410">
        <v>4000</v>
      </c>
      <c r="CI410">
        <v>0</v>
      </c>
      <c r="CJ410">
        <v>7000</v>
      </c>
    </row>
    <row r="411" spans="1:88" x14ac:dyDescent="0.25">
      <c r="A411" t="s">
        <v>576</v>
      </c>
      <c r="B411" t="s">
        <v>2533</v>
      </c>
      <c r="C411" t="str">
        <f>VLOOKUP(LEFT(D411,2),'Lookup Information'!$E:$H,4,FALSE)</f>
        <v>Florida District 12</v>
      </c>
      <c r="D411" t="s">
        <v>1053</v>
      </c>
      <c r="E411" t="s">
        <v>87</v>
      </c>
      <c r="F411" t="s">
        <v>88</v>
      </c>
      <c r="G411">
        <v>0</v>
      </c>
      <c r="H411">
        <v>2000</v>
      </c>
      <c r="I411">
        <v>0</v>
      </c>
      <c r="J411">
        <v>12400</v>
      </c>
      <c r="K411">
        <v>1000</v>
      </c>
      <c r="L411">
        <v>0</v>
      </c>
      <c r="M411">
        <v>0</v>
      </c>
      <c r="N411">
        <v>1000</v>
      </c>
      <c r="O411">
        <v>4450</v>
      </c>
      <c r="P411">
        <v>6000</v>
      </c>
      <c r="Q411">
        <v>12800</v>
      </c>
      <c r="R411">
        <v>12000</v>
      </c>
      <c r="S411">
        <v>11000</v>
      </c>
      <c r="T411">
        <v>14000</v>
      </c>
      <c r="U411">
        <v>1000</v>
      </c>
      <c r="V411">
        <v>14050</v>
      </c>
      <c r="W411">
        <v>5000</v>
      </c>
      <c r="X411">
        <v>1617</v>
      </c>
      <c r="Y411">
        <v>5500</v>
      </c>
      <c r="Z411">
        <v>26750</v>
      </c>
      <c r="AA411">
        <v>10000</v>
      </c>
      <c r="AB411">
        <v>0</v>
      </c>
      <c r="AC411">
        <v>4750</v>
      </c>
      <c r="AD411">
        <v>0</v>
      </c>
      <c r="AE411">
        <v>10500</v>
      </c>
      <c r="AF411">
        <v>0</v>
      </c>
      <c r="AG411">
        <v>4750</v>
      </c>
      <c r="AH411">
        <v>17400</v>
      </c>
      <c r="AI411">
        <v>0</v>
      </c>
      <c r="AJ411">
        <v>0</v>
      </c>
      <c r="AK411">
        <v>18450</v>
      </c>
      <c r="AL411">
        <v>15550</v>
      </c>
      <c r="AM411">
        <v>85650</v>
      </c>
      <c r="AN411">
        <v>0</v>
      </c>
      <c r="AO411">
        <v>25450</v>
      </c>
      <c r="AP411">
        <v>36400</v>
      </c>
      <c r="AQ411">
        <v>3500</v>
      </c>
      <c r="AR411">
        <v>12750</v>
      </c>
      <c r="AS411">
        <v>3700</v>
      </c>
      <c r="AT411">
        <v>0</v>
      </c>
      <c r="AU411">
        <v>0</v>
      </c>
      <c r="AV411">
        <v>9800</v>
      </c>
      <c r="AW411">
        <v>0</v>
      </c>
      <c r="AX411">
        <v>1000</v>
      </c>
      <c r="AY411">
        <v>53750</v>
      </c>
      <c r="AZ411">
        <v>0</v>
      </c>
      <c r="BA411">
        <v>0</v>
      </c>
      <c r="BB411">
        <v>13630</v>
      </c>
      <c r="BC411">
        <v>110800</v>
      </c>
      <c r="BD411">
        <v>140650</v>
      </c>
      <c r="BE411">
        <v>35700</v>
      </c>
      <c r="BF411">
        <v>6800</v>
      </c>
      <c r="BG411">
        <v>29000</v>
      </c>
      <c r="BH411">
        <v>0</v>
      </c>
      <c r="BI411">
        <v>500</v>
      </c>
      <c r="BJ411">
        <v>19000</v>
      </c>
      <c r="BK411">
        <v>39000</v>
      </c>
      <c r="BL411">
        <v>82748</v>
      </c>
      <c r="BM411">
        <v>23200</v>
      </c>
      <c r="BN411">
        <v>23331</v>
      </c>
      <c r="BO411">
        <v>0</v>
      </c>
      <c r="BP411">
        <v>11975</v>
      </c>
      <c r="BQ411">
        <v>0</v>
      </c>
      <c r="BR411">
        <v>0</v>
      </c>
      <c r="BS411">
        <v>7000</v>
      </c>
      <c r="BT411">
        <v>10550</v>
      </c>
      <c r="BU411">
        <v>27300</v>
      </c>
      <c r="BV411">
        <v>750</v>
      </c>
      <c r="BW411">
        <v>500</v>
      </c>
      <c r="BX411">
        <v>13750</v>
      </c>
      <c r="BY411">
        <v>0</v>
      </c>
      <c r="BZ411">
        <v>2700</v>
      </c>
      <c r="CA411">
        <v>13300</v>
      </c>
      <c r="CB411">
        <v>0</v>
      </c>
      <c r="CC411">
        <v>6550</v>
      </c>
      <c r="CD411">
        <v>11850</v>
      </c>
      <c r="CE411">
        <v>48825</v>
      </c>
      <c r="CF411">
        <v>16250</v>
      </c>
      <c r="CG411">
        <v>13400</v>
      </c>
      <c r="CH411">
        <v>12500</v>
      </c>
      <c r="CI411">
        <v>14900</v>
      </c>
      <c r="CJ411">
        <v>0</v>
      </c>
    </row>
    <row r="412" spans="1:88" x14ac:dyDescent="0.25">
      <c r="A412" t="s">
        <v>577</v>
      </c>
      <c r="B412" t="s">
        <v>2534</v>
      </c>
      <c r="C412" t="str">
        <f>VLOOKUP(LEFT(D412,2),'Lookup Information'!$E:$H,4,FALSE)</f>
        <v>Illinois District 17</v>
      </c>
      <c r="D412" t="s">
        <v>1054</v>
      </c>
      <c r="E412" t="s">
        <v>87</v>
      </c>
      <c r="F412" t="s">
        <v>88</v>
      </c>
      <c r="G412">
        <v>25757</v>
      </c>
      <c r="H412">
        <v>10275</v>
      </c>
      <c r="I412">
        <v>13000</v>
      </c>
      <c r="J412">
        <v>15700</v>
      </c>
      <c r="K412">
        <v>4500</v>
      </c>
      <c r="L412">
        <v>0</v>
      </c>
      <c r="M412">
        <v>0</v>
      </c>
      <c r="N412">
        <v>5000</v>
      </c>
      <c r="O412">
        <v>30605</v>
      </c>
      <c r="P412">
        <v>13500</v>
      </c>
      <c r="Q412">
        <v>7255</v>
      </c>
      <c r="R412">
        <v>2000</v>
      </c>
      <c r="S412">
        <v>21100</v>
      </c>
      <c r="T412">
        <v>21600</v>
      </c>
      <c r="U412">
        <v>21000</v>
      </c>
      <c r="V412">
        <v>11200</v>
      </c>
      <c r="W412">
        <v>32355</v>
      </c>
      <c r="X412">
        <v>7500</v>
      </c>
      <c r="Y412">
        <v>24900</v>
      </c>
      <c r="Z412">
        <v>29000</v>
      </c>
      <c r="AA412">
        <v>12000</v>
      </c>
      <c r="AB412">
        <v>0</v>
      </c>
      <c r="AC412">
        <v>36950</v>
      </c>
      <c r="AD412">
        <v>0</v>
      </c>
      <c r="AE412">
        <v>50955</v>
      </c>
      <c r="AF412">
        <v>1250</v>
      </c>
      <c r="AG412">
        <v>71249</v>
      </c>
      <c r="AH412">
        <v>58300</v>
      </c>
      <c r="AI412">
        <v>11000</v>
      </c>
      <c r="AJ412">
        <v>13500</v>
      </c>
      <c r="AK412">
        <v>261955</v>
      </c>
      <c r="AL412">
        <v>67200</v>
      </c>
      <c r="AM412">
        <v>112800</v>
      </c>
      <c r="AN412">
        <v>3000</v>
      </c>
      <c r="AO412">
        <v>283855</v>
      </c>
      <c r="AP412">
        <v>165623</v>
      </c>
      <c r="AQ412">
        <v>40950</v>
      </c>
      <c r="AR412">
        <v>20525</v>
      </c>
      <c r="AS412">
        <v>122905</v>
      </c>
      <c r="AT412">
        <v>0</v>
      </c>
      <c r="AU412">
        <v>0</v>
      </c>
      <c r="AV412">
        <v>2396</v>
      </c>
      <c r="AW412">
        <v>0</v>
      </c>
      <c r="AX412">
        <v>0</v>
      </c>
      <c r="AY412">
        <v>-1500</v>
      </c>
      <c r="AZ412">
        <v>0</v>
      </c>
      <c r="BA412">
        <v>8600</v>
      </c>
      <c r="BB412">
        <v>0</v>
      </c>
      <c r="BC412">
        <v>24440</v>
      </c>
      <c r="BD412">
        <v>74319</v>
      </c>
      <c r="BE412">
        <v>15341</v>
      </c>
      <c r="BF412">
        <v>0</v>
      </c>
      <c r="BG412">
        <v>42500</v>
      </c>
      <c r="BH412">
        <v>0</v>
      </c>
      <c r="BI412">
        <v>0</v>
      </c>
      <c r="BJ412">
        <v>0</v>
      </c>
      <c r="BK412">
        <v>18000</v>
      </c>
      <c r="BL412">
        <v>93040</v>
      </c>
      <c r="BM412">
        <v>43514</v>
      </c>
      <c r="BN412">
        <v>33700</v>
      </c>
      <c r="BO412">
        <v>4000</v>
      </c>
      <c r="BP412">
        <v>30300</v>
      </c>
      <c r="BQ412">
        <v>8000</v>
      </c>
      <c r="BR412">
        <v>29750</v>
      </c>
      <c r="BS412">
        <v>58000</v>
      </c>
      <c r="BT412">
        <v>5500</v>
      </c>
      <c r="BU412">
        <v>102350</v>
      </c>
      <c r="BV412">
        <v>7250</v>
      </c>
      <c r="BW412">
        <v>1000</v>
      </c>
      <c r="BX412">
        <v>45700</v>
      </c>
      <c r="BY412">
        <v>7950</v>
      </c>
      <c r="BZ412">
        <v>0</v>
      </c>
      <c r="CA412">
        <v>2505</v>
      </c>
      <c r="CB412">
        <v>1050</v>
      </c>
      <c r="CC412">
        <v>14035</v>
      </c>
      <c r="CD412">
        <v>13655</v>
      </c>
      <c r="CE412">
        <v>158024</v>
      </c>
      <c r="CF412">
        <v>28850</v>
      </c>
      <c r="CG412">
        <v>53220</v>
      </c>
      <c r="CH412">
        <v>22500</v>
      </c>
      <c r="CI412">
        <v>1000</v>
      </c>
      <c r="CJ412">
        <v>7200</v>
      </c>
    </row>
    <row r="413" spans="1:88" x14ac:dyDescent="0.25">
      <c r="A413" t="s">
        <v>578</v>
      </c>
      <c r="B413" t="s">
        <v>2535</v>
      </c>
      <c r="C413" t="str">
        <f>VLOOKUP(LEFT(D413,2),'Lookup Information'!$E:$H,4,FALSE)</f>
        <v>Florida District 12</v>
      </c>
      <c r="D413" t="s">
        <v>1055</v>
      </c>
      <c r="E413" t="s">
        <v>87</v>
      </c>
      <c r="F413" t="s">
        <v>88</v>
      </c>
      <c r="G413">
        <v>13000</v>
      </c>
      <c r="H413">
        <v>30750</v>
      </c>
      <c r="I413">
        <v>1500</v>
      </c>
      <c r="J413">
        <v>37200</v>
      </c>
      <c r="K413">
        <v>1375</v>
      </c>
      <c r="L413">
        <v>0</v>
      </c>
      <c r="M413">
        <v>0</v>
      </c>
      <c r="N413">
        <v>3028</v>
      </c>
      <c r="O413">
        <v>9280</v>
      </c>
      <c r="P413">
        <v>5150</v>
      </c>
      <c r="Q413">
        <v>0</v>
      </c>
      <c r="R413">
        <v>2500</v>
      </c>
      <c r="S413">
        <v>6000</v>
      </c>
      <c r="T413">
        <v>11000</v>
      </c>
      <c r="U413">
        <v>6750</v>
      </c>
      <c r="V413">
        <v>2500</v>
      </c>
      <c r="W413">
        <v>5000</v>
      </c>
      <c r="X413">
        <v>15000</v>
      </c>
      <c r="Y413">
        <v>0</v>
      </c>
      <c r="Z413">
        <v>12400</v>
      </c>
      <c r="AA413">
        <v>1000</v>
      </c>
      <c r="AB413">
        <v>0</v>
      </c>
      <c r="AC413">
        <v>14500</v>
      </c>
      <c r="AD413">
        <v>0</v>
      </c>
      <c r="AE413">
        <v>13500</v>
      </c>
      <c r="AF413">
        <v>0</v>
      </c>
      <c r="AG413">
        <v>51500</v>
      </c>
      <c r="AH413">
        <v>90500</v>
      </c>
      <c r="AI413">
        <v>13461</v>
      </c>
      <c r="AJ413">
        <v>58250</v>
      </c>
      <c r="AK413">
        <v>196637</v>
      </c>
      <c r="AL413">
        <v>23400</v>
      </c>
      <c r="AM413">
        <v>70850</v>
      </c>
      <c r="AN413">
        <v>0</v>
      </c>
      <c r="AO413">
        <v>120500</v>
      </c>
      <c r="AP413">
        <v>37700</v>
      </c>
      <c r="AQ413">
        <v>2500</v>
      </c>
      <c r="AR413">
        <v>13500</v>
      </c>
      <c r="AS413">
        <v>2250</v>
      </c>
      <c r="AT413">
        <v>500</v>
      </c>
      <c r="AU413">
        <v>0</v>
      </c>
      <c r="AV413">
        <v>2230</v>
      </c>
      <c r="AW413">
        <v>0</v>
      </c>
      <c r="AX413">
        <v>0</v>
      </c>
      <c r="AY413">
        <v>1000</v>
      </c>
      <c r="AZ413">
        <v>0</v>
      </c>
      <c r="BA413">
        <v>12500</v>
      </c>
      <c r="BB413">
        <v>0</v>
      </c>
      <c r="BC413">
        <v>21761</v>
      </c>
      <c r="BD413">
        <v>16500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1000</v>
      </c>
      <c r="BL413">
        <v>41000</v>
      </c>
      <c r="BM413">
        <v>22650</v>
      </c>
      <c r="BN413">
        <v>19000</v>
      </c>
      <c r="BO413">
        <v>1000</v>
      </c>
      <c r="BP413">
        <v>2600</v>
      </c>
      <c r="BQ413">
        <v>0</v>
      </c>
      <c r="BR413">
        <v>2000</v>
      </c>
      <c r="BS413">
        <v>14600</v>
      </c>
      <c r="BT413">
        <v>0</v>
      </c>
      <c r="BU413">
        <v>7746</v>
      </c>
      <c r="BV413">
        <v>0</v>
      </c>
      <c r="BW413">
        <v>6000</v>
      </c>
      <c r="BX413">
        <v>51500</v>
      </c>
      <c r="BY413">
        <v>0</v>
      </c>
      <c r="BZ413">
        <v>0</v>
      </c>
      <c r="CA413">
        <v>0</v>
      </c>
      <c r="CB413">
        <v>1250</v>
      </c>
      <c r="CC413">
        <v>4200</v>
      </c>
      <c r="CD413">
        <v>0</v>
      </c>
      <c r="CE413">
        <v>8400</v>
      </c>
      <c r="CF413">
        <v>11000</v>
      </c>
      <c r="CG413">
        <v>5495</v>
      </c>
      <c r="CH413">
        <v>6000</v>
      </c>
      <c r="CI413">
        <v>0</v>
      </c>
      <c r="CJ413">
        <v>0</v>
      </c>
    </row>
    <row r="414" spans="1:88" x14ac:dyDescent="0.25">
      <c r="A414" t="s">
        <v>579</v>
      </c>
      <c r="B414" t="s">
        <v>2536</v>
      </c>
      <c r="C414" t="str">
        <f>VLOOKUP(LEFT(D414,2),'Lookup Information'!$E:$H,4,FALSE)</f>
        <v>Pennsylvania District 42</v>
      </c>
      <c r="D414" t="s">
        <v>1056</v>
      </c>
      <c r="E414" t="s">
        <v>87</v>
      </c>
      <c r="F414" t="s">
        <v>88</v>
      </c>
      <c r="G414">
        <v>300</v>
      </c>
      <c r="H414">
        <v>675</v>
      </c>
      <c r="I414">
        <v>10800</v>
      </c>
      <c r="J414">
        <v>1250</v>
      </c>
      <c r="K414">
        <v>1375</v>
      </c>
      <c r="L414">
        <v>0</v>
      </c>
      <c r="M414">
        <v>0</v>
      </c>
      <c r="N414">
        <v>0</v>
      </c>
      <c r="O414">
        <v>4250</v>
      </c>
      <c r="P414">
        <v>2000</v>
      </c>
      <c r="Q414">
        <v>5000</v>
      </c>
      <c r="R414">
        <v>0</v>
      </c>
      <c r="S414">
        <v>10000</v>
      </c>
      <c r="T414">
        <v>16200</v>
      </c>
      <c r="U414">
        <v>17800</v>
      </c>
      <c r="V414">
        <v>5500</v>
      </c>
      <c r="W414">
        <v>9000</v>
      </c>
      <c r="X414">
        <v>14700</v>
      </c>
      <c r="Y414">
        <v>16780</v>
      </c>
      <c r="Z414">
        <v>7000</v>
      </c>
      <c r="AA414">
        <v>5000</v>
      </c>
      <c r="AB414">
        <v>0</v>
      </c>
      <c r="AC414">
        <v>24500</v>
      </c>
      <c r="AD414">
        <v>57500</v>
      </c>
      <c r="AE414">
        <v>42050</v>
      </c>
      <c r="AF414">
        <v>6400</v>
      </c>
      <c r="AG414">
        <v>43000</v>
      </c>
      <c r="AH414">
        <v>112054</v>
      </c>
      <c r="AI414">
        <v>5000</v>
      </c>
      <c r="AJ414">
        <v>20500</v>
      </c>
      <c r="AK414">
        <v>126170</v>
      </c>
      <c r="AL414">
        <v>26700</v>
      </c>
      <c r="AM414">
        <v>87750</v>
      </c>
      <c r="AN414">
        <v>3950</v>
      </c>
      <c r="AO414">
        <v>107250</v>
      </c>
      <c r="AP414">
        <v>36470</v>
      </c>
      <c r="AQ414">
        <v>2500</v>
      </c>
      <c r="AR414">
        <v>25308</v>
      </c>
      <c r="AS414">
        <v>16600</v>
      </c>
      <c r="AT414">
        <v>7900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7400</v>
      </c>
      <c r="BB414">
        <v>4500</v>
      </c>
      <c r="BC414">
        <v>26000</v>
      </c>
      <c r="BD414">
        <v>1500</v>
      </c>
      <c r="BE414">
        <v>45504</v>
      </c>
      <c r="BF414">
        <v>0</v>
      </c>
      <c r="BG414">
        <v>0</v>
      </c>
      <c r="BH414">
        <v>2000</v>
      </c>
      <c r="BI414">
        <v>0</v>
      </c>
      <c r="BJ414">
        <v>0</v>
      </c>
      <c r="BK414">
        <v>0</v>
      </c>
      <c r="BL414">
        <v>72600</v>
      </c>
      <c r="BM414">
        <v>7500</v>
      </c>
      <c r="BN414">
        <v>4500</v>
      </c>
      <c r="BO414">
        <v>1000</v>
      </c>
      <c r="BP414">
        <v>12922</v>
      </c>
      <c r="BQ414">
        <v>0</v>
      </c>
      <c r="BR414">
        <v>11250</v>
      </c>
      <c r="BS414">
        <v>7700</v>
      </c>
      <c r="BT414">
        <v>0</v>
      </c>
      <c r="BU414">
        <v>38697</v>
      </c>
      <c r="BV414">
        <v>3600</v>
      </c>
      <c r="BW414">
        <v>2000</v>
      </c>
      <c r="BX414">
        <v>15150</v>
      </c>
      <c r="BY414">
        <v>25200</v>
      </c>
      <c r="BZ414">
        <v>4200</v>
      </c>
      <c r="CA414">
        <v>0</v>
      </c>
      <c r="CB414">
        <v>1250</v>
      </c>
      <c r="CC414">
        <v>30534</v>
      </c>
      <c r="CD414">
        <v>1000</v>
      </c>
      <c r="CE414">
        <v>129283</v>
      </c>
      <c r="CF414">
        <v>3050</v>
      </c>
      <c r="CG414">
        <v>42450</v>
      </c>
      <c r="CH414">
        <v>3500</v>
      </c>
      <c r="CI414">
        <v>500</v>
      </c>
      <c r="CJ414">
        <v>21200</v>
      </c>
    </row>
    <row r="415" spans="1:88" x14ac:dyDescent="0.25">
      <c r="A415" t="s">
        <v>580</v>
      </c>
      <c r="B415" t="s">
        <v>2537</v>
      </c>
      <c r="C415" t="str">
        <f>VLOOKUP(LEFT(D415,2),'Lookup Information'!$E:$H,4,FALSE)</f>
        <v>South Dakota District 46</v>
      </c>
      <c r="D415" t="s">
        <v>581</v>
      </c>
      <c r="E415" t="s">
        <v>95</v>
      </c>
      <c r="F415" t="s">
        <v>88</v>
      </c>
      <c r="G415">
        <v>5400</v>
      </c>
      <c r="H415">
        <v>8400</v>
      </c>
      <c r="I415">
        <v>10000</v>
      </c>
      <c r="J415">
        <v>1000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2000</v>
      </c>
      <c r="Q415">
        <v>0</v>
      </c>
      <c r="R415">
        <v>2000</v>
      </c>
      <c r="S415">
        <v>0</v>
      </c>
      <c r="T415">
        <v>6500</v>
      </c>
      <c r="U415">
        <v>0</v>
      </c>
      <c r="V415">
        <v>0</v>
      </c>
      <c r="W415">
        <v>1000</v>
      </c>
      <c r="X415">
        <v>1000</v>
      </c>
      <c r="Y415">
        <v>0</v>
      </c>
      <c r="Z415">
        <v>4600</v>
      </c>
      <c r="AA415">
        <v>3000</v>
      </c>
      <c r="AB415">
        <v>0</v>
      </c>
      <c r="AC415">
        <v>4550</v>
      </c>
      <c r="AD415">
        <v>2500</v>
      </c>
      <c r="AE415">
        <v>3500</v>
      </c>
      <c r="AF415">
        <v>0</v>
      </c>
      <c r="AG415">
        <v>0</v>
      </c>
      <c r="AH415">
        <v>31800</v>
      </c>
      <c r="AI415">
        <v>1000</v>
      </c>
      <c r="AJ415">
        <v>11500</v>
      </c>
      <c r="AK415">
        <v>28000</v>
      </c>
      <c r="AL415">
        <v>9400</v>
      </c>
      <c r="AM415">
        <v>-500</v>
      </c>
      <c r="AN415">
        <v>0</v>
      </c>
      <c r="AO415">
        <v>8750</v>
      </c>
      <c r="AP415">
        <v>3000</v>
      </c>
      <c r="AQ415">
        <v>10400</v>
      </c>
      <c r="AR415">
        <v>250</v>
      </c>
      <c r="AS415">
        <v>10000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10000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3500</v>
      </c>
      <c r="BK415">
        <v>0</v>
      </c>
      <c r="BL415">
        <v>4500</v>
      </c>
      <c r="BM415">
        <v>5000</v>
      </c>
      <c r="BN415">
        <v>5400</v>
      </c>
      <c r="BO415">
        <v>0</v>
      </c>
      <c r="BP415">
        <v>5400</v>
      </c>
      <c r="BQ415">
        <v>1000</v>
      </c>
      <c r="BR415">
        <v>2000</v>
      </c>
      <c r="BS415">
        <v>0</v>
      </c>
      <c r="BT415">
        <v>0</v>
      </c>
      <c r="BU415">
        <v>0</v>
      </c>
      <c r="BV415">
        <v>5000</v>
      </c>
      <c r="BW415">
        <v>0</v>
      </c>
      <c r="BX415">
        <v>6625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5400</v>
      </c>
      <c r="CF415">
        <v>7500</v>
      </c>
      <c r="CG415">
        <v>3000</v>
      </c>
      <c r="CH415">
        <v>2000</v>
      </c>
      <c r="CI415">
        <v>0</v>
      </c>
      <c r="CJ415">
        <v>0</v>
      </c>
    </row>
    <row r="416" spans="1:88" x14ac:dyDescent="0.25">
      <c r="A416" t="s">
        <v>582</v>
      </c>
      <c r="B416" t="s">
        <v>2538</v>
      </c>
      <c r="C416" t="str">
        <f>VLOOKUP(LEFT(D416,2),'Lookup Information'!$E:$H,4,FALSE)</f>
        <v>North Carolina District 37</v>
      </c>
      <c r="D416" t="s">
        <v>1057</v>
      </c>
      <c r="E416" t="s">
        <v>87</v>
      </c>
      <c r="F416" t="s">
        <v>88</v>
      </c>
      <c r="G416">
        <v>83450</v>
      </c>
      <c r="H416">
        <v>180721</v>
      </c>
      <c r="I416">
        <v>19786</v>
      </c>
      <c r="J416">
        <v>20250</v>
      </c>
      <c r="K416">
        <v>20269</v>
      </c>
      <c r="L416">
        <v>31469</v>
      </c>
      <c r="M416">
        <v>32150</v>
      </c>
      <c r="N416">
        <v>13236</v>
      </c>
      <c r="O416">
        <v>7250</v>
      </c>
      <c r="P416">
        <v>3000</v>
      </c>
      <c r="Q416">
        <v>4750</v>
      </c>
      <c r="R416">
        <v>1500</v>
      </c>
      <c r="S416">
        <v>5000</v>
      </c>
      <c r="T416">
        <v>10000</v>
      </c>
      <c r="U416">
        <v>9000</v>
      </c>
      <c r="V416">
        <v>11500</v>
      </c>
      <c r="W416">
        <v>11600</v>
      </c>
      <c r="X416">
        <v>0</v>
      </c>
      <c r="Y416">
        <v>10150</v>
      </c>
      <c r="Z416">
        <v>1000</v>
      </c>
      <c r="AA416">
        <v>0</v>
      </c>
      <c r="AB416">
        <v>0</v>
      </c>
      <c r="AC416">
        <v>19000</v>
      </c>
      <c r="AD416">
        <v>0</v>
      </c>
      <c r="AE416">
        <v>23490</v>
      </c>
      <c r="AF416">
        <v>0</v>
      </c>
      <c r="AG416">
        <v>3150</v>
      </c>
      <c r="AH416">
        <v>31100</v>
      </c>
      <c r="AI416">
        <v>5500</v>
      </c>
      <c r="AJ416">
        <v>0</v>
      </c>
      <c r="AK416">
        <v>15016</v>
      </c>
      <c r="AL416">
        <v>0</v>
      </c>
      <c r="AM416">
        <v>59468</v>
      </c>
      <c r="AN416">
        <v>0</v>
      </c>
      <c r="AO416">
        <v>16250</v>
      </c>
      <c r="AP416">
        <v>41650</v>
      </c>
      <c r="AQ416">
        <v>4000</v>
      </c>
      <c r="AR416">
        <v>11900</v>
      </c>
      <c r="AS416">
        <v>20500</v>
      </c>
      <c r="AT416">
        <v>500</v>
      </c>
      <c r="AU416">
        <v>0</v>
      </c>
      <c r="AV416">
        <v>9071</v>
      </c>
      <c r="AW416">
        <v>0</v>
      </c>
      <c r="AX416">
        <v>0</v>
      </c>
      <c r="AY416">
        <v>3000</v>
      </c>
      <c r="AZ416">
        <v>0</v>
      </c>
      <c r="BA416">
        <v>4000</v>
      </c>
      <c r="BB416">
        <v>3600</v>
      </c>
      <c r="BC416">
        <v>53900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1000</v>
      </c>
      <c r="BK416">
        <v>9000</v>
      </c>
      <c r="BL416">
        <v>49584</v>
      </c>
      <c r="BM416">
        <v>23519</v>
      </c>
      <c r="BN416">
        <v>18700</v>
      </c>
      <c r="BO416">
        <v>5500</v>
      </c>
      <c r="BP416">
        <v>14350</v>
      </c>
      <c r="BQ416">
        <v>0</v>
      </c>
      <c r="BR416">
        <v>1500</v>
      </c>
      <c r="BS416">
        <v>14800</v>
      </c>
      <c r="BT416">
        <v>3700</v>
      </c>
      <c r="BU416">
        <v>6198</v>
      </c>
      <c r="BV416">
        <v>3250</v>
      </c>
      <c r="BW416">
        <v>0</v>
      </c>
      <c r="BX416">
        <v>22200</v>
      </c>
      <c r="BY416">
        <v>1000</v>
      </c>
      <c r="BZ416">
        <v>5000</v>
      </c>
      <c r="CA416">
        <v>1250</v>
      </c>
      <c r="CB416">
        <v>0</v>
      </c>
      <c r="CC416">
        <v>1000</v>
      </c>
      <c r="CD416">
        <v>0</v>
      </c>
      <c r="CE416">
        <v>50353</v>
      </c>
      <c r="CF416">
        <v>31500</v>
      </c>
      <c r="CG416">
        <v>27000</v>
      </c>
      <c r="CH416">
        <v>10000</v>
      </c>
      <c r="CI416">
        <v>9200</v>
      </c>
      <c r="CJ416">
        <v>33800</v>
      </c>
    </row>
    <row r="417" spans="1:88" x14ac:dyDescent="0.25">
      <c r="A417" t="s">
        <v>583</v>
      </c>
      <c r="B417" t="s">
        <v>2539</v>
      </c>
      <c r="C417" t="str">
        <f>VLOOKUP(LEFT(D417,2),'Lookup Information'!$E:$H,4,FALSE)</f>
        <v>California District 6</v>
      </c>
      <c r="D417" t="s">
        <v>1058</v>
      </c>
      <c r="E417" t="s">
        <v>87</v>
      </c>
      <c r="F417" t="s">
        <v>90</v>
      </c>
      <c r="G417">
        <v>0</v>
      </c>
      <c r="H417">
        <v>13500</v>
      </c>
      <c r="I417">
        <v>0</v>
      </c>
      <c r="J417">
        <v>2500</v>
      </c>
      <c r="K417">
        <v>0</v>
      </c>
      <c r="L417">
        <v>2000</v>
      </c>
      <c r="M417">
        <v>0</v>
      </c>
      <c r="N417">
        <v>0</v>
      </c>
      <c r="O417">
        <v>2000</v>
      </c>
      <c r="P417">
        <v>2000</v>
      </c>
      <c r="Q417">
        <v>0</v>
      </c>
      <c r="R417">
        <v>14400</v>
      </c>
      <c r="S417">
        <v>2000</v>
      </c>
      <c r="T417">
        <v>6000</v>
      </c>
      <c r="U417">
        <v>0</v>
      </c>
      <c r="V417">
        <v>19250</v>
      </c>
      <c r="W417">
        <v>5000</v>
      </c>
      <c r="X417">
        <v>0</v>
      </c>
      <c r="Y417">
        <v>0</v>
      </c>
      <c r="Z417">
        <v>10500</v>
      </c>
      <c r="AA417">
        <v>1000</v>
      </c>
      <c r="AB417">
        <v>5500</v>
      </c>
      <c r="AC417">
        <v>15000</v>
      </c>
      <c r="AD417">
        <v>0</v>
      </c>
      <c r="AE417">
        <v>0</v>
      </c>
      <c r="AF417">
        <v>250</v>
      </c>
      <c r="AG417">
        <v>6500</v>
      </c>
      <c r="AH417">
        <v>5000</v>
      </c>
      <c r="AI417">
        <v>3500</v>
      </c>
      <c r="AJ417">
        <v>0</v>
      </c>
      <c r="AK417">
        <v>4500</v>
      </c>
      <c r="AL417">
        <v>5000</v>
      </c>
      <c r="AM417">
        <v>43410</v>
      </c>
      <c r="AN417">
        <v>0</v>
      </c>
      <c r="AO417">
        <v>17000</v>
      </c>
      <c r="AP417">
        <v>29750</v>
      </c>
      <c r="AQ417">
        <v>11500</v>
      </c>
      <c r="AR417">
        <v>27350</v>
      </c>
      <c r="AS417">
        <v>6000</v>
      </c>
      <c r="AT417">
        <v>0</v>
      </c>
      <c r="AU417">
        <v>0</v>
      </c>
      <c r="AV417">
        <v>3949</v>
      </c>
      <c r="AW417">
        <v>1000</v>
      </c>
      <c r="AX417">
        <v>3700</v>
      </c>
      <c r="AY417">
        <v>0</v>
      </c>
      <c r="AZ417">
        <v>0</v>
      </c>
      <c r="BA417">
        <v>0</v>
      </c>
      <c r="BB417">
        <v>1001</v>
      </c>
      <c r="BC417">
        <v>2000</v>
      </c>
      <c r="BD417">
        <v>2500</v>
      </c>
      <c r="BE417">
        <v>0</v>
      </c>
      <c r="BF417">
        <v>0</v>
      </c>
      <c r="BG417">
        <v>32000</v>
      </c>
      <c r="BH417">
        <v>20000</v>
      </c>
      <c r="BI417">
        <v>15000</v>
      </c>
      <c r="BJ417">
        <v>45500</v>
      </c>
      <c r="BK417">
        <v>30800</v>
      </c>
      <c r="BL417">
        <v>23850</v>
      </c>
      <c r="BM417">
        <v>27386</v>
      </c>
      <c r="BN417">
        <v>11000</v>
      </c>
      <c r="BO417">
        <v>0</v>
      </c>
      <c r="BP417">
        <v>2250</v>
      </c>
      <c r="BQ417">
        <v>1500</v>
      </c>
      <c r="BR417">
        <v>5100</v>
      </c>
      <c r="BS417">
        <v>8000</v>
      </c>
      <c r="BT417">
        <v>11000</v>
      </c>
      <c r="BU417">
        <v>2000</v>
      </c>
      <c r="BV417">
        <v>4000</v>
      </c>
      <c r="BW417">
        <v>1000</v>
      </c>
      <c r="BX417">
        <v>2000</v>
      </c>
      <c r="BY417">
        <v>0</v>
      </c>
      <c r="BZ417">
        <v>0</v>
      </c>
      <c r="CA417">
        <v>1002</v>
      </c>
      <c r="CB417">
        <v>1000</v>
      </c>
      <c r="CC417">
        <v>8700</v>
      </c>
      <c r="CD417">
        <v>3500</v>
      </c>
      <c r="CE417">
        <v>13500</v>
      </c>
      <c r="CF417">
        <v>2000</v>
      </c>
      <c r="CG417">
        <v>0</v>
      </c>
      <c r="CH417">
        <v>6000</v>
      </c>
      <c r="CI417">
        <v>0</v>
      </c>
      <c r="CJ417">
        <v>0</v>
      </c>
    </row>
    <row r="418" spans="1:88" x14ac:dyDescent="0.25">
      <c r="A418" t="s">
        <v>584</v>
      </c>
      <c r="B418" t="s">
        <v>2540</v>
      </c>
      <c r="C418" t="str">
        <f>VLOOKUP(LEFT(D418,2),'Lookup Information'!$E:$H,4,FALSE)</f>
        <v>California District 6</v>
      </c>
      <c r="D418" t="s">
        <v>1059</v>
      </c>
      <c r="E418" t="s">
        <v>87</v>
      </c>
      <c r="F418" t="s">
        <v>88</v>
      </c>
      <c r="G418">
        <v>0</v>
      </c>
      <c r="H418">
        <v>8500</v>
      </c>
      <c r="I418">
        <v>10000</v>
      </c>
      <c r="J418">
        <v>15400</v>
      </c>
      <c r="K418">
        <v>8020</v>
      </c>
      <c r="L418">
        <v>0</v>
      </c>
      <c r="M418">
        <v>500</v>
      </c>
      <c r="N418">
        <v>1000</v>
      </c>
      <c r="O418">
        <v>27850</v>
      </c>
      <c r="P418">
        <v>13500</v>
      </c>
      <c r="Q418">
        <v>1000</v>
      </c>
      <c r="R418">
        <v>10225</v>
      </c>
      <c r="S418">
        <v>4050</v>
      </c>
      <c r="T418">
        <v>8000</v>
      </c>
      <c r="U418">
        <v>45400</v>
      </c>
      <c r="V418">
        <v>21300</v>
      </c>
      <c r="W418">
        <v>34500</v>
      </c>
      <c r="X418">
        <v>14200</v>
      </c>
      <c r="Y418">
        <v>16500</v>
      </c>
      <c r="Z418">
        <v>37400</v>
      </c>
      <c r="AA418">
        <v>16000</v>
      </c>
      <c r="AB418">
        <v>5000</v>
      </c>
      <c r="AC418">
        <v>57000</v>
      </c>
      <c r="AD418">
        <v>0</v>
      </c>
      <c r="AE418">
        <v>47300</v>
      </c>
      <c r="AF418">
        <v>5250</v>
      </c>
      <c r="AG418">
        <v>65850</v>
      </c>
      <c r="AH418">
        <v>106400</v>
      </c>
      <c r="AI418">
        <v>36000</v>
      </c>
      <c r="AJ418">
        <v>65550</v>
      </c>
      <c r="AK418">
        <v>280350</v>
      </c>
      <c r="AL418">
        <v>90700</v>
      </c>
      <c r="AM418">
        <v>386549</v>
      </c>
      <c r="AN418">
        <v>0</v>
      </c>
      <c r="AO418">
        <v>351600</v>
      </c>
      <c r="AP418">
        <v>119035</v>
      </c>
      <c r="AQ418">
        <v>1050</v>
      </c>
      <c r="AR418">
        <v>31500</v>
      </c>
      <c r="AS418">
        <v>29496</v>
      </c>
      <c r="AT418">
        <v>0</v>
      </c>
      <c r="AU418">
        <v>0</v>
      </c>
      <c r="AV418">
        <v>9500</v>
      </c>
      <c r="AW418">
        <v>0</v>
      </c>
      <c r="AX418">
        <v>0</v>
      </c>
      <c r="AY418">
        <v>10000</v>
      </c>
      <c r="AZ418">
        <v>0</v>
      </c>
      <c r="BA418">
        <v>29100</v>
      </c>
      <c r="BB418">
        <v>46600</v>
      </c>
      <c r="BC418">
        <v>79200</v>
      </c>
      <c r="BD418">
        <v>236643</v>
      </c>
      <c r="BE418">
        <v>77390</v>
      </c>
      <c r="BF418">
        <v>0</v>
      </c>
      <c r="BG418">
        <v>0</v>
      </c>
      <c r="BH418">
        <v>0</v>
      </c>
      <c r="BI418">
        <v>2000</v>
      </c>
      <c r="BJ418">
        <v>6500</v>
      </c>
      <c r="BK418">
        <v>4000</v>
      </c>
      <c r="BL418">
        <v>181975</v>
      </c>
      <c r="BM418">
        <v>66874</v>
      </c>
      <c r="BN418">
        <v>13500</v>
      </c>
      <c r="BO418">
        <v>500</v>
      </c>
      <c r="BP418">
        <v>44475</v>
      </c>
      <c r="BQ418">
        <v>8100</v>
      </c>
      <c r="BR418">
        <v>6350</v>
      </c>
      <c r="BS418">
        <v>18550</v>
      </c>
      <c r="BT418">
        <v>25600</v>
      </c>
      <c r="BU418">
        <v>68340</v>
      </c>
      <c r="BV418">
        <v>9100</v>
      </c>
      <c r="BW418">
        <v>1000</v>
      </c>
      <c r="BX418">
        <v>32800</v>
      </c>
      <c r="BY418">
        <v>2600</v>
      </c>
      <c r="BZ418">
        <v>500</v>
      </c>
      <c r="CA418">
        <v>23200</v>
      </c>
      <c r="CB418">
        <v>2700</v>
      </c>
      <c r="CC418">
        <v>27100</v>
      </c>
      <c r="CD418">
        <v>25137</v>
      </c>
      <c r="CE418">
        <v>316150</v>
      </c>
      <c r="CF418">
        <v>13500</v>
      </c>
      <c r="CG418">
        <v>57200</v>
      </c>
      <c r="CH418">
        <v>3000</v>
      </c>
      <c r="CI418">
        <v>0</v>
      </c>
      <c r="CJ418">
        <v>0</v>
      </c>
    </row>
    <row r="419" spans="1:88" x14ac:dyDescent="0.25">
      <c r="A419" t="s">
        <v>585</v>
      </c>
      <c r="B419" t="s">
        <v>2541</v>
      </c>
      <c r="C419" t="str">
        <f>VLOOKUP(LEFT(D419,2),'Lookup Information'!$E:$H,4,FALSE)</f>
        <v>Florida District 12</v>
      </c>
      <c r="D419" t="s">
        <v>586</v>
      </c>
      <c r="E419" t="s">
        <v>95</v>
      </c>
      <c r="F419" t="s">
        <v>88</v>
      </c>
      <c r="G419">
        <v>125859</v>
      </c>
      <c r="H419">
        <v>404082</v>
      </c>
      <c r="I419">
        <v>15175</v>
      </c>
      <c r="J419">
        <v>185648</v>
      </c>
      <c r="K419">
        <v>46270</v>
      </c>
      <c r="L419">
        <v>104241</v>
      </c>
      <c r="M419">
        <v>15550</v>
      </c>
      <c r="N419">
        <v>54660</v>
      </c>
      <c r="O419">
        <v>351379</v>
      </c>
      <c r="P419">
        <v>82954</v>
      </c>
      <c r="Q419">
        <v>224927</v>
      </c>
      <c r="R419">
        <v>206387</v>
      </c>
      <c r="S419">
        <v>104984</v>
      </c>
      <c r="T419">
        <v>47860</v>
      </c>
      <c r="U419">
        <v>272256</v>
      </c>
      <c r="V419">
        <v>257815</v>
      </c>
      <c r="W419">
        <v>518518</v>
      </c>
      <c r="X419">
        <v>107283</v>
      </c>
      <c r="Y419">
        <v>269059</v>
      </c>
      <c r="Z419">
        <v>68238</v>
      </c>
      <c r="AA419">
        <v>23870</v>
      </c>
      <c r="AB419">
        <v>53215</v>
      </c>
      <c r="AC419">
        <v>141468</v>
      </c>
      <c r="AD419">
        <v>96913</v>
      </c>
      <c r="AE419">
        <v>630618</v>
      </c>
      <c r="AF419">
        <v>14913</v>
      </c>
      <c r="AG419">
        <v>273287</v>
      </c>
      <c r="AH419">
        <v>403779</v>
      </c>
      <c r="AI419">
        <v>16374</v>
      </c>
      <c r="AJ419">
        <v>69925</v>
      </c>
      <c r="AK419">
        <v>612657</v>
      </c>
      <c r="AL419">
        <v>1068500</v>
      </c>
      <c r="AM419">
        <v>2834215</v>
      </c>
      <c r="AN419">
        <v>3220</v>
      </c>
      <c r="AO419">
        <v>3034111</v>
      </c>
      <c r="AP419">
        <v>1178749</v>
      </c>
      <c r="AQ419">
        <v>167659</v>
      </c>
      <c r="AR419">
        <v>342420</v>
      </c>
      <c r="AS419">
        <v>277981</v>
      </c>
      <c r="AT419">
        <v>37161</v>
      </c>
      <c r="AU419">
        <v>2700</v>
      </c>
      <c r="AV419">
        <v>48668</v>
      </c>
      <c r="AW419">
        <v>40908</v>
      </c>
      <c r="AX419">
        <v>3295</v>
      </c>
      <c r="AY419">
        <v>214019</v>
      </c>
      <c r="AZ419">
        <v>3950</v>
      </c>
      <c r="BA419">
        <v>160955</v>
      </c>
      <c r="BB419">
        <v>40485</v>
      </c>
      <c r="BC419">
        <v>457091</v>
      </c>
      <c r="BD419">
        <v>398382</v>
      </c>
      <c r="BE419">
        <v>1595426</v>
      </c>
      <c r="BF419">
        <v>19218</v>
      </c>
      <c r="BG419">
        <v>0</v>
      </c>
      <c r="BH419">
        <v>0</v>
      </c>
      <c r="BI419">
        <v>0</v>
      </c>
      <c r="BJ419">
        <v>2500</v>
      </c>
      <c r="BK419">
        <v>2500</v>
      </c>
      <c r="BL419">
        <v>2295976</v>
      </c>
      <c r="BM419">
        <v>495718</v>
      </c>
      <c r="BN419">
        <v>153000</v>
      </c>
      <c r="BO419">
        <v>45484</v>
      </c>
      <c r="BP419">
        <v>977010</v>
      </c>
      <c r="BQ419">
        <v>32253</v>
      </c>
      <c r="BR419">
        <v>108933</v>
      </c>
      <c r="BS419">
        <v>371140</v>
      </c>
      <c r="BT419">
        <v>131915</v>
      </c>
      <c r="BU419">
        <v>571755</v>
      </c>
      <c r="BV419">
        <v>145575</v>
      </c>
      <c r="BW419">
        <v>130490</v>
      </c>
      <c r="BX419">
        <v>303448</v>
      </c>
      <c r="BY419">
        <v>42752</v>
      </c>
      <c r="BZ419">
        <v>27442</v>
      </c>
      <c r="CA419">
        <v>260349</v>
      </c>
      <c r="CB419">
        <v>69796</v>
      </c>
      <c r="CC419">
        <v>526966</v>
      </c>
      <c r="CD419">
        <v>160121</v>
      </c>
      <c r="CE419">
        <v>9237874</v>
      </c>
      <c r="CF419">
        <v>157429</v>
      </c>
      <c r="CG419">
        <v>386825</v>
      </c>
      <c r="CH419">
        <v>58315</v>
      </c>
      <c r="CI419">
        <v>81452</v>
      </c>
      <c r="CJ419">
        <v>72725</v>
      </c>
    </row>
    <row r="420" spans="1:88" x14ac:dyDescent="0.25">
      <c r="A420" t="s">
        <v>587</v>
      </c>
      <c r="B420" t="s">
        <v>2542</v>
      </c>
      <c r="C420" t="str">
        <f>VLOOKUP(LEFT(D420,2),'Lookup Information'!$E:$H,4,FALSE)</f>
        <v>California District 6</v>
      </c>
      <c r="D420" t="s">
        <v>1060</v>
      </c>
      <c r="E420" t="s">
        <v>87</v>
      </c>
      <c r="F420" t="s">
        <v>90</v>
      </c>
      <c r="G420">
        <v>9165</v>
      </c>
      <c r="H420">
        <v>10810</v>
      </c>
      <c r="I420">
        <v>1000</v>
      </c>
      <c r="J420">
        <v>5</v>
      </c>
      <c r="K420">
        <v>0</v>
      </c>
      <c r="L420">
        <v>25</v>
      </c>
      <c r="M420">
        <v>0</v>
      </c>
      <c r="N420">
        <v>0</v>
      </c>
      <c r="O420">
        <v>13618</v>
      </c>
      <c r="P420">
        <v>4429</v>
      </c>
      <c r="Q420">
        <v>13661</v>
      </c>
      <c r="R420">
        <v>34528</v>
      </c>
      <c r="S420">
        <v>20505</v>
      </c>
      <c r="T420">
        <v>16000</v>
      </c>
      <c r="U420">
        <v>0</v>
      </c>
      <c r="V420">
        <v>6165</v>
      </c>
      <c r="W420">
        <v>7615</v>
      </c>
      <c r="X420">
        <v>65</v>
      </c>
      <c r="Y420">
        <v>5</v>
      </c>
      <c r="Z420">
        <v>4500</v>
      </c>
      <c r="AA420">
        <v>0</v>
      </c>
      <c r="AB420">
        <v>0</v>
      </c>
      <c r="AC420">
        <v>12275</v>
      </c>
      <c r="AD420">
        <v>0</v>
      </c>
      <c r="AE420">
        <v>14400</v>
      </c>
      <c r="AF420">
        <v>0</v>
      </c>
      <c r="AG420">
        <v>19625</v>
      </c>
      <c r="AH420">
        <v>5000</v>
      </c>
      <c r="AI420">
        <v>7500</v>
      </c>
      <c r="AJ420">
        <v>500</v>
      </c>
      <c r="AK420">
        <v>30475</v>
      </c>
      <c r="AL420">
        <v>34210</v>
      </c>
      <c r="AM420">
        <v>85280</v>
      </c>
      <c r="AN420">
        <v>0</v>
      </c>
      <c r="AO420">
        <v>42550</v>
      </c>
      <c r="AP420">
        <v>354043</v>
      </c>
      <c r="AQ420">
        <v>38235</v>
      </c>
      <c r="AR420">
        <v>67866</v>
      </c>
      <c r="AS420">
        <v>69362</v>
      </c>
      <c r="AT420">
        <v>0</v>
      </c>
      <c r="AU420">
        <v>8860</v>
      </c>
      <c r="AV420">
        <v>71600</v>
      </c>
      <c r="AW420">
        <v>163735</v>
      </c>
      <c r="AX420">
        <v>43533</v>
      </c>
      <c r="AY420">
        <v>1000</v>
      </c>
      <c r="AZ420">
        <v>0</v>
      </c>
      <c r="BA420">
        <v>0</v>
      </c>
      <c r="BB420">
        <v>150853</v>
      </c>
      <c r="BC420">
        <v>179500</v>
      </c>
      <c r="BD420">
        <v>14590</v>
      </c>
      <c r="BE420">
        <v>0</v>
      </c>
      <c r="BF420">
        <v>0</v>
      </c>
      <c r="BG420">
        <v>52500</v>
      </c>
      <c r="BH420">
        <v>30500</v>
      </c>
      <c r="BI420">
        <v>21500</v>
      </c>
      <c r="BJ420">
        <v>53000</v>
      </c>
      <c r="BK420">
        <v>29000</v>
      </c>
      <c r="BL420">
        <v>108949</v>
      </c>
      <c r="BM420">
        <v>20915</v>
      </c>
      <c r="BN420">
        <v>18400</v>
      </c>
      <c r="BO420">
        <v>0</v>
      </c>
      <c r="BP420">
        <v>27615</v>
      </c>
      <c r="BQ420">
        <v>112665</v>
      </c>
      <c r="BR420">
        <v>1000</v>
      </c>
      <c r="BS420">
        <v>9000</v>
      </c>
      <c r="BT420">
        <v>9400</v>
      </c>
      <c r="BU420">
        <v>3225</v>
      </c>
      <c r="BV420">
        <v>785</v>
      </c>
      <c r="BW420">
        <v>5200</v>
      </c>
      <c r="BX420">
        <v>14950</v>
      </c>
      <c r="BY420">
        <v>0</v>
      </c>
      <c r="BZ420">
        <v>0</v>
      </c>
      <c r="CA420">
        <v>6716</v>
      </c>
      <c r="CB420">
        <v>492</v>
      </c>
      <c r="CC420">
        <v>64959</v>
      </c>
      <c r="CD420">
        <v>26525</v>
      </c>
      <c r="CE420">
        <v>146475</v>
      </c>
      <c r="CF420">
        <v>3710</v>
      </c>
      <c r="CG420">
        <v>10400</v>
      </c>
      <c r="CH420">
        <v>3500</v>
      </c>
      <c r="CI420">
        <v>0</v>
      </c>
      <c r="CJ420">
        <v>0</v>
      </c>
    </row>
    <row r="421" spans="1:88" x14ac:dyDescent="0.25">
      <c r="A421" t="s">
        <v>588</v>
      </c>
      <c r="B421" t="s">
        <v>2543</v>
      </c>
      <c r="C421" t="str">
        <f>VLOOKUP(LEFT(D421,2),'Lookup Information'!$E:$H,4,FALSE)</f>
        <v>Maryland District 24</v>
      </c>
      <c r="D421" t="s">
        <v>1061</v>
      </c>
      <c r="E421" t="s">
        <v>87</v>
      </c>
      <c r="F421" t="s">
        <v>90</v>
      </c>
      <c r="G421">
        <v>0</v>
      </c>
      <c r="H421">
        <v>1250</v>
      </c>
      <c r="I421">
        <v>0</v>
      </c>
      <c r="J421">
        <v>9750</v>
      </c>
      <c r="K421">
        <v>0</v>
      </c>
      <c r="L421">
        <v>0</v>
      </c>
      <c r="M421">
        <v>0</v>
      </c>
      <c r="N421">
        <v>1000</v>
      </c>
      <c r="O421">
        <v>16850</v>
      </c>
      <c r="P421">
        <v>3000</v>
      </c>
      <c r="Q421">
        <v>0</v>
      </c>
      <c r="R421">
        <v>14000</v>
      </c>
      <c r="S421">
        <v>32400</v>
      </c>
      <c r="T421">
        <v>11000</v>
      </c>
      <c r="U421">
        <v>2000</v>
      </c>
      <c r="V421">
        <v>27105</v>
      </c>
      <c r="W421">
        <v>2750</v>
      </c>
      <c r="X421">
        <v>2000</v>
      </c>
      <c r="Y421">
        <v>2500</v>
      </c>
      <c r="Z421">
        <v>41200</v>
      </c>
      <c r="AA421">
        <v>48250</v>
      </c>
      <c r="AB421">
        <v>69700</v>
      </c>
      <c r="AC421">
        <v>16000</v>
      </c>
      <c r="AD421">
        <v>0</v>
      </c>
      <c r="AE421">
        <v>3500</v>
      </c>
      <c r="AF421">
        <v>0</v>
      </c>
      <c r="AG421">
        <v>29500</v>
      </c>
      <c r="AH421">
        <v>13500</v>
      </c>
      <c r="AI421">
        <v>1000</v>
      </c>
      <c r="AJ421">
        <v>1000</v>
      </c>
      <c r="AK421">
        <v>7430</v>
      </c>
      <c r="AL421">
        <v>14815</v>
      </c>
      <c r="AM421">
        <v>71375</v>
      </c>
      <c r="AN421">
        <v>0</v>
      </c>
      <c r="AO421">
        <v>2750</v>
      </c>
      <c r="AP421">
        <v>80250</v>
      </c>
      <c r="AQ421">
        <v>5500</v>
      </c>
      <c r="AR421">
        <v>7450</v>
      </c>
      <c r="AS421">
        <v>9100</v>
      </c>
      <c r="AT421">
        <v>0</v>
      </c>
      <c r="AU421">
        <v>0</v>
      </c>
      <c r="AV421">
        <v>500</v>
      </c>
      <c r="AW421">
        <v>0</v>
      </c>
      <c r="AX421">
        <v>3002</v>
      </c>
      <c r="AY421">
        <v>0</v>
      </c>
      <c r="AZ421">
        <v>0</v>
      </c>
      <c r="BA421">
        <v>0</v>
      </c>
      <c r="BB421">
        <v>5360</v>
      </c>
      <c r="BC421">
        <v>0</v>
      </c>
      <c r="BD421">
        <v>0</v>
      </c>
      <c r="BE421">
        <v>0</v>
      </c>
      <c r="BF421">
        <v>0</v>
      </c>
      <c r="BG421">
        <v>15000</v>
      </c>
      <c r="BH421">
        <v>34250</v>
      </c>
      <c r="BI421">
        <v>5000</v>
      </c>
      <c r="BJ421">
        <v>46500</v>
      </c>
      <c r="BK421">
        <v>26875</v>
      </c>
      <c r="BL421">
        <v>42885</v>
      </c>
      <c r="BM421">
        <v>27611</v>
      </c>
      <c r="BN421">
        <v>10000</v>
      </c>
      <c r="BO421">
        <v>0</v>
      </c>
      <c r="BP421">
        <v>11775</v>
      </c>
      <c r="BQ421">
        <v>0</v>
      </c>
      <c r="BR421">
        <v>2500</v>
      </c>
      <c r="BS421">
        <v>8950</v>
      </c>
      <c r="BT421">
        <v>10250</v>
      </c>
      <c r="BU421">
        <v>23700</v>
      </c>
      <c r="BV421">
        <v>1000</v>
      </c>
      <c r="BW421">
        <v>3000</v>
      </c>
      <c r="BX421">
        <v>4250</v>
      </c>
      <c r="BY421">
        <v>1000</v>
      </c>
      <c r="BZ421">
        <v>0</v>
      </c>
      <c r="CA421">
        <v>1820</v>
      </c>
      <c r="CB421">
        <v>5</v>
      </c>
      <c r="CC421">
        <v>18150</v>
      </c>
      <c r="CD421">
        <v>500</v>
      </c>
      <c r="CE421">
        <v>20565</v>
      </c>
      <c r="CF421">
        <v>25500</v>
      </c>
      <c r="CG421">
        <v>9500</v>
      </c>
      <c r="CH421">
        <v>12700</v>
      </c>
      <c r="CI421">
        <v>0</v>
      </c>
      <c r="CJ421">
        <v>1000</v>
      </c>
    </row>
    <row r="422" spans="1:88" x14ac:dyDescent="0.25">
      <c r="A422" t="s">
        <v>589</v>
      </c>
      <c r="B422" t="s">
        <v>2544</v>
      </c>
      <c r="C422" t="str">
        <f>VLOOKUP(LEFT(D422,2),'Lookup Information'!$E:$H,4,FALSE)</f>
        <v>Illinois District 17</v>
      </c>
      <c r="D422" t="s">
        <v>1062</v>
      </c>
      <c r="E422" t="s">
        <v>87</v>
      </c>
      <c r="F422" t="s">
        <v>90</v>
      </c>
      <c r="G422">
        <v>2500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3500</v>
      </c>
      <c r="P422">
        <v>6500</v>
      </c>
      <c r="Q422">
        <v>0</v>
      </c>
      <c r="R422">
        <v>12000</v>
      </c>
      <c r="S422">
        <v>46500</v>
      </c>
      <c r="T422">
        <v>20500</v>
      </c>
      <c r="U422">
        <v>1000</v>
      </c>
      <c r="V422">
        <v>4500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1500</v>
      </c>
      <c r="AC422">
        <v>49900</v>
      </c>
      <c r="AD422">
        <v>0</v>
      </c>
      <c r="AE422">
        <v>15500</v>
      </c>
      <c r="AF422">
        <v>0</v>
      </c>
      <c r="AG422">
        <v>4000</v>
      </c>
      <c r="AH422">
        <v>0</v>
      </c>
      <c r="AI422">
        <v>0</v>
      </c>
      <c r="AJ422">
        <v>0</v>
      </c>
      <c r="AK422">
        <v>9500</v>
      </c>
      <c r="AL422">
        <v>0</v>
      </c>
      <c r="AM422">
        <v>17300</v>
      </c>
      <c r="AN422">
        <v>0</v>
      </c>
      <c r="AO422">
        <v>48200</v>
      </c>
      <c r="AP422">
        <v>41500</v>
      </c>
      <c r="AQ422">
        <v>2500</v>
      </c>
      <c r="AR422">
        <v>7500</v>
      </c>
      <c r="AS422">
        <v>3500</v>
      </c>
      <c r="AT422">
        <v>0</v>
      </c>
      <c r="AU422">
        <v>1000</v>
      </c>
      <c r="AV422">
        <v>5000</v>
      </c>
      <c r="AW422">
        <v>0</v>
      </c>
      <c r="AX422">
        <v>5500</v>
      </c>
      <c r="AY422">
        <v>0</v>
      </c>
      <c r="AZ422">
        <v>0</v>
      </c>
      <c r="BA422">
        <v>0</v>
      </c>
      <c r="BB422">
        <v>6000</v>
      </c>
      <c r="BC422">
        <v>21500</v>
      </c>
      <c r="BD422">
        <v>0</v>
      </c>
      <c r="BE422">
        <v>0</v>
      </c>
      <c r="BF422">
        <v>0</v>
      </c>
      <c r="BG422">
        <v>34500</v>
      </c>
      <c r="BH422">
        <v>40000</v>
      </c>
      <c r="BI422">
        <v>17500</v>
      </c>
      <c r="BJ422">
        <v>30500</v>
      </c>
      <c r="BK422">
        <v>2000</v>
      </c>
      <c r="BL422">
        <v>22100</v>
      </c>
      <c r="BM422">
        <v>6500</v>
      </c>
      <c r="BN422">
        <v>12500</v>
      </c>
      <c r="BO422">
        <v>500</v>
      </c>
      <c r="BP422">
        <v>250</v>
      </c>
      <c r="BQ422">
        <v>0</v>
      </c>
      <c r="BR422">
        <v>4000</v>
      </c>
      <c r="BS422">
        <v>1000</v>
      </c>
      <c r="BT422">
        <v>0</v>
      </c>
      <c r="BU422">
        <v>500</v>
      </c>
      <c r="BV422">
        <v>0</v>
      </c>
      <c r="BW422">
        <v>8500</v>
      </c>
      <c r="BX422">
        <v>6200</v>
      </c>
      <c r="BY422">
        <v>0</v>
      </c>
      <c r="BZ422">
        <v>0</v>
      </c>
      <c r="CA422">
        <v>2500</v>
      </c>
      <c r="CB422">
        <v>0</v>
      </c>
      <c r="CC422">
        <v>0</v>
      </c>
      <c r="CD422">
        <v>5700</v>
      </c>
      <c r="CE422">
        <v>10800</v>
      </c>
      <c r="CF422">
        <v>1000</v>
      </c>
      <c r="CG422">
        <v>12500</v>
      </c>
      <c r="CH422">
        <v>19500</v>
      </c>
      <c r="CI422">
        <v>1000</v>
      </c>
      <c r="CJ422">
        <v>0</v>
      </c>
    </row>
    <row r="423" spans="1:88" x14ac:dyDescent="0.25">
      <c r="A423" t="s">
        <v>590</v>
      </c>
      <c r="B423" t="s">
        <v>2545</v>
      </c>
      <c r="C423" t="str">
        <f>VLOOKUP(LEFT(D423,2),'Lookup Information'!$E:$H,4,FALSE)</f>
        <v>Oklahoma District 40</v>
      </c>
      <c r="D423" t="s">
        <v>1063</v>
      </c>
      <c r="E423" t="s">
        <v>87</v>
      </c>
      <c r="F423" t="s">
        <v>88</v>
      </c>
      <c r="G423">
        <v>2500</v>
      </c>
      <c r="H423">
        <v>2250</v>
      </c>
      <c r="I423">
        <v>0</v>
      </c>
      <c r="J423">
        <v>3700</v>
      </c>
      <c r="K423">
        <v>1000</v>
      </c>
      <c r="L423">
        <v>1750</v>
      </c>
      <c r="M423">
        <v>0</v>
      </c>
      <c r="N423">
        <v>500</v>
      </c>
      <c r="O423">
        <v>0</v>
      </c>
      <c r="P423">
        <v>0</v>
      </c>
      <c r="Q423">
        <v>0</v>
      </c>
      <c r="R423">
        <v>1000</v>
      </c>
      <c r="S423">
        <v>12000</v>
      </c>
      <c r="T423">
        <v>4000</v>
      </c>
      <c r="U423">
        <v>7400</v>
      </c>
      <c r="V423">
        <v>1750</v>
      </c>
      <c r="W423">
        <v>28650</v>
      </c>
      <c r="X423">
        <v>12750</v>
      </c>
      <c r="Y423">
        <v>4250</v>
      </c>
      <c r="Z423">
        <v>20560</v>
      </c>
      <c r="AA423">
        <v>13000</v>
      </c>
      <c r="AB423">
        <v>3500</v>
      </c>
      <c r="AC423">
        <v>21500</v>
      </c>
      <c r="AD423">
        <v>5400</v>
      </c>
      <c r="AE423">
        <v>71850</v>
      </c>
      <c r="AF423">
        <v>0</v>
      </c>
      <c r="AG423">
        <v>11750</v>
      </c>
      <c r="AH423">
        <v>38950</v>
      </c>
      <c r="AI423">
        <v>1000</v>
      </c>
      <c r="AJ423">
        <v>0</v>
      </c>
      <c r="AK423">
        <v>24825</v>
      </c>
      <c r="AL423">
        <v>3500</v>
      </c>
      <c r="AM423">
        <v>22750</v>
      </c>
      <c r="AN423">
        <v>0</v>
      </c>
      <c r="AO423">
        <v>3500</v>
      </c>
      <c r="AP423">
        <v>15900</v>
      </c>
      <c r="AQ423">
        <v>0</v>
      </c>
      <c r="AR423">
        <v>0</v>
      </c>
      <c r="AS423">
        <v>0</v>
      </c>
      <c r="AT423">
        <v>1000</v>
      </c>
      <c r="AU423">
        <v>0</v>
      </c>
      <c r="AV423">
        <v>16178</v>
      </c>
      <c r="AW423">
        <v>0</v>
      </c>
      <c r="AX423">
        <v>0</v>
      </c>
      <c r="AY423">
        <v>1000</v>
      </c>
      <c r="AZ423">
        <v>0</v>
      </c>
      <c r="BA423">
        <v>5730</v>
      </c>
      <c r="BB423">
        <v>0</v>
      </c>
      <c r="BC423">
        <v>84900</v>
      </c>
      <c r="BD423">
        <v>11300</v>
      </c>
      <c r="BE423">
        <v>18011</v>
      </c>
      <c r="BF423">
        <v>0</v>
      </c>
      <c r="BG423">
        <v>0</v>
      </c>
      <c r="BH423">
        <v>0</v>
      </c>
      <c r="BI423">
        <v>0</v>
      </c>
      <c r="BJ423">
        <v>5350</v>
      </c>
      <c r="BK423">
        <v>1000</v>
      </c>
      <c r="BL423">
        <v>33490</v>
      </c>
      <c r="BM423">
        <v>18237</v>
      </c>
      <c r="BN423">
        <v>6000</v>
      </c>
      <c r="BO423">
        <v>1000</v>
      </c>
      <c r="BP423">
        <v>12950</v>
      </c>
      <c r="BQ423">
        <v>8100</v>
      </c>
      <c r="BR423">
        <v>0</v>
      </c>
      <c r="BS423">
        <v>19850</v>
      </c>
      <c r="BT423">
        <v>2500</v>
      </c>
      <c r="BU423">
        <v>7998</v>
      </c>
      <c r="BV423">
        <v>5200</v>
      </c>
      <c r="BW423">
        <v>0</v>
      </c>
      <c r="BX423">
        <v>5100</v>
      </c>
      <c r="BY423">
        <v>1000</v>
      </c>
      <c r="BZ423">
        <v>0</v>
      </c>
      <c r="CA423">
        <v>3750</v>
      </c>
      <c r="CB423">
        <v>0</v>
      </c>
      <c r="CC423">
        <v>2150</v>
      </c>
      <c r="CD423">
        <v>1000</v>
      </c>
      <c r="CE423">
        <v>49000</v>
      </c>
      <c r="CF423">
        <v>18500</v>
      </c>
      <c r="CG423">
        <v>5000</v>
      </c>
      <c r="CH423">
        <v>8500</v>
      </c>
      <c r="CI423">
        <v>1000</v>
      </c>
      <c r="CJ423">
        <v>4500</v>
      </c>
    </row>
    <row r="424" spans="1:88" x14ac:dyDescent="0.25">
      <c r="A424" t="s">
        <v>591</v>
      </c>
      <c r="B424" t="s">
        <v>2546</v>
      </c>
      <c r="C424" t="str">
        <f>VLOOKUP(LEFT(D424,2),'Lookup Information'!$E:$H,4,FALSE)</f>
        <v>Ohio District 39</v>
      </c>
      <c r="D424" t="s">
        <v>1064</v>
      </c>
      <c r="E424" t="s">
        <v>87</v>
      </c>
      <c r="F424" t="s">
        <v>90</v>
      </c>
      <c r="G424">
        <v>500</v>
      </c>
      <c r="H424">
        <v>0</v>
      </c>
      <c r="I424">
        <v>0</v>
      </c>
      <c r="J424">
        <v>4500</v>
      </c>
      <c r="K424">
        <v>0</v>
      </c>
      <c r="L424">
        <v>0</v>
      </c>
      <c r="M424">
        <v>0</v>
      </c>
      <c r="N424">
        <v>0</v>
      </c>
      <c r="O424">
        <v>4000</v>
      </c>
      <c r="P424">
        <v>9050</v>
      </c>
      <c r="Q424">
        <v>5550</v>
      </c>
      <c r="R424">
        <v>5000</v>
      </c>
      <c r="S424">
        <v>0</v>
      </c>
      <c r="T424">
        <v>2500</v>
      </c>
      <c r="U424">
        <v>3500</v>
      </c>
      <c r="V424">
        <v>12200</v>
      </c>
      <c r="W424">
        <v>5250</v>
      </c>
      <c r="X424">
        <v>250</v>
      </c>
      <c r="Y424">
        <v>8400</v>
      </c>
      <c r="Z424">
        <v>38500</v>
      </c>
      <c r="AA424">
        <v>20500</v>
      </c>
      <c r="AB424">
        <v>6000</v>
      </c>
      <c r="AC424">
        <v>28250</v>
      </c>
      <c r="AD424">
        <v>0</v>
      </c>
      <c r="AE424">
        <v>15500</v>
      </c>
      <c r="AF424">
        <v>10800</v>
      </c>
      <c r="AG424">
        <v>2640</v>
      </c>
      <c r="AH424">
        <v>6750</v>
      </c>
      <c r="AI424">
        <v>9700</v>
      </c>
      <c r="AJ424">
        <v>0</v>
      </c>
      <c r="AK424">
        <v>9750</v>
      </c>
      <c r="AL424">
        <v>0</v>
      </c>
      <c r="AM424">
        <v>26500</v>
      </c>
      <c r="AN424">
        <v>200</v>
      </c>
      <c r="AO424">
        <v>17750</v>
      </c>
      <c r="AP424">
        <v>16400</v>
      </c>
      <c r="AQ424">
        <v>0</v>
      </c>
      <c r="AR424">
        <v>10100</v>
      </c>
      <c r="AS424">
        <v>4500</v>
      </c>
      <c r="AT424">
        <v>0</v>
      </c>
      <c r="AU424">
        <v>5000</v>
      </c>
      <c r="AV424">
        <v>2000</v>
      </c>
      <c r="AW424">
        <v>4150</v>
      </c>
      <c r="AX424">
        <v>6400</v>
      </c>
      <c r="AY424">
        <v>0</v>
      </c>
      <c r="AZ424">
        <v>0</v>
      </c>
      <c r="BA424">
        <v>0</v>
      </c>
      <c r="BB424">
        <v>0</v>
      </c>
      <c r="BC424">
        <v>1000</v>
      </c>
      <c r="BD424">
        <v>0</v>
      </c>
      <c r="BE424">
        <v>0</v>
      </c>
      <c r="BF424">
        <v>0</v>
      </c>
      <c r="BG424">
        <v>47718</v>
      </c>
      <c r="BH424">
        <v>50000</v>
      </c>
      <c r="BI424">
        <v>16000</v>
      </c>
      <c r="BJ424">
        <v>44700</v>
      </c>
      <c r="BK424">
        <v>51700</v>
      </c>
      <c r="BL424">
        <v>38001</v>
      </c>
      <c r="BM424">
        <v>11165</v>
      </c>
      <c r="BN424">
        <v>12500</v>
      </c>
      <c r="BO424">
        <v>0</v>
      </c>
      <c r="BP424">
        <v>16300</v>
      </c>
      <c r="BQ424">
        <v>1000</v>
      </c>
      <c r="BR424">
        <v>26800</v>
      </c>
      <c r="BS424">
        <v>12425</v>
      </c>
      <c r="BT424">
        <v>0</v>
      </c>
      <c r="BU424">
        <v>39600</v>
      </c>
      <c r="BV424">
        <v>11000</v>
      </c>
      <c r="BW424">
        <v>1000</v>
      </c>
      <c r="BX424">
        <v>11600</v>
      </c>
      <c r="BY424">
        <v>4500</v>
      </c>
      <c r="BZ424">
        <v>1000</v>
      </c>
      <c r="CA424">
        <v>4350</v>
      </c>
      <c r="CB424">
        <v>0</v>
      </c>
      <c r="CC424">
        <v>4675</v>
      </c>
      <c r="CD424">
        <v>13800</v>
      </c>
      <c r="CE424">
        <v>18450</v>
      </c>
      <c r="CF424">
        <v>12000</v>
      </c>
      <c r="CG424">
        <v>32500</v>
      </c>
      <c r="CH424">
        <v>6500</v>
      </c>
      <c r="CI424">
        <v>0</v>
      </c>
      <c r="CJ424">
        <v>11000</v>
      </c>
    </row>
    <row r="425" spans="1:88" x14ac:dyDescent="0.25">
      <c r="A425" t="s">
        <v>592</v>
      </c>
      <c r="B425" t="s">
        <v>2547</v>
      </c>
      <c r="C425" t="str">
        <f>VLOOKUP(LEFT(D425,2),'Lookup Information'!$E:$H,4,FALSE)</f>
        <v>Arizona District 4</v>
      </c>
      <c r="D425" t="s">
        <v>1065</v>
      </c>
      <c r="E425" t="s">
        <v>87</v>
      </c>
      <c r="F425" t="s">
        <v>88</v>
      </c>
      <c r="G425">
        <v>0</v>
      </c>
      <c r="H425">
        <v>251</v>
      </c>
      <c r="I425">
        <v>401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18210</v>
      </c>
      <c r="P425">
        <v>4000</v>
      </c>
      <c r="Q425">
        <v>0</v>
      </c>
      <c r="R425">
        <v>0</v>
      </c>
      <c r="S425">
        <v>2500</v>
      </c>
      <c r="T425">
        <v>5000</v>
      </c>
      <c r="U425">
        <v>0</v>
      </c>
      <c r="V425">
        <v>2700</v>
      </c>
      <c r="W425">
        <v>3000</v>
      </c>
      <c r="X425">
        <v>3000</v>
      </c>
      <c r="Y425">
        <v>2251</v>
      </c>
      <c r="Z425">
        <v>7000</v>
      </c>
      <c r="AA425">
        <v>2000</v>
      </c>
      <c r="AB425">
        <v>5000</v>
      </c>
      <c r="AC425">
        <v>10250</v>
      </c>
      <c r="AD425">
        <v>7000</v>
      </c>
      <c r="AE425">
        <v>16600</v>
      </c>
      <c r="AF425">
        <v>0</v>
      </c>
      <c r="AG425">
        <v>0</v>
      </c>
      <c r="AH425">
        <v>2500</v>
      </c>
      <c r="AI425">
        <v>0</v>
      </c>
      <c r="AJ425">
        <v>2000</v>
      </c>
      <c r="AK425">
        <v>15000</v>
      </c>
      <c r="AL425">
        <v>3200</v>
      </c>
      <c r="AM425">
        <v>9250</v>
      </c>
      <c r="AN425">
        <v>0</v>
      </c>
      <c r="AO425">
        <v>10300</v>
      </c>
      <c r="AP425">
        <v>8900</v>
      </c>
      <c r="AQ425">
        <v>6500</v>
      </c>
      <c r="AR425">
        <v>250</v>
      </c>
      <c r="AS425">
        <v>9500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2500</v>
      </c>
      <c r="AZ425">
        <v>0</v>
      </c>
      <c r="BA425">
        <v>2000</v>
      </c>
      <c r="BB425">
        <v>1000</v>
      </c>
      <c r="BC425">
        <v>9500</v>
      </c>
      <c r="BD425">
        <v>7700</v>
      </c>
      <c r="BE425">
        <v>18028</v>
      </c>
      <c r="BF425">
        <v>0</v>
      </c>
      <c r="BG425">
        <v>0</v>
      </c>
      <c r="BH425">
        <v>0</v>
      </c>
      <c r="BI425">
        <v>0</v>
      </c>
      <c r="BJ425">
        <v>2500</v>
      </c>
      <c r="BK425">
        <v>0</v>
      </c>
      <c r="BL425">
        <v>10651</v>
      </c>
      <c r="BM425">
        <v>2750</v>
      </c>
      <c r="BN425">
        <v>0</v>
      </c>
      <c r="BO425">
        <v>500</v>
      </c>
      <c r="BP425">
        <v>500</v>
      </c>
      <c r="BQ425">
        <v>2700</v>
      </c>
      <c r="BR425">
        <v>1300</v>
      </c>
      <c r="BS425">
        <v>0</v>
      </c>
      <c r="BT425">
        <v>500</v>
      </c>
      <c r="BU425">
        <v>21550</v>
      </c>
      <c r="BV425">
        <v>0</v>
      </c>
      <c r="BW425">
        <v>0</v>
      </c>
      <c r="BX425">
        <v>7500</v>
      </c>
      <c r="BY425">
        <v>500</v>
      </c>
      <c r="BZ425">
        <v>0</v>
      </c>
      <c r="CA425">
        <v>375</v>
      </c>
      <c r="CB425">
        <v>0</v>
      </c>
      <c r="CC425">
        <v>16850</v>
      </c>
      <c r="CD425">
        <v>500</v>
      </c>
      <c r="CE425">
        <v>20431</v>
      </c>
      <c r="CF425">
        <v>7000</v>
      </c>
      <c r="CG425">
        <v>8700</v>
      </c>
      <c r="CH425">
        <v>2000</v>
      </c>
      <c r="CI425">
        <v>500</v>
      </c>
      <c r="CJ425">
        <v>8300</v>
      </c>
    </row>
    <row r="426" spans="1:88" x14ac:dyDescent="0.25">
      <c r="A426" t="s">
        <v>593</v>
      </c>
      <c r="B426" t="s">
        <v>2548</v>
      </c>
      <c r="C426" t="str">
        <f>VLOOKUP(LEFT(D426,2),'Lookup Information'!$E:$H,4,FALSE)</f>
        <v>California District 6</v>
      </c>
      <c r="D426" t="s">
        <v>1066</v>
      </c>
      <c r="E426" t="s">
        <v>87</v>
      </c>
      <c r="F426" t="s">
        <v>90</v>
      </c>
      <c r="G426">
        <v>0</v>
      </c>
      <c r="H426">
        <v>16400</v>
      </c>
      <c r="I426">
        <v>0</v>
      </c>
      <c r="J426">
        <v>1000</v>
      </c>
      <c r="K426">
        <v>2000</v>
      </c>
      <c r="L426">
        <v>0</v>
      </c>
      <c r="M426">
        <v>0</v>
      </c>
      <c r="N426">
        <v>0</v>
      </c>
      <c r="O426">
        <v>25255</v>
      </c>
      <c r="P426">
        <v>23150</v>
      </c>
      <c r="Q426">
        <v>10</v>
      </c>
      <c r="R426">
        <v>24200</v>
      </c>
      <c r="S426">
        <v>15000</v>
      </c>
      <c r="T426">
        <v>12500</v>
      </c>
      <c r="U426">
        <v>0</v>
      </c>
      <c r="V426">
        <v>0</v>
      </c>
      <c r="W426">
        <v>15</v>
      </c>
      <c r="X426">
        <v>7500</v>
      </c>
      <c r="Y426">
        <v>0</v>
      </c>
      <c r="Z426">
        <v>15000</v>
      </c>
      <c r="AA426">
        <v>3000</v>
      </c>
      <c r="AB426">
        <v>0</v>
      </c>
      <c r="AC426">
        <v>22250</v>
      </c>
      <c r="AD426">
        <v>0</v>
      </c>
      <c r="AE426">
        <v>9000</v>
      </c>
      <c r="AF426">
        <v>0</v>
      </c>
      <c r="AG426">
        <v>19525</v>
      </c>
      <c r="AH426">
        <v>10053</v>
      </c>
      <c r="AI426">
        <v>19500</v>
      </c>
      <c r="AJ426">
        <v>2500</v>
      </c>
      <c r="AK426">
        <v>120500</v>
      </c>
      <c r="AL426">
        <v>17520</v>
      </c>
      <c r="AM426">
        <v>54425</v>
      </c>
      <c r="AN426">
        <v>0</v>
      </c>
      <c r="AO426">
        <v>62500</v>
      </c>
      <c r="AP426">
        <v>65869</v>
      </c>
      <c r="AQ426">
        <v>55750</v>
      </c>
      <c r="AR426">
        <v>39300</v>
      </c>
      <c r="AS426">
        <v>112950</v>
      </c>
      <c r="AT426">
        <v>0</v>
      </c>
      <c r="AU426">
        <v>1605</v>
      </c>
      <c r="AV426">
        <v>2000</v>
      </c>
      <c r="AW426">
        <v>7696</v>
      </c>
      <c r="AX426">
        <v>5355</v>
      </c>
      <c r="AY426">
        <v>0</v>
      </c>
      <c r="AZ426">
        <v>0</v>
      </c>
      <c r="BA426">
        <v>0</v>
      </c>
      <c r="BB426">
        <v>4256</v>
      </c>
      <c r="BC426">
        <v>9019</v>
      </c>
      <c r="BD426">
        <v>21750</v>
      </c>
      <c r="BE426">
        <v>0</v>
      </c>
      <c r="BF426">
        <v>6906</v>
      </c>
      <c r="BG426">
        <v>40000</v>
      </c>
      <c r="BH426">
        <v>40500</v>
      </c>
      <c r="BI426">
        <v>31500</v>
      </c>
      <c r="BJ426">
        <v>58750</v>
      </c>
      <c r="BK426">
        <v>39380</v>
      </c>
      <c r="BL426">
        <v>47405</v>
      </c>
      <c r="BM426">
        <v>34750</v>
      </c>
      <c r="BN426">
        <v>29875</v>
      </c>
      <c r="BO426">
        <v>0</v>
      </c>
      <c r="BP426">
        <v>17122</v>
      </c>
      <c r="BQ426">
        <v>13500</v>
      </c>
      <c r="BR426">
        <v>2500</v>
      </c>
      <c r="BS426">
        <v>8500</v>
      </c>
      <c r="BT426">
        <v>1000</v>
      </c>
      <c r="BU426">
        <v>20500</v>
      </c>
      <c r="BV426">
        <v>5400</v>
      </c>
      <c r="BW426">
        <v>5000</v>
      </c>
      <c r="BX426">
        <v>42900</v>
      </c>
      <c r="BY426">
        <v>0</v>
      </c>
      <c r="BZ426">
        <v>5000</v>
      </c>
      <c r="CA426">
        <v>737</v>
      </c>
      <c r="CB426">
        <v>0</v>
      </c>
      <c r="CC426">
        <v>791</v>
      </c>
      <c r="CD426">
        <v>10150</v>
      </c>
      <c r="CE426">
        <v>10881</v>
      </c>
      <c r="CF426">
        <v>12500</v>
      </c>
      <c r="CG426">
        <v>7010</v>
      </c>
      <c r="CH426">
        <v>13000</v>
      </c>
      <c r="CI426">
        <v>2500</v>
      </c>
      <c r="CJ426">
        <v>0</v>
      </c>
    </row>
    <row r="427" spans="1:88" x14ac:dyDescent="0.25">
      <c r="A427" t="s">
        <v>594</v>
      </c>
      <c r="B427" t="s">
        <v>2549</v>
      </c>
      <c r="C427" t="str">
        <f>VLOOKUP(LEFT(D427,2),'Lookup Information'!$E:$H,4,FALSE)</f>
        <v>California District 6</v>
      </c>
      <c r="D427" t="s">
        <v>1067</v>
      </c>
      <c r="E427" t="s">
        <v>87</v>
      </c>
      <c r="F427" t="s">
        <v>90</v>
      </c>
      <c r="G427">
        <v>6000</v>
      </c>
      <c r="H427">
        <v>89449</v>
      </c>
      <c r="I427">
        <v>3500</v>
      </c>
      <c r="J427">
        <v>14600</v>
      </c>
      <c r="K427">
        <v>0</v>
      </c>
      <c r="L427">
        <v>13200</v>
      </c>
      <c r="M427">
        <v>1000</v>
      </c>
      <c r="N427">
        <v>8500</v>
      </c>
      <c r="O427">
        <v>13900</v>
      </c>
      <c r="P427">
        <v>14350</v>
      </c>
      <c r="Q427">
        <v>34150</v>
      </c>
      <c r="R427">
        <v>26450</v>
      </c>
      <c r="S427">
        <v>12200</v>
      </c>
      <c r="T427">
        <v>4000</v>
      </c>
      <c r="U427">
        <v>0</v>
      </c>
      <c r="V427">
        <v>27400</v>
      </c>
      <c r="W427">
        <v>39548</v>
      </c>
      <c r="X427">
        <v>25050</v>
      </c>
      <c r="Y427">
        <v>12875</v>
      </c>
      <c r="Z427">
        <v>16000</v>
      </c>
      <c r="AA427">
        <v>31700</v>
      </c>
      <c r="AB427">
        <v>15300</v>
      </c>
      <c r="AC427">
        <v>8750</v>
      </c>
      <c r="AD427">
        <v>0</v>
      </c>
      <c r="AE427">
        <v>7000</v>
      </c>
      <c r="AF427">
        <v>4000</v>
      </c>
      <c r="AG427">
        <v>4250</v>
      </c>
      <c r="AH427">
        <v>8201</v>
      </c>
      <c r="AI427">
        <v>15500</v>
      </c>
      <c r="AJ427">
        <v>4700</v>
      </c>
      <c r="AK427">
        <v>17400</v>
      </c>
      <c r="AL427">
        <v>17900</v>
      </c>
      <c r="AM427">
        <v>140550</v>
      </c>
      <c r="AN427">
        <v>250</v>
      </c>
      <c r="AO427">
        <v>43200</v>
      </c>
      <c r="AP427">
        <v>135199</v>
      </c>
      <c r="AQ427">
        <v>51700</v>
      </c>
      <c r="AR427">
        <v>46843</v>
      </c>
      <c r="AS427">
        <v>46400</v>
      </c>
      <c r="AT427">
        <v>0</v>
      </c>
      <c r="AU427">
        <v>250</v>
      </c>
      <c r="AV427">
        <v>21685</v>
      </c>
      <c r="AW427">
        <v>60726</v>
      </c>
      <c r="AX427">
        <v>2754</v>
      </c>
      <c r="AY427">
        <v>0</v>
      </c>
      <c r="AZ427">
        <v>0</v>
      </c>
      <c r="BA427">
        <v>0</v>
      </c>
      <c r="BB427">
        <v>89842</v>
      </c>
      <c r="BC427">
        <v>24200</v>
      </c>
      <c r="BD427">
        <v>41525</v>
      </c>
      <c r="BE427">
        <v>0</v>
      </c>
      <c r="BF427">
        <v>55887</v>
      </c>
      <c r="BG427">
        <v>18500</v>
      </c>
      <c r="BH427">
        <v>7000</v>
      </c>
      <c r="BI427">
        <v>22000</v>
      </c>
      <c r="BJ427">
        <v>27000</v>
      </c>
      <c r="BK427">
        <v>29150</v>
      </c>
      <c r="BL427">
        <v>267752</v>
      </c>
      <c r="BM427">
        <v>60650</v>
      </c>
      <c r="BN427">
        <v>25600</v>
      </c>
      <c r="BO427">
        <v>2700</v>
      </c>
      <c r="BP427">
        <v>29950</v>
      </c>
      <c r="BQ427">
        <v>22250</v>
      </c>
      <c r="BR427">
        <v>9500</v>
      </c>
      <c r="BS427">
        <v>14800</v>
      </c>
      <c r="BT427">
        <v>6500</v>
      </c>
      <c r="BU427">
        <v>29900</v>
      </c>
      <c r="BV427">
        <v>8850</v>
      </c>
      <c r="BW427">
        <v>0</v>
      </c>
      <c r="BX427">
        <v>11650</v>
      </c>
      <c r="BY427">
        <v>0</v>
      </c>
      <c r="BZ427">
        <v>0</v>
      </c>
      <c r="CA427">
        <v>28861</v>
      </c>
      <c r="CB427">
        <v>250</v>
      </c>
      <c r="CC427">
        <v>82985</v>
      </c>
      <c r="CD427">
        <v>19450</v>
      </c>
      <c r="CE427">
        <v>204369</v>
      </c>
      <c r="CF427">
        <v>51930</v>
      </c>
      <c r="CG427">
        <v>29549</v>
      </c>
      <c r="CH427">
        <v>6000</v>
      </c>
      <c r="CI427">
        <v>2500</v>
      </c>
      <c r="CJ427">
        <v>15450</v>
      </c>
    </row>
    <row r="428" spans="1:88" x14ac:dyDescent="0.25">
      <c r="A428" t="s">
        <v>595</v>
      </c>
      <c r="B428" t="s">
        <v>2550</v>
      </c>
      <c r="C428" t="str">
        <f>VLOOKUP(LEFT(D428,2),'Lookup Information'!$E:$H,4,FALSE)</f>
        <v>Vermont District 50</v>
      </c>
      <c r="D428" t="s">
        <v>596</v>
      </c>
      <c r="E428" t="s">
        <v>95</v>
      </c>
      <c r="F428" t="s">
        <v>401</v>
      </c>
      <c r="G428">
        <v>173979</v>
      </c>
      <c r="H428">
        <v>319063</v>
      </c>
      <c r="I428">
        <v>21025</v>
      </c>
      <c r="J428">
        <v>227463</v>
      </c>
      <c r="K428">
        <v>39133</v>
      </c>
      <c r="L428">
        <v>43298</v>
      </c>
      <c r="M428">
        <v>2293</v>
      </c>
      <c r="N428">
        <v>3412</v>
      </c>
      <c r="O428">
        <v>2247356</v>
      </c>
      <c r="P428">
        <v>882294</v>
      </c>
      <c r="Q428">
        <v>1157129</v>
      </c>
      <c r="R428">
        <v>1455236</v>
      </c>
      <c r="S428">
        <v>154026</v>
      </c>
      <c r="T428">
        <v>185771</v>
      </c>
      <c r="U428">
        <v>48878</v>
      </c>
      <c r="V428">
        <v>728577</v>
      </c>
      <c r="W428">
        <v>401191</v>
      </c>
      <c r="X428">
        <v>35238</v>
      </c>
      <c r="Y428">
        <v>432111</v>
      </c>
      <c r="Z428">
        <v>250703</v>
      </c>
      <c r="AA428">
        <v>98340</v>
      </c>
      <c r="AB428">
        <v>70491</v>
      </c>
      <c r="AC428">
        <v>156031</v>
      </c>
      <c r="AD428">
        <v>16864</v>
      </c>
      <c r="AE428">
        <v>128187</v>
      </c>
      <c r="AF428">
        <v>20932</v>
      </c>
      <c r="AG428">
        <v>306455</v>
      </c>
      <c r="AH428">
        <v>282409</v>
      </c>
      <c r="AI428">
        <v>22697</v>
      </c>
      <c r="AJ428">
        <v>52428</v>
      </c>
      <c r="AK428">
        <v>384511</v>
      </c>
      <c r="AL428">
        <v>365200</v>
      </c>
      <c r="AM428">
        <v>1110172</v>
      </c>
      <c r="AN428">
        <v>8535</v>
      </c>
      <c r="AO428">
        <v>349641</v>
      </c>
      <c r="AP428">
        <v>2511813</v>
      </c>
      <c r="AQ428">
        <v>327458</v>
      </c>
      <c r="AR428">
        <v>1445362</v>
      </c>
      <c r="AS428">
        <v>315354</v>
      </c>
      <c r="AT428">
        <v>1741</v>
      </c>
      <c r="AU428">
        <v>29188</v>
      </c>
      <c r="AV428">
        <v>7493</v>
      </c>
      <c r="AW428">
        <v>21034533</v>
      </c>
      <c r="AX428">
        <v>138082</v>
      </c>
      <c r="AY428">
        <v>21911</v>
      </c>
      <c r="AZ428">
        <v>72598</v>
      </c>
      <c r="BA428">
        <v>12409</v>
      </c>
      <c r="BB428">
        <v>323873</v>
      </c>
      <c r="BC428">
        <v>2384</v>
      </c>
      <c r="BD428">
        <v>73088</v>
      </c>
      <c r="BE428">
        <v>8620</v>
      </c>
      <c r="BF428">
        <v>371395</v>
      </c>
      <c r="BG428">
        <v>12580</v>
      </c>
      <c r="BH428">
        <v>81830</v>
      </c>
      <c r="BI428">
        <v>92598</v>
      </c>
      <c r="BJ428">
        <v>46574</v>
      </c>
      <c r="BK428">
        <v>28315</v>
      </c>
      <c r="BL428">
        <v>2106119</v>
      </c>
      <c r="BM428">
        <v>26051</v>
      </c>
      <c r="BN428">
        <v>114121</v>
      </c>
      <c r="BO428">
        <v>5649</v>
      </c>
      <c r="BP428">
        <v>1619094</v>
      </c>
      <c r="BQ428">
        <v>73834</v>
      </c>
      <c r="BR428">
        <v>86820</v>
      </c>
      <c r="BS428">
        <v>429711</v>
      </c>
      <c r="BT428">
        <v>159098</v>
      </c>
      <c r="BU428">
        <v>391579</v>
      </c>
      <c r="BV428">
        <v>545767</v>
      </c>
      <c r="BW428">
        <v>41744</v>
      </c>
      <c r="BX428">
        <v>543645</v>
      </c>
      <c r="BY428">
        <v>27071</v>
      </c>
      <c r="BZ428">
        <v>15673</v>
      </c>
      <c r="CA428">
        <v>2284880</v>
      </c>
      <c r="CB428">
        <v>196342</v>
      </c>
      <c r="CC428">
        <v>6633082</v>
      </c>
      <c r="CD428">
        <v>339823</v>
      </c>
      <c r="CE428">
        <v>4039425</v>
      </c>
      <c r="CF428">
        <v>331624</v>
      </c>
      <c r="CG428">
        <v>229175</v>
      </c>
      <c r="CH428">
        <v>54487</v>
      </c>
      <c r="CI428">
        <v>39580</v>
      </c>
      <c r="CJ428">
        <v>75325</v>
      </c>
    </row>
    <row r="429" spans="1:88" x14ac:dyDescent="0.25">
      <c r="A429" t="s">
        <v>597</v>
      </c>
      <c r="B429" t="s">
        <v>2551</v>
      </c>
      <c r="C429" t="str">
        <f>VLOOKUP(LEFT(D429,2),'Lookup Information'!$E:$H,4,FALSE)</f>
        <v>South Carolina District 45</v>
      </c>
      <c r="D429" t="s">
        <v>1068</v>
      </c>
      <c r="E429" t="s">
        <v>87</v>
      </c>
      <c r="F429" t="s">
        <v>88</v>
      </c>
      <c r="G429">
        <v>1000</v>
      </c>
      <c r="H429">
        <v>2250</v>
      </c>
      <c r="I429">
        <v>0</v>
      </c>
      <c r="J429">
        <v>2500</v>
      </c>
      <c r="K429">
        <v>5500</v>
      </c>
      <c r="L429">
        <v>0</v>
      </c>
      <c r="M429">
        <v>0</v>
      </c>
      <c r="N429">
        <v>0</v>
      </c>
      <c r="O429">
        <v>0</v>
      </c>
      <c r="P429">
        <v>2500</v>
      </c>
      <c r="Q429">
        <v>4200</v>
      </c>
      <c r="R429">
        <v>10800</v>
      </c>
      <c r="S429">
        <v>6000</v>
      </c>
      <c r="T429">
        <v>3000</v>
      </c>
      <c r="U429">
        <v>11500</v>
      </c>
      <c r="V429">
        <v>5000</v>
      </c>
      <c r="W429">
        <v>13450</v>
      </c>
      <c r="X429">
        <v>2000</v>
      </c>
      <c r="Y429">
        <v>0</v>
      </c>
      <c r="Z429">
        <v>0</v>
      </c>
      <c r="AA429">
        <v>0</v>
      </c>
      <c r="AB429">
        <v>0</v>
      </c>
      <c r="AC429">
        <v>9000</v>
      </c>
      <c r="AD429">
        <v>0</v>
      </c>
      <c r="AE429">
        <v>6000</v>
      </c>
      <c r="AF429">
        <v>0</v>
      </c>
      <c r="AG429">
        <v>7103</v>
      </c>
      <c r="AH429">
        <v>6700</v>
      </c>
      <c r="AI429">
        <v>500</v>
      </c>
      <c r="AJ429">
        <v>7900</v>
      </c>
      <c r="AK429">
        <v>15200</v>
      </c>
      <c r="AL429">
        <v>13550</v>
      </c>
      <c r="AM429">
        <v>74400</v>
      </c>
      <c r="AN429">
        <v>0</v>
      </c>
      <c r="AO429">
        <v>53200</v>
      </c>
      <c r="AP429">
        <v>18350</v>
      </c>
      <c r="AQ429">
        <v>3240</v>
      </c>
      <c r="AR429">
        <v>0</v>
      </c>
      <c r="AS429">
        <v>1000</v>
      </c>
      <c r="AT429">
        <v>500</v>
      </c>
      <c r="AU429">
        <v>0</v>
      </c>
      <c r="AV429">
        <v>5000</v>
      </c>
      <c r="AW429">
        <v>0</v>
      </c>
      <c r="AX429">
        <v>0</v>
      </c>
      <c r="AY429">
        <v>10000</v>
      </c>
      <c r="AZ429">
        <v>0</v>
      </c>
      <c r="BA429">
        <v>10860</v>
      </c>
      <c r="BB429">
        <v>0</v>
      </c>
      <c r="BC429">
        <v>34700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5000</v>
      </c>
      <c r="BL429">
        <v>21200</v>
      </c>
      <c r="BM429">
        <v>2750</v>
      </c>
      <c r="BN429">
        <v>6000</v>
      </c>
      <c r="BO429">
        <v>1000</v>
      </c>
      <c r="BP429">
        <v>5300</v>
      </c>
      <c r="BQ429">
        <v>0</v>
      </c>
      <c r="BR429">
        <v>13500</v>
      </c>
      <c r="BS429">
        <v>5000</v>
      </c>
      <c r="BT429">
        <v>9500</v>
      </c>
      <c r="BU429">
        <v>10000</v>
      </c>
      <c r="BV429">
        <v>5200</v>
      </c>
      <c r="BW429">
        <v>1000</v>
      </c>
      <c r="BX429">
        <v>4700</v>
      </c>
      <c r="BY429">
        <v>0</v>
      </c>
      <c r="BZ429">
        <v>2000</v>
      </c>
      <c r="CA429">
        <v>2000</v>
      </c>
      <c r="CB429">
        <v>0</v>
      </c>
      <c r="CC429">
        <v>500</v>
      </c>
      <c r="CD429">
        <v>500</v>
      </c>
      <c r="CE429">
        <v>44230</v>
      </c>
      <c r="CF429">
        <v>25500</v>
      </c>
      <c r="CG429">
        <v>23300</v>
      </c>
      <c r="CH429">
        <v>25999</v>
      </c>
      <c r="CI429">
        <v>10000</v>
      </c>
      <c r="CJ429">
        <v>5750</v>
      </c>
    </row>
    <row r="430" spans="1:88" x14ac:dyDescent="0.25">
      <c r="A430" t="s">
        <v>598</v>
      </c>
      <c r="B430" t="s">
        <v>2552</v>
      </c>
      <c r="C430" t="str">
        <f>VLOOKUP(LEFT(D430,2),'Lookup Information'!$E:$H,4,FALSE)</f>
        <v>Maryland District 24</v>
      </c>
      <c r="D430" t="s">
        <v>1069</v>
      </c>
      <c r="E430" t="s">
        <v>87</v>
      </c>
      <c r="F430" t="s">
        <v>90</v>
      </c>
      <c r="G430">
        <v>0</v>
      </c>
      <c r="H430">
        <v>5000</v>
      </c>
      <c r="I430">
        <v>0</v>
      </c>
      <c r="J430">
        <v>7400</v>
      </c>
      <c r="K430">
        <v>0</v>
      </c>
      <c r="L430">
        <v>0</v>
      </c>
      <c r="M430">
        <v>0</v>
      </c>
      <c r="N430">
        <v>500</v>
      </c>
      <c r="O430">
        <v>3250</v>
      </c>
      <c r="P430">
        <v>1250</v>
      </c>
      <c r="Q430">
        <v>6275</v>
      </c>
      <c r="R430">
        <v>5420</v>
      </c>
      <c r="S430">
        <v>0</v>
      </c>
      <c r="T430">
        <v>35</v>
      </c>
      <c r="U430">
        <v>0</v>
      </c>
      <c r="V430">
        <v>860</v>
      </c>
      <c r="W430">
        <v>11175</v>
      </c>
      <c r="X430">
        <v>0</v>
      </c>
      <c r="Y430">
        <v>500</v>
      </c>
      <c r="Z430">
        <v>120</v>
      </c>
      <c r="AA430">
        <v>0</v>
      </c>
      <c r="AB430">
        <v>5400</v>
      </c>
      <c r="AC430">
        <v>2700</v>
      </c>
      <c r="AD430">
        <v>0</v>
      </c>
      <c r="AE430">
        <v>2100</v>
      </c>
      <c r="AF430">
        <v>0</v>
      </c>
      <c r="AG430">
        <v>5050</v>
      </c>
      <c r="AH430">
        <v>200</v>
      </c>
      <c r="AI430">
        <v>500</v>
      </c>
      <c r="AJ430">
        <v>0</v>
      </c>
      <c r="AK430">
        <v>3800</v>
      </c>
      <c r="AL430">
        <v>12950</v>
      </c>
      <c r="AM430">
        <v>82270</v>
      </c>
      <c r="AN430">
        <v>0</v>
      </c>
      <c r="AO430">
        <v>67000</v>
      </c>
      <c r="AP430">
        <v>19291</v>
      </c>
      <c r="AQ430">
        <v>500</v>
      </c>
      <c r="AR430">
        <v>14650</v>
      </c>
      <c r="AS430">
        <v>250</v>
      </c>
      <c r="AT430">
        <v>0</v>
      </c>
      <c r="AU430">
        <v>0</v>
      </c>
      <c r="AV430">
        <v>0</v>
      </c>
      <c r="AW430">
        <v>2700</v>
      </c>
      <c r="AX430">
        <v>0</v>
      </c>
      <c r="AY430">
        <v>0</v>
      </c>
      <c r="AZ430">
        <v>0</v>
      </c>
      <c r="BA430">
        <v>0</v>
      </c>
      <c r="BB430">
        <v>1000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10</v>
      </c>
      <c r="BI430">
        <v>-5000</v>
      </c>
      <c r="BJ430">
        <v>4000</v>
      </c>
      <c r="BK430">
        <v>1000</v>
      </c>
      <c r="BL430">
        <v>134908</v>
      </c>
      <c r="BM430">
        <v>10</v>
      </c>
      <c r="BN430">
        <v>0</v>
      </c>
      <c r="BO430">
        <v>0</v>
      </c>
      <c r="BP430">
        <v>8118</v>
      </c>
      <c r="BQ430">
        <v>0</v>
      </c>
      <c r="BR430">
        <v>8100</v>
      </c>
      <c r="BS430">
        <v>7794</v>
      </c>
      <c r="BT430">
        <v>2600</v>
      </c>
      <c r="BU430">
        <v>29560</v>
      </c>
      <c r="BV430">
        <v>520</v>
      </c>
      <c r="BW430">
        <v>5400</v>
      </c>
      <c r="BX430">
        <v>870</v>
      </c>
      <c r="BY430">
        <v>1000</v>
      </c>
      <c r="BZ430">
        <v>0</v>
      </c>
      <c r="CA430">
        <v>5820</v>
      </c>
      <c r="CB430">
        <v>0</v>
      </c>
      <c r="CC430">
        <v>67570</v>
      </c>
      <c r="CD430">
        <v>16750</v>
      </c>
      <c r="CE430">
        <v>186174</v>
      </c>
      <c r="CF430">
        <v>30</v>
      </c>
      <c r="CG430">
        <v>20</v>
      </c>
      <c r="CH430">
        <v>0</v>
      </c>
      <c r="CI430">
        <v>125</v>
      </c>
      <c r="CJ430">
        <v>0</v>
      </c>
    </row>
    <row r="431" spans="1:88" x14ac:dyDescent="0.25">
      <c r="A431" t="s">
        <v>599</v>
      </c>
      <c r="B431" t="s">
        <v>2553</v>
      </c>
      <c r="C431" t="str">
        <f>VLOOKUP(LEFT(D431,2),'Lookup Information'!$E:$H,4,FALSE)</f>
        <v>Nebraska District 31</v>
      </c>
      <c r="D431" t="s">
        <v>600</v>
      </c>
      <c r="E431" t="s">
        <v>95</v>
      </c>
      <c r="F431" t="s">
        <v>88</v>
      </c>
      <c r="G431">
        <v>8000</v>
      </c>
      <c r="H431">
        <v>34200</v>
      </c>
      <c r="I431">
        <v>9050</v>
      </c>
      <c r="J431">
        <v>11500</v>
      </c>
      <c r="K431">
        <v>1000</v>
      </c>
      <c r="L431">
        <v>3000</v>
      </c>
      <c r="M431">
        <v>3000</v>
      </c>
      <c r="N431">
        <v>0</v>
      </c>
      <c r="O431">
        <v>2700</v>
      </c>
      <c r="P431">
        <v>10000</v>
      </c>
      <c r="Q431">
        <v>4500</v>
      </c>
      <c r="R431">
        <v>10600</v>
      </c>
      <c r="S431">
        <v>4000</v>
      </c>
      <c r="T431">
        <v>2000</v>
      </c>
      <c r="U431">
        <v>7900</v>
      </c>
      <c r="V431">
        <v>0</v>
      </c>
      <c r="W431">
        <v>7500</v>
      </c>
      <c r="X431">
        <v>1000</v>
      </c>
      <c r="Y431">
        <v>0</v>
      </c>
      <c r="Z431">
        <v>0</v>
      </c>
      <c r="AA431">
        <v>3000</v>
      </c>
      <c r="AB431">
        <v>1000</v>
      </c>
      <c r="AC431">
        <v>4500</v>
      </c>
      <c r="AD431">
        <v>2000</v>
      </c>
      <c r="AE431">
        <v>11400</v>
      </c>
      <c r="AF431">
        <v>0</v>
      </c>
      <c r="AG431">
        <v>11500</v>
      </c>
      <c r="AH431">
        <v>32900</v>
      </c>
      <c r="AI431">
        <v>4500</v>
      </c>
      <c r="AJ431">
        <v>43400</v>
      </c>
      <c r="AK431">
        <v>59250</v>
      </c>
      <c r="AL431">
        <v>24700</v>
      </c>
      <c r="AM431">
        <v>45100</v>
      </c>
      <c r="AN431">
        <v>0</v>
      </c>
      <c r="AO431">
        <v>159000</v>
      </c>
      <c r="AP431">
        <v>21400</v>
      </c>
      <c r="AQ431">
        <v>15400</v>
      </c>
      <c r="AR431">
        <v>1000</v>
      </c>
      <c r="AS431">
        <v>14500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12500</v>
      </c>
      <c r="AZ431">
        <v>0</v>
      </c>
      <c r="BA431">
        <v>4200</v>
      </c>
      <c r="BB431">
        <v>0</v>
      </c>
      <c r="BC431">
        <v>5000</v>
      </c>
      <c r="BD431">
        <v>0</v>
      </c>
      <c r="BE431">
        <v>13600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40460</v>
      </c>
      <c r="BM431">
        <v>42700</v>
      </c>
      <c r="BN431">
        <v>8400</v>
      </c>
      <c r="BO431">
        <v>0</v>
      </c>
      <c r="BP431">
        <v>15200</v>
      </c>
      <c r="BQ431">
        <v>5400</v>
      </c>
      <c r="BR431">
        <v>1500</v>
      </c>
      <c r="BS431">
        <v>8700</v>
      </c>
      <c r="BT431">
        <v>0</v>
      </c>
      <c r="BU431">
        <v>10000</v>
      </c>
      <c r="BV431">
        <v>7000</v>
      </c>
      <c r="BW431">
        <v>3700</v>
      </c>
      <c r="BX431">
        <v>13400</v>
      </c>
      <c r="BY431">
        <v>5400</v>
      </c>
      <c r="BZ431">
        <v>0</v>
      </c>
      <c r="CA431">
        <v>0</v>
      </c>
      <c r="CB431">
        <v>0</v>
      </c>
      <c r="CC431">
        <v>7000</v>
      </c>
      <c r="CD431">
        <v>17100</v>
      </c>
      <c r="CE431">
        <v>23750</v>
      </c>
      <c r="CF431">
        <v>9500</v>
      </c>
      <c r="CG431">
        <v>5500</v>
      </c>
      <c r="CH431">
        <v>11000</v>
      </c>
      <c r="CI431">
        <v>1000</v>
      </c>
      <c r="CJ431">
        <v>3500</v>
      </c>
    </row>
    <row r="432" spans="1:88" x14ac:dyDescent="0.25">
      <c r="A432" t="s">
        <v>601</v>
      </c>
      <c r="B432" t="s">
        <v>2554</v>
      </c>
      <c r="C432" t="str">
        <f>VLOOKUP(LEFT(D432,2),'Lookup Information'!$E:$H,4,FALSE)</f>
        <v>Louisiana District 22</v>
      </c>
      <c r="D432" t="s">
        <v>1070</v>
      </c>
      <c r="E432" t="s">
        <v>87</v>
      </c>
      <c r="F432" t="s">
        <v>88</v>
      </c>
      <c r="G432">
        <v>20550</v>
      </c>
      <c r="H432">
        <v>21000</v>
      </c>
      <c r="I432">
        <v>18700</v>
      </c>
      <c r="J432">
        <v>46100</v>
      </c>
      <c r="K432">
        <v>24709</v>
      </c>
      <c r="L432">
        <v>11000</v>
      </c>
      <c r="M432">
        <v>11400</v>
      </c>
      <c r="N432">
        <v>28299</v>
      </c>
      <c r="O432">
        <v>42410</v>
      </c>
      <c r="P432">
        <v>42800</v>
      </c>
      <c r="Q432">
        <v>790</v>
      </c>
      <c r="R432">
        <v>38500</v>
      </c>
      <c r="S432">
        <v>98600</v>
      </c>
      <c r="T432">
        <v>38450</v>
      </c>
      <c r="U432">
        <v>23350</v>
      </c>
      <c r="V432">
        <v>42490</v>
      </c>
      <c r="W432">
        <v>55800</v>
      </c>
      <c r="X432">
        <v>20700</v>
      </c>
      <c r="Y432">
        <v>3600</v>
      </c>
      <c r="Z432">
        <v>42200</v>
      </c>
      <c r="AA432">
        <v>29500</v>
      </c>
      <c r="AB432">
        <v>22000</v>
      </c>
      <c r="AC432">
        <v>153350</v>
      </c>
      <c r="AD432">
        <v>13900</v>
      </c>
      <c r="AE432">
        <v>279100</v>
      </c>
      <c r="AF432">
        <v>2700</v>
      </c>
      <c r="AG432">
        <v>61000</v>
      </c>
      <c r="AH432">
        <v>107050</v>
      </c>
      <c r="AI432">
        <v>13000</v>
      </c>
      <c r="AJ432">
        <v>63300</v>
      </c>
      <c r="AK432">
        <v>223600</v>
      </c>
      <c r="AL432">
        <v>59775</v>
      </c>
      <c r="AM432">
        <v>206332</v>
      </c>
      <c r="AN432">
        <v>0</v>
      </c>
      <c r="AO432">
        <v>174250</v>
      </c>
      <c r="AP432">
        <v>177425</v>
      </c>
      <c r="AQ432">
        <v>89000</v>
      </c>
      <c r="AR432">
        <v>32450</v>
      </c>
      <c r="AS432">
        <v>158500</v>
      </c>
      <c r="AT432">
        <v>0</v>
      </c>
      <c r="AU432">
        <v>0</v>
      </c>
      <c r="AV432">
        <v>7934</v>
      </c>
      <c r="AW432">
        <v>0</v>
      </c>
      <c r="AX432">
        <v>0</v>
      </c>
      <c r="AY432">
        <v>15400</v>
      </c>
      <c r="AZ432">
        <v>0</v>
      </c>
      <c r="BA432">
        <v>24550</v>
      </c>
      <c r="BB432">
        <v>0</v>
      </c>
      <c r="BC432">
        <v>27500</v>
      </c>
      <c r="BD432">
        <v>34250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1000</v>
      </c>
      <c r="BK432">
        <v>27500</v>
      </c>
      <c r="BL432">
        <v>132759</v>
      </c>
      <c r="BM432">
        <v>196521</v>
      </c>
      <c r="BN432">
        <v>54070</v>
      </c>
      <c r="BO432">
        <v>17500</v>
      </c>
      <c r="BP432">
        <v>44300</v>
      </c>
      <c r="BQ432">
        <v>17000</v>
      </c>
      <c r="BR432">
        <v>52000</v>
      </c>
      <c r="BS432">
        <v>87263</v>
      </c>
      <c r="BT432">
        <v>22000</v>
      </c>
      <c r="BU432">
        <v>28550</v>
      </c>
      <c r="BV432">
        <v>2500</v>
      </c>
      <c r="BW432">
        <v>5000</v>
      </c>
      <c r="BX432">
        <v>57050</v>
      </c>
      <c r="BY432">
        <v>5000</v>
      </c>
      <c r="BZ432">
        <v>0</v>
      </c>
      <c r="CA432">
        <v>11050</v>
      </c>
      <c r="CB432">
        <v>0</v>
      </c>
      <c r="CC432">
        <v>7200</v>
      </c>
      <c r="CD432">
        <v>2500</v>
      </c>
      <c r="CE432">
        <v>103550</v>
      </c>
      <c r="CF432">
        <v>75750</v>
      </c>
      <c r="CG432">
        <v>68500</v>
      </c>
      <c r="CH432">
        <v>61600</v>
      </c>
      <c r="CI432">
        <v>113300</v>
      </c>
      <c r="CJ432">
        <v>15850</v>
      </c>
    </row>
    <row r="433" spans="1:88" x14ac:dyDescent="0.25">
      <c r="A433" t="s">
        <v>602</v>
      </c>
      <c r="B433" t="s">
        <v>2555</v>
      </c>
      <c r="C433" t="str">
        <f>VLOOKUP(LEFT(D433,2),'Lookup Information'!$E:$H,4,FALSE)</f>
        <v>Illinois District 17</v>
      </c>
      <c r="D433" t="s">
        <v>1071</v>
      </c>
      <c r="E433" t="s">
        <v>87</v>
      </c>
      <c r="F433" t="s">
        <v>90</v>
      </c>
      <c r="G433">
        <v>1000</v>
      </c>
      <c r="H433">
        <v>2000</v>
      </c>
      <c r="I433">
        <v>0</v>
      </c>
      <c r="J433">
        <v>1000</v>
      </c>
      <c r="K433">
        <v>0</v>
      </c>
      <c r="L433">
        <v>0</v>
      </c>
      <c r="M433">
        <v>0</v>
      </c>
      <c r="N433">
        <v>0</v>
      </c>
      <c r="O433">
        <v>6400</v>
      </c>
      <c r="P433">
        <v>3000</v>
      </c>
      <c r="Q433">
        <v>11400</v>
      </c>
      <c r="R433">
        <v>6395</v>
      </c>
      <c r="S433">
        <v>1000</v>
      </c>
      <c r="T433">
        <v>0</v>
      </c>
      <c r="U433">
        <v>0</v>
      </c>
      <c r="V433">
        <v>680</v>
      </c>
      <c r="W433">
        <v>800</v>
      </c>
      <c r="X433">
        <v>0</v>
      </c>
      <c r="Y433">
        <v>6505</v>
      </c>
      <c r="Z433">
        <v>1200</v>
      </c>
      <c r="AA433">
        <v>0</v>
      </c>
      <c r="AB433">
        <v>0</v>
      </c>
      <c r="AC433">
        <v>1750</v>
      </c>
      <c r="AD433">
        <v>0</v>
      </c>
      <c r="AE433">
        <v>15</v>
      </c>
      <c r="AF433">
        <v>0</v>
      </c>
      <c r="AG433">
        <v>2750</v>
      </c>
      <c r="AH433">
        <v>1000</v>
      </c>
      <c r="AI433">
        <v>3000</v>
      </c>
      <c r="AJ433">
        <v>0</v>
      </c>
      <c r="AK433">
        <v>8185</v>
      </c>
      <c r="AL433">
        <v>14325</v>
      </c>
      <c r="AM433">
        <v>19439</v>
      </c>
      <c r="AN433">
        <v>8400</v>
      </c>
      <c r="AO433">
        <v>24340</v>
      </c>
      <c r="AP433">
        <v>80667</v>
      </c>
      <c r="AQ433">
        <v>4500</v>
      </c>
      <c r="AR433">
        <v>12444</v>
      </c>
      <c r="AS433">
        <v>500</v>
      </c>
      <c r="AT433">
        <v>0</v>
      </c>
      <c r="AU433">
        <v>12500</v>
      </c>
      <c r="AV433">
        <v>15000</v>
      </c>
      <c r="AW433">
        <v>2504</v>
      </c>
      <c r="AX433">
        <v>10660</v>
      </c>
      <c r="AY433">
        <v>0</v>
      </c>
      <c r="AZ433">
        <v>0</v>
      </c>
      <c r="BA433">
        <v>0</v>
      </c>
      <c r="BB433">
        <v>1850</v>
      </c>
      <c r="BC433">
        <v>0</v>
      </c>
      <c r="BD433">
        <v>83314</v>
      </c>
      <c r="BE433">
        <v>0</v>
      </c>
      <c r="BF433">
        <v>0</v>
      </c>
      <c r="BG433">
        <v>23000</v>
      </c>
      <c r="BH433">
        <v>46500</v>
      </c>
      <c r="BI433">
        <v>37750</v>
      </c>
      <c r="BJ433">
        <v>46500</v>
      </c>
      <c r="BK433">
        <v>31500</v>
      </c>
      <c r="BL433">
        <v>175555</v>
      </c>
      <c r="BM433">
        <v>3700</v>
      </c>
      <c r="BN433">
        <v>11500</v>
      </c>
      <c r="BO433">
        <v>0</v>
      </c>
      <c r="BP433">
        <v>40093</v>
      </c>
      <c r="BQ433">
        <v>1000</v>
      </c>
      <c r="BR433">
        <v>0</v>
      </c>
      <c r="BS433">
        <v>500</v>
      </c>
      <c r="BT433">
        <v>6000</v>
      </c>
      <c r="BU433">
        <v>8125</v>
      </c>
      <c r="BV433">
        <v>200</v>
      </c>
      <c r="BW433">
        <v>0</v>
      </c>
      <c r="BX433">
        <v>2913</v>
      </c>
      <c r="BY433">
        <v>4000</v>
      </c>
      <c r="BZ433">
        <v>0</v>
      </c>
      <c r="CA433">
        <v>30750</v>
      </c>
      <c r="CB433">
        <v>3</v>
      </c>
      <c r="CC433">
        <v>35839</v>
      </c>
      <c r="CD433">
        <v>22636</v>
      </c>
      <c r="CE433">
        <v>131647</v>
      </c>
      <c r="CF433">
        <v>1650</v>
      </c>
      <c r="CG433">
        <v>5500</v>
      </c>
      <c r="CH433">
        <v>2015</v>
      </c>
      <c r="CI433">
        <v>0</v>
      </c>
      <c r="CJ433">
        <v>0</v>
      </c>
    </row>
    <row r="434" spans="1:88" x14ac:dyDescent="0.25">
      <c r="A434" t="s">
        <v>603</v>
      </c>
      <c r="B434" t="s">
        <v>2556</v>
      </c>
      <c r="C434" t="str">
        <f>VLOOKUP(LEFT(D434,2),'Lookup Information'!$E:$H,4,FALSE)</f>
        <v>Hawaii District 15</v>
      </c>
      <c r="D434" t="s">
        <v>604</v>
      </c>
      <c r="E434" t="s">
        <v>95</v>
      </c>
      <c r="F434" t="s">
        <v>90</v>
      </c>
      <c r="G434">
        <v>1000</v>
      </c>
      <c r="H434">
        <v>16010</v>
      </c>
      <c r="I434">
        <v>0</v>
      </c>
      <c r="J434">
        <v>700</v>
      </c>
      <c r="K434">
        <v>0</v>
      </c>
      <c r="L434">
        <v>10900</v>
      </c>
      <c r="M434">
        <v>0</v>
      </c>
      <c r="N434">
        <v>1000</v>
      </c>
      <c r="O434">
        <v>44903</v>
      </c>
      <c r="P434">
        <v>44800</v>
      </c>
      <c r="Q434">
        <v>1036</v>
      </c>
      <c r="R434">
        <v>89157</v>
      </c>
      <c r="S434">
        <v>120300</v>
      </c>
      <c r="T434">
        <v>38200</v>
      </c>
      <c r="U434">
        <v>0</v>
      </c>
      <c r="V434">
        <v>61719</v>
      </c>
      <c r="W434">
        <v>30900</v>
      </c>
      <c r="X434">
        <v>7000</v>
      </c>
      <c r="Y434">
        <v>17275</v>
      </c>
      <c r="Z434">
        <v>43700</v>
      </c>
      <c r="AA434">
        <v>40700</v>
      </c>
      <c r="AB434">
        <v>17700</v>
      </c>
      <c r="AC434">
        <v>19500</v>
      </c>
      <c r="AD434">
        <v>0</v>
      </c>
      <c r="AE434">
        <v>12303</v>
      </c>
      <c r="AF434">
        <v>6181</v>
      </c>
      <c r="AG434">
        <v>60500</v>
      </c>
      <c r="AH434">
        <v>43950</v>
      </c>
      <c r="AI434">
        <v>10500</v>
      </c>
      <c r="AJ434">
        <v>0</v>
      </c>
      <c r="AK434">
        <v>43350</v>
      </c>
      <c r="AL434">
        <v>62866</v>
      </c>
      <c r="AM434">
        <v>187764</v>
      </c>
      <c r="AN434">
        <v>845</v>
      </c>
      <c r="AO434">
        <v>70546</v>
      </c>
      <c r="AP434">
        <v>46169</v>
      </c>
      <c r="AQ434">
        <v>29251</v>
      </c>
      <c r="AR434">
        <v>12460</v>
      </c>
      <c r="AS434">
        <v>29401</v>
      </c>
      <c r="AT434">
        <v>0</v>
      </c>
      <c r="AU434">
        <v>7500</v>
      </c>
      <c r="AV434">
        <v>0</v>
      </c>
      <c r="AW434">
        <v>55335</v>
      </c>
      <c r="AX434">
        <v>152935</v>
      </c>
      <c r="AY434">
        <v>12000</v>
      </c>
      <c r="AZ434">
        <v>0</v>
      </c>
      <c r="BA434">
        <v>0</v>
      </c>
      <c r="BB434">
        <v>8528</v>
      </c>
      <c r="BC434">
        <v>217500</v>
      </c>
      <c r="BD434">
        <v>44670</v>
      </c>
      <c r="BE434">
        <v>0</v>
      </c>
      <c r="BF434">
        <v>0</v>
      </c>
      <c r="BG434">
        <v>46600</v>
      </c>
      <c r="BH434">
        <v>25000</v>
      </c>
      <c r="BI434">
        <v>17502</v>
      </c>
      <c r="BJ434">
        <v>85500</v>
      </c>
      <c r="BK434">
        <v>64750</v>
      </c>
      <c r="BL434">
        <v>354285</v>
      </c>
      <c r="BM434">
        <v>129290</v>
      </c>
      <c r="BN434">
        <v>26492</v>
      </c>
      <c r="BO434">
        <v>3000</v>
      </c>
      <c r="BP434">
        <v>46583</v>
      </c>
      <c r="BQ434">
        <v>44000</v>
      </c>
      <c r="BR434">
        <v>2000</v>
      </c>
      <c r="BS434">
        <v>35753</v>
      </c>
      <c r="BT434">
        <v>65850</v>
      </c>
      <c r="BU434">
        <v>14107</v>
      </c>
      <c r="BV434">
        <v>7516</v>
      </c>
      <c r="BW434">
        <v>7500</v>
      </c>
      <c r="BX434">
        <v>36207</v>
      </c>
      <c r="BY434">
        <v>0</v>
      </c>
      <c r="BZ434">
        <v>2500</v>
      </c>
      <c r="CA434">
        <v>16713</v>
      </c>
      <c r="CB434">
        <v>0</v>
      </c>
      <c r="CC434">
        <v>23275</v>
      </c>
      <c r="CD434">
        <v>8464</v>
      </c>
      <c r="CE434">
        <v>42372</v>
      </c>
      <c r="CF434">
        <v>50735</v>
      </c>
      <c r="CG434">
        <v>30700</v>
      </c>
      <c r="CH434">
        <v>40500</v>
      </c>
      <c r="CI434">
        <v>60300</v>
      </c>
      <c r="CJ434">
        <v>8000</v>
      </c>
    </row>
    <row r="435" spans="1:88" x14ac:dyDescent="0.25">
      <c r="A435" t="s">
        <v>605</v>
      </c>
      <c r="B435" t="s">
        <v>2557</v>
      </c>
      <c r="C435" t="str">
        <f>VLOOKUP(LEFT(D435,2),'Lookup Information'!$E:$H,4,FALSE)</f>
        <v>Illinois District 17</v>
      </c>
      <c r="D435" t="s">
        <v>1072</v>
      </c>
      <c r="E435" t="s">
        <v>87</v>
      </c>
      <c r="F435" t="s">
        <v>88</v>
      </c>
      <c r="G435">
        <v>0</v>
      </c>
      <c r="H435">
        <v>1000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500</v>
      </c>
      <c r="O435">
        <v>0</v>
      </c>
      <c r="P435">
        <v>0</v>
      </c>
      <c r="Q435">
        <v>0</v>
      </c>
      <c r="R435">
        <v>0</v>
      </c>
      <c r="S435">
        <v>2500</v>
      </c>
      <c r="T435">
        <v>2000</v>
      </c>
      <c r="U435">
        <v>5500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5200</v>
      </c>
      <c r="AH435">
        <v>2600</v>
      </c>
      <c r="AI435">
        <v>0</v>
      </c>
      <c r="AJ435">
        <v>0</v>
      </c>
      <c r="AK435">
        <v>4000</v>
      </c>
      <c r="AL435">
        <v>7900</v>
      </c>
      <c r="AM435">
        <v>7700</v>
      </c>
      <c r="AN435">
        <v>0</v>
      </c>
      <c r="AO435">
        <v>18700</v>
      </c>
      <c r="AP435">
        <v>12300</v>
      </c>
      <c r="AQ435">
        <v>0</v>
      </c>
      <c r="AR435">
        <v>0</v>
      </c>
      <c r="AS435">
        <v>-1000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1000</v>
      </c>
      <c r="BK435">
        <v>4000</v>
      </c>
      <c r="BL435">
        <v>2200</v>
      </c>
      <c r="BM435">
        <v>750</v>
      </c>
      <c r="BN435">
        <v>4700</v>
      </c>
      <c r="BO435">
        <v>0</v>
      </c>
      <c r="BP435">
        <v>0</v>
      </c>
      <c r="BQ435">
        <v>0</v>
      </c>
      <c r="BR435">
        <v>0</v>
      </c>
      <c r="BS435">
        <v>200</v>
      </c>
      <c r="BT435">
        <v>0</v>
      </c>
      <c r="BU435">
        <v>6200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600</v>
      </c>
      <c r="CF435">
        <v>1500</v>
      </c>
      <c r="CG435">
        <v>0</v>
      </c>
      <c r="CH435">
        <v>500</v>
      </c>
      <c r="CI435">
        <v>0</v>
      </c>
      <c r="CJ435">
        <v>0</v>
      </c>
    </row>
    <row r="436" spans="1:88" x14ac:dyDescent="0.25">
      <c r="A436" t="s">
        <v>606</v>
      </c>
      <c r="B436" t="s">
        <v>2558</v>
      </c>
      <c r="C436" t="str">
        <f>VLOOKUP(LEFT(D436,2),'Lookup Information'!$E:$H,4,FALSE)</f>
        <v>Oregon District 41</v>
      </c>
      <c r="D436" t="s">
        <v>1073</v>
      </c>
      <c r="E436" t="s">
        <v>87</v>
      </c>
      <c r="F436" t="s">
        <v>90</v>
      </c>
      <c r="G436">
        <v>60700</v>
      </c>
      <c r="H436">
        <v>34300</v>
      </c>
      <c r="I436">
        <v>7750</v>
      </c>
      <c r="J436">
        <v>26500</v>
      </c>
      <c r="K436">
        <v>92050</v>
      </c>
      <c r="L436">
        <v>9500</v>
      </c>
      <c r="M436">
        <v>13000</v>
      </c>
      <c r="N436">
        <v>3000</v>
      </c>
      <c r="O436">
        <v>19850</v>
      </c>
      <c r="P436">
        <v>7000</v>
      </c>
      <c r="Q436">
        <v>255</v>
      </c>
      <c r="R436">
        <v>17000</v>
      </c>
      <c r="S436">
        <v>41500</v>
      </c>
      <c r="T436">
        <v>28005</v>
      </c>
      <c r="U436">
        <v>17700</v>
      </c>
      <c r="V436">
        <v>9250</v>
      </c>
      <c r="W436">
        <v>4500</v>
      </c>
      <c r="X436">
        <v>10000</v>
      </c>
      <c r="Y436">
        <v>11000</v>
      </c>
      <c r="Z436">
        <v>5000</v>
      </c>
      <c r="AA436">
        <v>0</v>
      </c>
      <c r="AB436">
        <v>700</v>
      </c>
      <c r="AC436">
        <v>53000</v>
      </c>
      <c r="AD436">
        <v>2000</v>
      </c>
      <c r="AE436">
        <v>54500</v>
      </c>
      <c r="AF436">
        <v>0</v>
      </c>
      <c r="AG436">
        <v>26000</v>
      </c>
      <c r="AH436">
        <v>12000</v>
      </c>
      <c r="AI436">
        <v>11575</v>
      </c>
      <c r="AJ436">
        <v>6000</v>
      </c>
      <c r="AK436">
        <v>81400</v>
      </c>
      <c r="AL436">
        <v>7800</v>
      </c>
      <c r="AM436">
        <v>36100</v>
      </c>
      <c r="AN436">
        <v>0</v>
      </c>
      <c r="AO436">
        <v>17100</v>
      </c>
      <c r="AP436">
        <v>140220</v>
      </c>
      <c r="AQ436">
        <v>66050</v>
      </c>
      <c r="AR436">
        <v>40450</v>
      </c>
      <c r="AS436">
        <v>129428</v>
      </c>
      <c r="AT436">
        <v>0</v>
      </c>
      <c r="AU436">
        <v>1500</v>
      </c>
      <c r="AV436">
        <v>4200</v>
      </c>
      <c r="AW436">
        <v>33810</v>
      </c>
      <c r="AX436">
        <v>2500</v>
      </c>
      <c r="AY436">
        <v>1000</v>
      </c>
      <c r="AZ436">
        <v>0</v>
      </c>
      <c r="BA436">
        <v>2500</v>
      </c>
      <c r="BB436">
        <v>7400</v>
      </c>
      <c r="BC436">
        <v>24000</v>
      </c>
      <c r="BD436">
        <v>0</v>
      </c>
      <c r="BE436">
        <v>0</v>
      </c>
      <c r="BF436">
        <v>0</v>
      </c>
      <c r="BG436">
        <v>32500</v>
      </c>
      <c r="BH436">
        <v>0</v>
      </c>
      <c r="BI436">
        <v>0</v>
      </c>
      <c r="BJ436">
        <v>7500</v>
      </c>
      <c r="BK436">
        <v>24000</v>
      </c>
      <c r="BL436">
        <v>52326</v>
      </c>
      <c r="BM436">
        <v>35808</v>
      </c>
      <c r="BN436">
        <v>31000</v>
      </c>
      <c r="BO436">
        <v>4750</v>
      </c>
      <c r="BP436">
        <v>15756</v>
      </c>
      <c r="BQ436">
        <v>22350</v>
      </c>
      <c r="BR436">
        <v>34400</v>
      </c>
      <c r="BS436">
        <v>24500</v>
      </c>
      <c r="BT436">
        <v>14000</v>
      </c>
      <c r="BU436">
        <v>53563</v>
      </c>
      <c r="BV436">
        <v>1000</v>
      </c>
      <c r="BW436">
        <v>3000</v>
      </c>
      <c r="BX436">
        <v>37000</v>
      </c>
      <c r="BY436">
        <v>0</v>
      </c>
      <c r="BZ436">
        <v>0</v>
      </c>
      <c r="CA436">
        <v>3010</v>
      </c>
      <c r="CB436">
        <v>0</v>
      </c>
      <c r="CC436">
        <v>6875</v>
      </c>
      <c r="CD436">
        <v>4500</v>
      </c>
      <c r="CE436">
        <v>37097</v>
      </c>
      <c r="CF436">
        <v>22700</v>
      </c>
      <c r="CG436">
        <v>26000</v>
      </c>
      <c r="CH436">
        <v>16000</v>
      </c>
      <c r="CI436">
        <v>5250</v>
      </c>
      <c r="CJ436">
        <v>1000</v>
      </c>
    </row>
    <row r="437" spans="1:88" x14ac:dyDescent="0.25">
      <c r="A437" t="s">
        <v>607</v>
      </c>
      <c r="B437" t="s">
        <v>2559</v>
      </c>
      <c r="C437" t="str">
        <f>VLOOKUP(LEFT(D437,2),'Lookup Information'!$E:$H,4,FALSE)</f>
        <v>Florida District 12</v>
      </c>
      <c r="D437" t="s">
        <v>1074</v>
      </c>
      <c r="E437" t="s">
        <v>87</v>
      </c>
      <c r="F437" t="s">
        <v>90</v>
      </c>
      <c r="G437">
        <v>10802</v>
      </c>
      <c r="H437">
        <v>29255</v>
      </c>
      <c r="I437">
        <v>0</v>
      </c>
      <c r="J437">
        <v>7900</v>
      </c>
      <c r="K437">
        <v>0</v>
      </c>
      <c r="L437">
        <v>0</v>
      </c>
      <c r="M437">
        <v>0</v>
      </c>
      <c r="N437">
        <v>0</v>
      </c>
      <c r="O437">
        <v>18302</v>
      </c>
      <c r="P437">
        <v>5500</v>
      </c>
      <c r="Q437">
        <v>6982</v>
      </c>
      <c r="R437">
        <v>83065</v>
      </c>
      <c r="S437">
        <v>48000</v>
      </c>
      <c r="T437">
        <v>13525</v>
      </c>
      <c r="U437">
        <v>4900</v>
      </c>
      <c r="V437">
        <v>8555</v>
      </c>
      <c r="W437">
        <v>2505</v>
      </c>
      <c r="X437">
        <v>10800</v>
      </c>
      <c r="Y437">
        <v>2770</v>
      </c>
      <c r="Z437">
        <v>16000</v>
      </c>
      <c r="AA437">
        <v>1000</v>
      </c>
      <c r="AB437">
        <v>10</v>
      </c>
      <c r="AC437">
        <v>27450</v>
      </c>
      <c r="AD437">
        <v>0</v>
      </c>
      <c r="AE437">
        <v>1000</v>
      </c>
      <c r="AF437">
        <v>0</v>
      </c>
      <c r="AG437">
        <v>20300</v>
      </c>
      <c r="AH437">
        <v>38650</v>
      </c>
      <c r="AI437">
        <v>6000</v>
      </c>
      <c r="AJ437">
        <v>29600</v>
      </c>
      <c r="AK437">
        <v>62082</v>
      </c>
      <c r="AL437">
        <v>42475</v>
      </c>
      <c r="AM437">
        <v>144022</v>
      </c>
      <c r="AN437">
        <v>0</v>
      </c>
      <c r="AO437">
        <v>146775</v>
      </c>
      <c r="AP437">
        <v>79943</v>
      </c>
      <c r="AQ437">
        <v>26850</v>
      </c>
      <c r="AR437">
        <v>20115</v>
      </c>
      <c r="AS437">
        <v>20825</v>
      </c>
      <c r="AT437">
        <v>0</v>
      </c>
      <c r="AU437">
        <v>12100</v>
      </c>
      <c r="AV437">
        <v>30200</v>
      </c>
      <c r="AW437">
        <v>79149</v>
      </c>
      <c r="AX437">
        <v>14330</v>
      </c>
      <c r="AY437">
        <v>31400</v>
      </c>
      <c r="AZ437">
        <v>0</v>
      </c>
      <c r="BA437">
        <v>0</v>
      </c>
      <c r="BB437">
        <v>35640</v>
      </c>
      <c r="BC437">
        <v>104000</v>
      </c>
      <c r="BD437">
        <v>86609</v>
      </c>
      <c r="BE437">
        <v>0</v>
      </c>
      <c r="BF437">
        <v>107047</v>
      </c>
      <c r="BG437">
        <v>40000</v>
      </c>
      <c r="BH437">
        <v>15000</v>
      </c>
      <c r="BI437">
        <v>15500</v>
      </c>
      <c r="BJ437">
        <v>62505</v>
      </c>
      <c r="BK437">
        <v>35000</v>
      </c>
      <c r="BL437">
        <v>293455</v>
      </c>
      <c r="BM437">
        <v>66700</v>
      </c>
      <c r="BN437">
        <v>57875</v>
      </c>
      <c r="BO437">
        <v>0</v>
      </c>
      <c r="BP437">
        <v>52705</v>
      </c>
      <c r="BQ437">
        <v>17000</v>
      </c>
      <c r="BR437">
        <v>1050</v>
      </c>
      <c r="BS437">
        <v>17130</v>
      </c>
      <c r="BT437">
        <v>20700</v>
      </c>
      <c r="BU437">
        <v>33560</v>
      </c>
      <c r="BV437">
        <v>3182</v>
      </c>
      <c r="BW437">
        <v>24100</v>
      </c>
      <c r="BX437">
        <v>19220</v>
      </c>
      <c r="BY437">
        <v>0</v>
      </c>
      <c r="BZ437">
        <v>5400</v>
      </c>
      <c r="CA437">
        <v>6569</v>
      </c>
      <c r="CB437">
        <v>3966</v>
      </c>
      <c r="CC437">
        <v>54699</v>
      </c>
      <c r="CD437">
        <v>24571</v>
      </c>
      <c r="CE437">
        <v>192499</v>
      </c>
      <c r="CF437">
        <v>20710</v>
      </c>
      <c r="CG437">
        <v>32175</v>
      </c>
      <c r="CH437">
        <v>13500</v>
      </c>
      <c r="CI437">
        <v>2710</v>
      </c>
      <c r="CJ437">
        <v>75</v>
      </c>
    </row>
    <row r="438" spans="1:88" x14ac:dyDescent="0.25">
      <c r="A438" t="s">
        <v>608</v>
      </c>
      <c r="B438" t="s">
        <v>2560</v>
      </c>
      <c r="C438" t="str">
        <f>VLOOKUP(LEFT(D438,2),'Lookup Information'!$E:$H,4,FALSE)</f>
        <v>New York District 36</v>
      </c>
      <c r="D438" t="s">
        <v>609</v>
      </c>
      <c r="E438" t="s">
        <v>95</v>
      </c>
      <c r="F438" t="s">
        <v>90</v>
      </c>
      <c r="G438">
        <v>14006</v>
      </c>
      <c r="H438">
        <v>40910</v>
      </c>
      <c r="I438">
        <v>20800</v>
      </c>
      <c r="J438">
        <v>69700</v>
      </c>
      <c r="K438">
        <v>17010</v>
      </c>
      <c r="L438">
        <v>13100</v>
      </c>
      <c r="M438">
        <v>8000</v>
      </c>
      <c r="N438">
        <v>10000</v>
      </c>
      <c r="O438">
        <v>483579</v>
      </c>
      <c r="P438">
        <v>236874</v>
      </c>
      <c r="Q438">
        <v>141695</v>
      </c>
      <c r="R438">
        <v>485832</v>
      </c>
      <c r="S438">
        <v>109552</v>
      </c>
      <c r="T438">
        <v>13500</v>
      </c>
      <c r="U438">
        <v>61854</v>
      </c>
      <c r="V438">
        <v>110447</v>
      </c>
      <c r="W438">
        <v>152631</v>
      </c>
      <c r="X438">
        <v>25766</v>
      </c>
      <c r="Y438">
        <v>84056</v>
      </c>
      <c r="Z438">
        <v>140455</v>
      </c>
      <c r="AA438">
        <v>13025</v>
      </c>
      <c r="AB438">
        <v>14002</v>
      </c>
      <c r="AC438">
        <v>138452</v>
      </c>
      <c r="AD438">
        <v>1500</v>
      </c>
      <c r="AE438">
        <v>51328</v>
      </c>
      <c r="AF438">
        <v>1000</v>
      </c>
      <c r="AG438">
        <v>300448</v>
      </c>
      <c r="AH438">
        <v>246511</v>
      </c>
      <c r="AI438">
        <v>11000</v>
      </c>
      <c r="AJ438">
        <v>185900</v>
      </c>
      <c r="AK438">
        <v>502400</v>
      </c>
      <c r="AL438">
        <v>351592</v>
      </c>
      <c r="AM438">
        <v>1410098</v>
      </c>
      <c r="AN438">
        <v>2500</v>
      </c>
      <c r="AO438">
        <v>1999714</v>
      </c>
      <c r="AP438">
        <v>340544</v>
      </c>
      <c r="AQ438">
        <v>249468</v>
      </c>
      <c r="AR438">
        <v>312415</v>
      </c>
      <c r="AS438">
        <v>270561</v>
      </c>
      <c r="AT438">
        <v>0</v>
      </c>
      <c r="AU438">
        <v>26088</v>
      </c>
      <c r="AV438">
        <v>8000</v>
      </c>
      <c r="AW438">
        <v>95635</v>
      </c>
      <c r="AX438">
        <v>118529</v>
      </c>
      <c r="AY438">
        <v>34200</v>
      </c>
      <c r="AZ438">
        <v>0</v>
      </c>
      <c r="BA438">
        <v>0</v>
      </c>
      <c r="BB438">
        <v>47129</v>
      </c>
      <c r="BC438">
        <v>102500</v>
      </c>
      <c r="BD438">
        <v>385401</v>
      </c>
      <c r="BE438">
        <v>1500</v>
      </c>
      <c r="BF438">
        <v>5400</v>
      </c>
      <c r="BG438">
        <v>46000</v>
      </c>
      <c r="BH438">
        <v>42503</v>
      </c>
      <c r="BI438">
        <v>13500</v>
      </c>
      <c r="BJ438">
        <v>108700</v>
      </c>
      <c r="BK438">
        <v>43500</v>
      </c>
      <c r="BL438">
        <v>1551715</v>
      </c>
      <c r="BM438">
        <v>425472</v>
      </c>
      <c r="BN438">
        <v>206900</v>
      </c>
      <c r="BO438">
        <v>4000</v>
      </c>
      <c r="BP438">
        <v>271495</v>
      </c>
      <c r="BQ438">
        <v>57700</v>
      </c>
      <c r="BR438">
        <v>53000</v>
      </c>
      <c r="BS438">
        <v>50707</v>
      </c>
      <c r="BT438">
        <v>130719</v>
      </c>
      <c r="BU438">
        <v>181477</v>
      </c>
      <c r="BV438">
        <v>60311</v>
      </c>
      <c r="BW438">
        <v>88625</v>
      </c>
      <c r="BX438">
        <v>183649</v>
      </c>
      <c r="BY438">
        <v>18800</v>
      </c>
      <c r="BZ438">
        <v>11650</v>
      </c>
      <c r="CA438">
        <v>36526</v>
      </c>
      <c r="CB438">
        <v>4528</v>
      </c>
      <c r="CC438">
        <v>181944</v>
      </c>
      <c r="CD438">
        <v>164577</v>
      </c>
      <c r="CE438">
        <v>496048</v>
      </c>
      <c r="CF438">
        <v>91926</v>
      </c>
      <c r="CG438">
        <v>34000</v>
      </c>
      <c r="CH438">
        <v>35900</v>
      </c>
      <c r="CI438">
        <v>10000</v>
      </c>
      <c r="CJ438">
        <v>6000</v>
      </c>
    </row>
    <row r="439" spans="1:88" x14ac:dyDescent="0.25">
      <c r="A439" t="s">
        <v>610</v>
      </c>
      <c r="B439" t="s">
        <v>2561</v>
      </c>
      <c r="C439" t="str">
        <f>VLOOKUP(LEFT(D439,2),'Lookup Information'!$E:$H,4,FALSE)</f>
        <v>Arizona District 4</v>
      </c>
      <c r="D439" t="s">
        <v>1075</v>
      </c>
      <c r="E439" t="s">
        <v>87</v>
      </c>
      <c r="F439" t="s">
        <v>88</v>
      </c>
      <c r="G439">
        <v>0</v>
      </c>
      <c r="H439">
        <v>1000</v>
      </c>
      <c r="I439">
        <v>0</v>
      </c>
      <c r="J439">
        <v>0</v>
      </c>
      <c r="K439">
        <v>0</v>
      </c>
      <c r="L439">
        <v>2000</v>
      </c>
      <c r="M439">
        <v>0</v>
      </c>
      <c r="N439">
        <v>0</v>
      </c>
      <c r="O439">
        <v>10250</v>
      </c>
      <c r="P439">
        <v>7200</v>
      </c>
      <c r="Q439">
        <v>0</v>
      </c>
      <c r="R439">
        <v>2500</v>
      </c>
      <c r="S439">
        <v>10000</v>
      </c>
      <c r="T439">
        <v>2000</v>
      </c>
      <c r="U439">
        <v>0</v>
      </c>
      <c r="V439">
        <v>0</v>
      </c>
      <c r="W439">
        <v>0</v>
      </c>
      <c r="X439">
        <v>13000</v>
      </c>
      <c r="Y439">
        <v>2800</v>
      </c>
      <c r="Z439">
        <v>5000</v>
      </c>
      <c r="AA439">
        <v>2000</v>
      </c>
      <c r="AB439">
        <v>1000</v>
      </c>
      <c r="AC439">
        <v>2000</v>
      </c>
      <c r="AD439">
        <v>5000</v>
      </c>
      <c r="AE439">
        <v>10000</v>
      </c>
      <c r="AF439">
        <v>500</v>
      </c>
      <c r="AG439">
        <v>17000</v>
      </c>
      <c r="AH439">
        <v>24500</v>
      </c>
      <c r="AI439">
        <v>3000</v>
      </c>
      <c r="AJ439">
        <v>25900</v>
      </c>
      <c r="AK439">
        <v>46100</v>
      </c>
      <c r="AL439">
        <v>5750</v>
      </c>
      <c r="AM439">
        <v>55650</v>
      </c>
      <c r="AN439">
        <v>0</v>
      </c>
      <c r="AO439">
        <v>42950</v>
      </c>
      <c r="AP439">
        <v>13600</v>
      </c>
      <c r="AQ439">
        <v>5000</v>
      </c>
      <c r="AR439">
        <v>500</v>
      </c>
      <c r="AS439">
        <v>22250</v>
      </c>
      <c r="AT439">
        <v>500</v>
      </c>
      <c r="AU439">
        <v>0</v>
      </c>
      <c r="AV439">
        <v>45000</v>
      </c>
      <c r="AW439">
        <v>0</v>
      </c>
      <c r="AX439">
        <v>0</v>
      </c>
      <c r="AY439">
        <v>0</v>
      </c>
      <c r="AZ439">
        <v>0</v>
      </c>
      <c r="BA439">
        <v>2400</v>
      </c>
      <c r="BB439">
        <v>2500</v>
      </c>
      <c r="BC439">
        <v>10500</v>
      </c>
      <c r="BD439">
        <v>7900</v>
      </c>
      <c r="BE439">
        <v>13050</v>
      </c>
      <c r="BF439">
        <v>0</v>
      </c>
      <c r="BG439">
        <v>10000</v>
      </c>
      <c r="BH439">
        <v>0</v>
      </c>
      <c r="BI439">
        <v>0</v>
      </c>
      <c r="BJ439">
        <v>0</v>
      </c>
      <c r="BK439">
        <v>0</v>
      </c>
      <c r="BL439">
        <v>21050</v>
      </c>
      <c r="BM439">
        <v>5000</v>
      </c>
      <c r="BN439">
        <v>6000</v>
      </c>
      <c r="BO439">
        <v>2500</v>
      </c>
      <c r="BP439">
        <v>11260</v>
      </c>
      <c r="BQ439">
        <v>15800</v>
      </c>
      <c r="BR439">
        <v>650</v>
      </c>
      <c r="BS439">
        <v>3000</v>
      </c>
      <c r="BT439">
        <v>0</v>
      </c>
      <c r="BU439">
        <v>9500</v>
      </c>
      <c r="BV439">
        <v>425</v>
      </c>
      <c r="BW439">
        <v>1000</v>
      </c>
      <c r="BX439">
        <v>3500</v>
      </c>
      <c r="BY439">
        <v>0</v>
      </c>
      <c r="BZ439">
        <v>0</v>
      </c>
      <c r="CA439">
        <v>800</v>
      </c>
      <c r="CB439">
        <v>0</v>
      </c>
      <c r="CC439">
        <v>400</v>
      </c>
      <c r="CD439">
        <v>0</v>
      </c>
      <c r="CE439">
        <v>46135</v>
      </c>
      <c r="CF439">
        <v>2750</v>
      </c>
      <c r="CG439">
        <v>0</v>
      </c>
      <c r="CH439">
        <v>3000</v>
      </c>
      <c r="CI439">
        <v>0</v>
      </c>
      <c r="CJ439">
        <v>1000</v>
      </c>
    </row>
    <row r="440" spans="1:88" x14ac:dyDescent="0.25">
      <c r="A440" t="s">
        <v>611</v>
      </c>
      <c r="B440" t="s">
        <v>2562</v>
      </c>
      <c r="C440" t="str">
        <f>VLOOKUP(LEFT(D440,2),'Lookup Information'!$E:$H,4,FALSE)</f>
        <v>Georgia District 13</v>
      </c>
      <c r="D440" t="s">
        <v>1076</v>
      </c>
      <c r="E440" t="s">
        <v>87</v>
      </c>
      <c r="F440" t="s">
        <v>88</v>
      </c>
      <c r="G440">
        <v>70125</v>
      </c>
      <c r="H440">
        <v>71000</v>
      </c>
      <c r="I440">
        <v>3000</v>
      </c>
      <c r="J440">
        <v>8500</v>
      </c>
      <c r="K440">
        <v>21000</v>
      </c>
      <c r="L440">
        <v>10000</v>
      </c>
      <c r="M440">
        <v>10500</v>
      </c>
      <c r="N440">
        <v>0</v>
      </c>
      <c r="O440">
        <v>1000</v>
      </c>
      <c r="P440">
        <v>2000</v>
      </c>
      <c r="Q440">
        <v>0</v>
      </c>
      <c r="R440">
        <v>0</v>
      </c>
      <c r="S440">
        <v>7000</v>
      </c>
      <c r="T440">
        <v>2000</v>
      </c>
      <c r="U440">
        <v>7200</v>
      </c>
      <c r="V440">
        <v>7400</v>
      </c>
      <c r="W440">
        <v>8000</v>
      </c>
      <c r="X440">
        <v>4000</v>
      </c>
      <c r="Y440">
        <v>4550</v>
      </c>
      <c r="Z440">
        <v>34000</v>
      </c>
      <c r="AA440">
        <v>34000</v>
      </c>
      <c r="AB440">
        <v>2500</v>
      </c>
      <c r="AC440">
        <v>17250</v>
      </c>
      <c r="AD440">
        <v>3000</v>
      </c>
      <c r="AE440">
        <v>3000</v>
      </c>
      <c r="AF440">
        <v>0</v>
      </c>
      <c r="AG440">
        <v>6450</v>
      </c>
      <c r="AH440">
        <v>40500</v>
      </c>
      <c r="AI440">
        <v>2000</v>
      </c>
      <c r="AJ440">
        <v>0</v>
      </c>
      <c r="AK440">
        <v>49000</v>
      </c>
      <c r="AL440">
        <v>9500</v>
      </c>
      <c r="AM440">
        <v>31600</v>
      </c>
      <c r="AN440">
        <v>0</v>
      </c>
      <c r="AO440">
        <v>46000</v>
      </c>
      <c r="AP440">
        <v>59750</v>
      </c>
      <c r="AQ440">
        <v>0</v>
      </c>
      <c r="AR440">
        <v>6700</v>
      </c>
      <c r="AS440">
        <v>2000</v>
      </c>
      <c r="AT440">
        <v>1600</v>
      </c>
      <c r="AU440">
        <v>0</v>
      </c>
      <c r="AV440">
        <v>4500</v>
      </c>
      <c r="AW440">
        <v>0</v>
      </c>
      <c r="AX440">
        <v>3885</v>
      </c>
      <c r="AY440">
        <v>2500</v>
      </c>
      <c r="AZ440">
        <v>0</v>
      </c>
      <c r="BA440">
        <v>14301</v>
      </c>
      <c r="BB440">
        <v>500</v>
      </c>
      <c r="BC440">
        <v>45000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3000</v>
      </c>
      <c r="BK440">
        <v>2000</v>
      </c>
      <c r="BL440">
        <v>10500</v>
      </c>
      <c r="BM440">
        <v>13950</v>
      </c>
      <c r="BN440">
        <v>9000</v>
      </c>
      <c r="BO440">
        <v>1000</v>
      </c>
      <c r="BP440">
        <v>2000</v>
      </c>
      <c r="BQ440">
        <v>0</v>
      </c>
      <c r="BR440">
        <v>0</v>
      </c>
      <c r="BS440">
        <v>21100</v>
      </c>
      <c r="BT440">
        <v>3000</v>
      </c>
      <c r="BU440">
        <v>5300</v>
      </c>
      <c r="BV440">
        <v>3000</v>
      </c>
      <c r="BW440">
        <v>250</v>
      </c>
      <c r="BX440">
        <v>23625</v>
      </c>
      <c r="BY440">
        <v>0</v>
      </c>
      <c r="BZ440">
        <v>9500</v>
      </c>
      <c r="CA440">
        <v>1000</v>
      </c>
      <c r="CB440">
        <v>0</v>
      </c>
      <c r="CC440">
        <v>500</v>
      </c>
      <c r="CD440">
        <v>2000</v>
      </c>
      <c r="CE440">
        <v>26550</v>
      </c>
      <c r="CF440">
        <v>23700</v>
      </c>
      <c r="CG440">
        <v>16750</v>
      </c>
      <c r="CH440">
        <v>8700</v>
      </c>
      <c r="CI440">
        <v>0</v>
      </c>
      <c r="CJ440">
        <v>0</v>
      </c>
    </row>
    <row r="441" spans="1:88" x14ac:dyDescent="0.25">
      <c r="A441" t="s">
        <v>612</v>
      </c>
      <c r="B441" t="s">
        <v>2563</v>
      </c>
      <c r="C441" t="str">
        <f>VLOOKUP(LEFT(D441,2),'Lookup Information'!$E:$H,4,FALSE)</f>
        <v>Virginia District 51</v>
      </c>
      <c r="D441" t="s">
        <v>1077</v>
      </c>
      <c r="E441" t="s">
        <v>87</v>
      </c>
      <c r="F441" t="s">
        <v>90</v>
      </c>
      <c r="G441">
        <v>2000</v>
      </c>
      <c r="H441">
        <v>1000</v>
      </c>
      <c r="I441">
        <v>1000</v>
      </c>
      <c r="J441">
        <v>5500</v>
      </c>
      <c r="K441">
        <v>2000</v>
      </c>
      <c r="L441">
        <v>0</v>
      </c>
      <c r="M441">
        <v>0</v>
      </c>
      <c r="N441">
        <v>3500</v>
      </c>
      <c r="O441">
        <v>10000</v>
      </c>
      <c r="P441">
        <v>4500</v>
      </c>
      <c r="Q441">
        <v>0</v>
      </c>
      <c r="R441">
        <v>2000</v>
      </c>
      <c r="S441">
        <v>12500</v>
      </c>
      <c r="T441">
        <v>4000</v>
      </c>
      <c r="U441">
        <v>0</v>
      </c>
      <c r="V441">
        <v>1300</v>
      </c>
      <c r="W441">
        <v>0</v>
      </c>
      <c r="X441">
        <v>0</v>
      </c>
      <c r="Y441">
        <v>8000</v>
      </c>
      <c r="Z441">
        <v>11950</v>
      </c>
      <c r="AA441">
        <v>3000</v>
      </c>
      <c r="AB441">
        <v>14350</v>
      </c>
      <c r="AC441">
        <v>8250</v>
      </c>
      <c r="AD441">
        <v>0</v>
      </c>
      <c r="AE441">
        <v>0</v>
      </c>
      <c r="AF441">
        <v>1000</v>
      </c>
      <c r="AG441">
        <v>7200</v>
      </c>
      <c r="AH441">
        <v>6000</v>
      </c>
      <c r="AI441">
        <v>5000</v>
      </c>
      <c r="AJ441">
        <v>22500</v>
      </c>
      <c r="AK441">
        <v>24020</v>
      </c>
      <c r="AL441">
        <v>0</v>
      </c>
      <c r="AM441">
        <v>12200</v>
      </c>
      <c r="AN441">
        <v>0</v>
      </c>
      <c r="AO441">
        <v>30300</v>
      </c>
      <c r="AP441">
        <v>18500</v>
      </c>
      <c r="AQ441">
        <v>1750</v>
      </c>
      <c r="AR441">
        <v>1000</v>
      </c>
      <c r="AS441">
        <v>0</v>
      </c>
      <c r="AT441">
        <v>0</v>
      </c>
      <c r="AU441">
        <v>0</v>
      </c>
      <c r="AV441">
        <v>3500</v>
      </c>
      <c r="AW441">
        <v>4085</v>
      </c>
      <c r="AX441">
        <v>2750</v>
      </c>
      <c r="AY441">
        <v>0</v>
      </c>
      <c r="AZ441">
        <v>0</v>
      </c>
      <c r="BA441">
        <v>0</v>
      </c>
      <c r="BB441">
        <v>4500</v>
      </c>
      <c r="BC441">
        <v>17500</v>
      </c>
      <c r="BD441">
        <v>0</v>
      </c>
      <c r="BE441">
        <v>0</v>
      </c>
      <c r="BF441">
        <v>0</v>
      </c>
      <c r="BG441">
        <v>27000</v>
      </c>
      <c r="BH441">
        <v>56000</v>
      </c>
      <c r="BI441">
        <v>26000</v>
      </c>
      <c r="BJ441">
        <v>77350</v>
      </c>
      <c r="BK441">
        <v>37500</v>
      </c>
      <c r="BL441">
        <v>48950</v>
      </c>
      <c r="BM441">
        <v>15317</v>
      </c>
      <c r="BN441">
        <v>10000</v>
      </c>
      <c r="BO441">
        <v>500</v>
      </c>
      <c r="BP441">
        <v>1300</v>
      </c>
      <c r="BQ441">
        <v>0</v>
      </c>
      <c r="BR441">
        <v>0</v>
      </c>
      <c r="BS441">
        <v>1000</v>
      </c>
      <c r="BT441">
        <v>0</v>
      </c>
      <c r="BU441">
        <v>4500</v>
      </c>
      <c r="BV441">
        <v>1500</v>
      </c>
      <c r="BW441">
        <v>4500</v>
      </c>
      <c r="BX441">
        <v>10000</v>
      </c>
      <c r="BY441">
        <v>0</v>
      </c>
      <c r="BZ441">
        <v>0</v>
      </c>
      <c r="CA441">
        <v>2825</v>
      </c>
      <c r="CB441">
        <v>250</v>
      </c>
      <c r="CC441">
        <v>11100</v>
      </c>
      <c r="CD441">
        <v>6800</v>
      </c>
      <c r="CE441">
        <v>17492</v>
      </c>
      <c r="CF441">
        <v>9500</v>
      </c>
      <c r="CG441">
        <v>3500</v>
      </c>
      <c r="CH441">
        <v>18000</v>
      </c>
      <c r="CI441">
        <v>0</v>
      </c>
      <c r="CJ441">
        <v>0</v>
      </c>
    </row>
    <row r="442" spans="1:88" x14ac:dyDescent="0.25">
      <c r="A442" t="s">
        <v>613</v>
      </c>
      <c r="B442" t="s">
        <v>2564</v>
      </c>
      <c r="C442" t="str">
        <f>VLOOKUP(LEFT(D442,2),'Lookup Information'!$E:$H,4,FALSE)</f>
        <v>Georgia District 13</v>
      </c>
      <c r="D442" t="s">
        <v>1078</v>
      </c>
      <c r="E442" t="s">
        <v>87</v>
      </c>
      <c r="F442" t="s">
        <v>90</v>
      </c>
      <c r="G442">
        <v>25000</v>
      </c>
      <c r="H442">
        <v>34000</v>
      </c>
      <c r="I442">
        <v>18500</v>
      </c>
      <c r="J442">
        <v>15500</v>
      </c>
      <c r="K442">
        <v>2500</v>
      </c>
      <c r="L442">
        <v>10300</v>
      </c>
      <c r="M442">
        <v>14000</v>
      </c>
      <c r="N442">
        <v>0</v>
      </c>
      <c r="O442">
        <v>2500</v>
      </c>
      <c r="P442">
        <v>5000</v>
      </c>
      <c r="Q442">
        <v>0</v>
      </c>
      <c r="R442">
        <v>1500</v>
      </c>
      <c r="S442">
        <v>13000</v>
      </c>
      <c r="T442">
        <v>9000</v>
      </c>
      <c r="U442">
        <v>1000</v>
      </c>
      <c r="V442">
        <v>6150</v>
      </c>
      <c r="W442">
        <v>2500</v>
      </c>
      <c r="X442">
        <v>3000</v>
      </c>
      <c r="Y442">
        <v>0</v>
      </c>
      <c r="Z442">
        <v>6000</v>
      </c>
      <c r="AA442">
        <v>0</v>
      </c>
      <c r="AB442">
        <v>0</v>
      </c>
      <c r="AC442">
        <v>15500</v>
      </c>
      <c r="AD442">
        <v>0</v>
      </c>
      <c r="AE442">
        <v>9000</v>
      </c>
      <c r="AF442">
        <v>0</v>
      </c>
      <c r="AG442">
        <v>46690</v>
      </c>
      <c r="AH442">
        <v>113000</v>
      </c>
      <c r="AI442">
        <v>11000</v>
      </c>
      <c r="AJ442">
        <v>68500</v>
      </c>
      <c r="AK442">
        <v>144000</v>
      </c>
      <c r="AL442">
        <v>21500</v>
      </c>
      <c r="AM442">
        <v>59350</v>
      </c>
      <c r="AN442">
        <v>0</v>
      </c>
      <c r="AO442">
        <v>127450</v>
      </c>
      <c r="AP442">
        <v>103500</v>
      </c>
      <c r="AQ442">
        <v>10750</v>
      </c>
      <c r="AR442">
        <v>3750</v>
      </c>
      <c r="AS442">
        <v>5000</v>
      </c>
      <c r="AT442">
        <v>0</v>
      </c>
      <c r="AU442">
        <v>0</v>
      </c>
      <c r="AV442">
        <v>0</v>
      </c>
      <c r="AW442">
        <v>22500</v>
      </c>
      <c r="AX442">
        <v>0</v>
      </c>
      <c r="AY442">
        <v>0</v>
      </c>
      <c r="AZ442">
        <v>0</v>
      </c>
      <c r="BA442">
        <v>0</v>
      </c>
      <c r="BB442">
        <v>500</v>
      </c>
      <c r="BC442">
        <v>13000</v>
      </c>
      <c r="BD442">
        <v>0</v>
      </c>
      <c r="BE442">
        <v>0</v>
      </c>
      <c r="BF442">
        <v>0</v>
      </c>
      <c r="BG442">
        <v>15000</v>
      </c>
      <c r="BH442">
        <v>36000</v>
      </c>
      <c r="BI442">
        <v>10000</v>
      </c>
      <c r="BJ442">
        <v>19000</v>
      </c>
      <c r="BK442">
        <v>25000</v>
      </c>
      <c r="BL442">
        <v>24250</v>
      </c>
      <c r="BM442">
        <v>4682</v>
      </c>
      <c r="BN442">
        <v>10500</v>
      </c>
      <c r="BO442">
        <v>0</v>
      </c>
      <c r="BP442">
        <v>19350</v>
      </c>
      <c r="BQ442">
        <v>2500</v>
      </c>
      <c r="BR442">
        <v>3500</v>
      </c>
      <c r="BS442">
        <v>10500</v>
      </c>
      <c r="BT442">
        <v>0</v>
      </c>
      <c r="BU442">
        <v>0</v>
      </c>
      <c r="BV442">
        <v>6250</v>
      </c>
      <c r="BW442">
        <v>0</v>
      </c>
      <c r="BX442">
        <v>13550</v>
      </c>
      <c r="BY442">
        <v>0</v>
      </c>
      <c r="BZ442">
        <v>1000</v>
      </c>
      <c r="CA442">
        <v>0</v>
      </c>
      <c r="CB442">
        <v>0</v>
      </c>
      <c r="CC442">
        <v>750</v>
      </c>
      <c r="CD442">
        <v>750</v>
      </c>
      <c r="CE442">
        <v>9651</v>
      </c>
      <c r="CF442">
        <v>13200</v>
      </c>
      <c r="CG442">
        <v>20600</v>
      </c>
      <c r="CH442">
        <v>1000</v>
      </c>
      <c r="CI442">
        <v>0</v>
      </c>
      <c r="CJ442">
        <v>0</v>
      </c>
    </row>
    <row r="443" spans="1:88" x14ac:dyDescent="0.25">
      <c r="A443" t="s">
        <v>614</v>
      </c>
      <c r="B443" t="s">
        <v>2565</v>
      </c>
      <c r="C443" t="str">
        <f>VLOOKUP(LEFT(D443,2),'Lookup Information'!$E:$H,4,FALSE)</f>
        <v>South Carolina District 45</v>
      </c>
      <c r="D443" t="s">
        <v>615</v>
      </c>
      <c r="E443" t="s">
        <v>95</v>
      </c>
      <c r="F443" t="s">
        <v>88</v>
      </c>
      <c r="G443">
        <v>20885</v>
      </c>
      <c r="H443">
        <v>27700</v>
      </c>
      <c r="I443">
        <v>6450</v>
      </c>
      <c r="J443">
        <v>38600</v>
      </c>
      <c r="K443">
        <v>46050</v>
      </c>
      <c r="L443">
        <v>10000</v>
      </c>
      <c r="M443">
        <v>8700</v>
      </c>
      <c r="N443">
        <v>14500</v>
      </c>
      <c r="O443">
        <v>45900</v>
      </c>
      <c r="P443">
        <v>27400</v>
      </c>
      <c r="Q443">
        <v>5200</v>
      </c>
      <c r="R443">
        <v>63250</v>
      </c>
      <c r="S443">
        <v>60900</v>
      </c>
      <c r="T443">
        <v>15000</v>
      </c>
      <c r="U443">
        <v>62400</v>
      </c>
      <c r="V443">
        <v>39300</v>
      </c>
      <c r="W443">
        <v>42620</v>
      </c>
      <c r="X443">
        <v>23700</v>
      </c>
      <c r="Y443">
        <v>11500</v>
      </c>
      <c r="Z443">
        <v>68300</v>
      </c>
      <c r="AA443">
        <v>16000</v>
      </c>
      <c r="AB443">
        <v>11500</v>
      </c>
      <c r="AC443">
        <v>192904</v>
      </c>
      <c r="AD443">
        <v>5000</v>
      </c>
      <c r="AE443">
        <v>192175</v>
      </c>
      <c r="AF443">
        <v>3000</v>
      </c>
      <c r="AG443">
        <v>76774</v>
      </c>
      <c r="AH443">
        <v>171450</v>
      </c>
      <c r="AI443">
        <v>13500</v>
      </c>
      <c r="AJ443">
        <v>105450</v>
      </c>
      <c r="AK443">
        <v>418225</v>
      </c>
      <c r="AL443">
        <v>80600</v>
      </c>
      <c r="AM443">
        <v>259850</v>
      </c>
      <c r="AN443">
        <v>0</v>
      </c>
      <c r="AO443">
        <v>576542</v>
      </c>
      <c r="AP443">
        <v>157750</v>
      </c>
      <c r="AQ443">
        <v>92000</v>
      </c>
      <c r="AR443">
        <v>47775</v>
      </c>
      <c r="AS443">
        <v>237950</v>
      </c>
      <c r="AT443">
        <v>1250</v>
      </c>
      <c r="AU443">
        <v>0</v>
      </c>
      <c r="AV443">
        <v>12000</v>
      </c>
      <c r="AW443">
        <v>0</v>
      </c>
      <c r="AX443">
        <v>0</v>
      </c>
      <c r="AY443">
        <v>12000</v>
      </c>
      <c r="AZ443">
        <v>0</v>
      </c>
      <c r="BA443">
        <v>19900</v>
      </c>
      <c r="BB443">
        <v>0</v>
      </c>
      <c r="BC443">
        <v>242200</v>
      </c>
      <c r="BD443">
        <v>118110</v>
      </c>
      <c r="BE443">
        <v>97609</v>
      </c>
      <c r="BF443">
        <v>0</v>
      </c>
      <c r="BG443">
        <v>0</v>
      </c>
      <c r="BH443">
        <v>0</v>
      </c>
      <c r="BI443">
        <v>0</v>
      </c>
      <c r="BJ443">
        <v>1000</v>
      </c>
      <c r="BK443">
        <v>2000</v>
      </c>
      <c r="BL443">
        <v>184737</v>
      </c>
      <c r="BM443">
        <v>106558</v>
      </c>
      <c r="BN443">
        <v>44999</v>
      </c>
      <c r="BO443">
        <v>13000</v>
      </c>
      <c r="BP443">
        <v>57800</v>
      </c>
      <c r="BQ443">
        <v>10700</v>
      </c>
      <c r="BR443">
        <v>34300</v>
      </c>
      <c r="BS443">
        <v>76450</v>
      </c>
      <c r="BT443">
        <v>36200</v>
      </c>
      <c r="BU443">
        <v>147850</v>
      </c>
      <c r="BV443">
        <v>24100</v>
      </c>
      <c r="BW443">
        <v>46300</v>
      </c>
      <c r="BX443">
        <v>99250</v>
      </c>
      <c r="BY443">
        <v>14500</v>
      </c>
      <c r="BZ443">
        <v>3400</v>
      </c>
      <c r="CA443">
        <v>8775</v>
      </c>
      <c r="CB443">
        <v>2200</v>
      </c>
      <c r="CC443">
        <v>28600</v>
      </c>
      <c r="CD443">
        <v>14050</v>
      </c>
      <c r="CE443">
        <v>172000</v>
      </c>
      <c r="CF443">
        <v>39000</v>
      </c>
      <c r="CG443">
        <v>80268</v>
      </c>
      <c r="CH443">
        <v>38500</v>
      </c>
      <c r="CI443">
        <v>37000</v>
      </c>
      <c r="CJ443">
        <v>20400</v>
      </c>
    </row>
    <row r="444" spans="1:88" x14ac:dyDescent="0.25">
      <c r="A444" t="s">
        <v>616</v>
      </c>
      <c r="B444" t="s">
        <v>2566</v>
      </c>
      <c r="C444" t="str">
        <f>VLOOKUP(LEFT(D444,2),'Lookup Information'!$E:$H,4,FALSE)</f>
        <v>Wisconsin District 55</v>
      </c>
      <c r="D444" t="s">
        <v>1079</v>
      </c>
      <c r="E444" t="s">
        <v>87</v>
      </c>
      <c r="F444" t="s">
        <v>88</v>
      </c>
      <c r="G444">
        <v>2000</v>
      </c>
      <c r="H444">
        <v>0</v>
      </c>
      <c r="I444">
        <v>0</v>
      </c>
      <c r="J444">
        <v>2000</v>
      </c>
      <c r="K444">
        <v>2500</v>
      </c>
      <c r="L444">
        <v>0</v>
      </c>
      <c r="M444">
        <v>0</v>
      </c>
      <c r="N444">
        <v>2000</v>
      </c>
      <c r="O444">
        <v>6000</v>
      </c>
      <c r="P444">
        <v>12000</v>
      </c>
      <c r="Q444">
        <v>500</v>
      </c>
      <c r="R444">
        <v>10500</v>
      </c>
      <c r="S444">
        <v>18000</v>
      </c>
      <c r="T444">
        <v>14000</v>
      </c>
      <c r="U444">
        <v>2000</v>
      </c>
      <c r="V444">
        <v>5000</v>
      </c>
      <c r="W444">
        <v>2500</v>
      </c>
      <c r="X444">
        <v>7500</v>
      </c>
      <c r="Y444">
        <v>1000</v>
      </c>
      <c r="Z444">
        <v>2000</v>
      </c>
      <c r="AA444">
        <v>0</v>
      </c>
      <c r="AB444">
        <v>0</v>
      </c>
      <c r="AC444">
        <v>6000</v>
      </c>
      <c r="AD444">
        <v>1500</v>
      </c>
      <c r="AE444">
        <v>13000</v>
      </c>
      <c r="AF444">
        <v>0</v>
      </c>
      <c r="AG444">
        <v>7000</v>
      </c>
      <c r="AH444">
        <v>3450</v>
      </c>
      <c r="AI444">
        <v>0</v>
      </c>
      <c r="AJ444">
        <v>0</v>
      </c>
      <c r="AK444">
        <v>17500</v>
      </c>
      <c r="AL444">
        <v>13800</v>
      </c>
      <c r="AM444">
        <v>20750</v>
      </c>
      <c r="AN444">
        <v>250</v>
      </c>
      <c r="AO444">
        <v>8060</v>
      </c>
      <c r="AP444">
        <v>5600</v>
      </c>
      <c r="AQ444">
        <v>0</v>
      </c>
      <c r="AR444">
        <v>0</v>
      </c>
      <c r="AS444">
        <v>2500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2950</v>
      </c>
      <c r="BB444">
        <v>0</v>
      </c>
      <c r="BC444">
        <v>5000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2500</v>
      </c>
      <c r="BK444">
        <v>0</v>
      </c>
      <c r="BL444">
        <v>26750</v>
      </c>
      <c r="BM444">
        <v>9650</v>
      </c>
      <c r="BN444">
        <v>11000</v>
      </c>
      <c r="BO444">
        <v>0</v>
      </c>
      <c r="BP444">
        <v>0</v>
      </c>
      <c r="BQ444">
        <v>8200</v>
      </c>
      <c r="BR444">
        <v>1000</v>
      </c>
      <c r="BS444">
        <v>2000</v>
      </c>
      <c r="BT444">
        <v>500</v>
      </c>
      <c r="BU444">
        <v>12400</v>
      </c>
      <c r="BV444">
        <v>0</v>
      </c>
      <c r="BW444">
        <v>2500</v>
      </c>
      <c r="BX444">
        <v>1000</v>
      </c>
      <c r="BY444">
        <v>0</v>
      </c>
      <c r="BZ444">
        <v>0</v>
      </c>
      <c r="CA444">
        <v>1300</v>
      </c>
      <c r="CB444">
        <v>0</v>
      </c>
      <c r="CC444">
        <v>500</v>
      </c>
      <c r="CD444">
        <v>2000</v>
      </c>
      <c r="CE444">
        <v>27525</v>
      </c>
      <c r="CF444">
        <v>1000</v>
      </c>
      <c r="CG444">
        <v>4500</v>
      </c>
      <c r="CH444">
        <v>2000</v>
      </c>
      <c r="CI444">
        <v>0</v>
      </c>
      <c r="CJ444">
        <v>500</v>
      </c>
    </row>
    <row r="445" spans="1:88" x14ac:dyDescent="0.25">
      <c r="A445" t="s">
        <v>617</v>
      </c>
      <c r="B445" t="s">
        <v>2567</v>
      </c>
      <c r="C445" t="str">
        <f>VLOOKUP(LEFT(D445,2),'Lookup Information'!$E:$H,4,FALSE)</f>
        <v>New York District 36</v>
      </c>
      <c r="D445" t="s">
        <v>1080</v>
      </c>
      <c r="E445" t="s">
        <v>87</v>
      </c>
      <c r="F445" t="s">
        <v>90</v>
      </c>
      <c r="G445">
        <v>0</v>
      </c>
      <c r="H445">
        <v>1000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2000</v>
      </c>
      <c r="S445">
        <v>0</v>
      </c>
      <c r="T445">
        <v>0</v>
      </c>
      <c r="U445">
        <v>0</v>
      </c>
      <c r="V445">
        <v>0</v>
      </c>
      <c r="W445">
        <v>500</v>
      </c>
      <c r="X445">
        <v>0</v>
      </c>
      <c r="Y445">
        <v>0</v>
      </c>
      <c r="Z445">
        <v>3000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10000</v>
      </c>
      <c r="AH445">
        <v>0</v>
      </c>
      <c r="AI445">
        <v>1000</v>
      </c>
      <c r="AJ445">
        <v>0</v>
      </c>
      <c r="AK445">
        <v>3500</v>
      </c>
      <c r="AL445">
        <v>2000</v>
      </c>
      <c r="AM445">
        <v>17950</v>
      </c>
      <c r="AN445">
        <v>0</v>
      </c>
      <c r="AO445">
        <v>5400</v>
      </c>
      <c r="AP445">
        <v>2000</v>
      </c>
      <c r="AQ445">
        <v>0</v>
      </c>
      <c r="AR445">
        <v>13050</v>
      </c>
      <c r="AS445">
        <v>0</v>
      </c>
      <c r="AT445">
        <v>0</v>
      </c>
      <c r="AU445">
        <v>1000</v>
      </c>
      <c r="AV445">
        <v>0</v>
      </c>
      <c r="AW445">
        <v>0</v>
      </c>
      <c r="AX445">
        <v>1250</v>
      </c>
      <c r="AY445">
        <v>0</v>
      </c>
      <c r="AZ445">
        <v>0</v>
      </c>
      <c r="BA445">
        <v>0</v>
      </c>
      <c r="BB445">
        <v>11000</v>
      </c>
      <c r="BC445">
        <v>10000</v>
      </c>
      <c r="BD445">
        <v>7900</v>
      </c>
      <c r="BE445">
        <v>0</v>
      </c>
      <c r="BF445">
        <v>0</v>
      </c>
      <c r="BG445">
        <v>11000</v>
      </c>
      <c r="BH445">
        <v>19500</v>
      </c>
      <c r="BI445">
        <v>11000</v>
      </c>
      <c r="BJ445">
        <v>62500</v>
      </c>
      <c r="BK445">
        <v>15200</v>
      </c>
      <c r="BL445">
        <v>12250</v>
      </c>
      <c r="BM445">
        <v>6200</v>
      </c>
      <c r="BN445">
        <v>11200</v>
      </c>
      <c r="BO445">
        <v>0</v>
      </c>
      <c r="BP445">
        <v>250</v>
      </c>
      <c r="BQ445">
        <v>0</v>
      </c>
      <c r="BR445">
        <v>0</v>
      </c>
      <c r="BS445">
        <v>250</v>
      </c>
      <c r="BT445">
        <v>0</v>
      </c>
      <c r="BU445">
        <v>1000</v>
      </c>
      <c r="BV445">
        <v>0</v>
      </c>
      <c r="BW445">
        <v>5000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12000</v>
      </c>
      <c r="CD445">
        <v>500</v>
      </c>
      <c r="CE445">
        <v>0</v>
      </c>
      <c r="CF445">
        <v>1500</v>
      </c>
      <c r="CG445">
        <v>0</v>
      </c>
      <c r="CH445">
        <v>2000</v>
      </c>
      <c r="CI445">
        <v>0</v>
      </c>
      <c r="CJ445">
        <v>0</v>
      </c>
    </row>
    <row r="446" spans="1:88" x14ac:dyDescent="0.25">
      <c r="A446" t="s">
        <v>618</v>
      </c>
      <c r="B446" t="s">
        <v>2568</v>
      </c>
      <c r="C446" t="str">
        <f>VLOOKUP(LEFT(D446,2),'Lookup Information'!$E:$H,4,FALSE)</f>
        <v>Alabama District 1</v>
      </c>
      <c r="D446" t="s">
        <v>619</v>
      </c>
      <c r="E446" t="s">
        <v>95</v>
      </c>
      <c r="F446" t="s">
        <v>88</v>
      </c>
      <c r="G446">
        <v>3000</v>
      </c>
      <c r="H446">
        <v>6000</v>
      </c>
      <c r="I446">
        <v>0</v>
      </c>
      <c r="J446">
        <v>0</v>
      </c>
      <c r="K446">
        <v>2962</v>
      </c>
      <c r="L446">
        <v>1000</v>
      </c>
      <c r="M446">
        <v>0</v>
      </c>
      <c r="N446">
        <v>0</v>
      </c>
      <c r="O446">
        <v>1000</v>
      </c>
      <c r="P446">
        <v>0</v>
      </c>
      <c r="Q446">
        <v>0</v>
      </c>
      <c r="R446">
        <v>0</v>
      </c>
      <c r="S446">
        <v>0</v>
      </c>
      <c r="T446">
        <v>3000</v>
      </c>
      <c r="U446">
        <v>3000</v>
      </c>
      <c r="V446">
        <v>5000</v>
      </c>
      <c r="W446">
        <v>0</v>
      </c>
      <c r="X446">
        <v>0</v>
      </c>
      <c r="Y446">
        <v>0</v>
      </c>
      <c r="Z446">
        <v>10500</v>
      </c>
      <c r="AA446">
        <v>500</v>
      </c>
      <c r="AB446">
        <v>5000</v>
      </c>
      <c r="AC446">
        <v>3500</v>
      </c>
      <c r="AD446">
        <v>1000</v>
      </c>
      <c r="AE446">
        <v>1000</v>
      </c>
      <c r="AF446">
        <v>0</v>
      </c>
      <c r="AG446">
        <v>1000</v>
      </c>
      <c r="AH446">
        <v>2000</v>
      </c>
      <c r="AI446">
        <v>0</v>
      </c>
      <c r="AJ446">
        <v>0</v>
      </c>
      <c r="AK446">
        <v>2000</v>
      </c>
      <c r="AL446">
        <v>2250</v>
      </c>
      <c r="AM446">
        <v>11000</v>
      </c>
      <c r="AN446">
        <v>0</v>
      </c>
      <c r="AO446">
        <v>0</v>
      </c>
      <c r="AP446">
        <v>0</v>
      </c>
      <c r="AQ446">
        <v>0</v>
      </c>
      <c r="AR446">
        <v>1000</v>
      </c>
      <c r="AS446">
        <v>4000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2500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7500</v>
      </c>
      <c r="BM446">
        <v>2000</v>
      </c>
      <c r="BN446">
        <v>0</v>
      </c>
      <c r="BO446">
        <v>0</v>
      </c>
      <c r="BP446">
        <v>0</v>
      </c>
      <c r="BQ446">
        <v>0</v>
      </c>
      <c r="BR446">
        <v>1000</v>
      </c>
      <c r="BS446">
        <v>0</v>
      </c>
      <c r="BT446">
        <v>0</v>
      </c>
      <c r="BU446">
        <v>2000</v>
      </c>
      <c r="BV446">
        <v>0</v>
      </c>
      <c r="BW446">
        <v>0</v>
      </c>
      <c r="BX446">
        <v>1000</v>
      </c>
      <c r="BY446">
        <v>7500</v>
      </c>
      <c r="BZ446">
        <v>1000</v>
      </c>
      <c r="CA446">
        <v>0</v>
      </c>
      <c r="CB446">
        <v>0</v>
      </c>
      <c r="CC446">
        <v>750</v>
      </c>
      <c r="CD446">
        <v>3000</v>
      </c>
      <c r="CE446">
        <v>0</v>
      </c>
      <c r="CF446">
        <v>3000</v>
      </c>
      <c r="CG446">
        <v>0</v>
      </c>
      <c r="CH446">
        <v>4000</v>
      </c>
      <c r="CI446">
        <v>0</v>
      </c>
      <c r="CJ446">
        <v>0</v>
      </c>
    </row>
    <row r="447" spans="1:88" x14ac:dyDescent="0.25">
      <c r="A447" t="s">
        <v>620</v>
      </c>
      <c r="B447" t="s">
        <v>2569</v>
      </c>
      <c r="C447" t="str">
        <f>VLOOKUP(LEFT(D447,2),'Lookup Information'!$E:$H,4,FALSE)</f>
        <v>Texas District 48</v>
      </c>
      <c r="D447" t="s">
        <v>1081</v>
      </c>
      <c r="E447" t="s">
        <v>87</v>
      </c>
      <c r="F447" t="s">
        <v>88</v>
      </c>
      <c r="G447">
        <v>17129</v>
      </c>
      <c r="H447">
        <v>200</v>
      </c>
      <c r="I447">
        <v>11250</v>
      </c>
      <c r="J447">
        <v>1250</v>
      </c>
      <c r="K447">
        <v>0</v>
      </c>
      <c r="L447">
        <v>20000</v>
      </c>
      <c r="M447">
        <v>0</v>
      </c>
      <c r="N447">
        <v>17000</v>
      </c>
      <c r="O447">
        <v>52300</v>
      </c>
      <c r="P447">
        <v>5000</v>
      </c>
      <c r="Q447">
        <v>0</v>
      </c>
      <c r="R447">
        <v>4500</v>
      </c>
      <c r="S447">
        <v>16500</v>
      </c>
      <c r="T447">
        <v>17000</v>
      </c>
      <c r="U447">
        <v>17500</v>
      </c>
      <c r="V447">
        <v>16400</v>
      </c>
      <c r="W447">
        <v>14000</v>
      </c>
      <c r="X447">
        <v>10000</v>
      </c>
      <c r="Y447">
        <v>7000</v>
      </c>
      <c r="Z447">
        <v>26500</v>
      </c>
      <c r="AA447">
        <v>21000</v>
      </c>
      <c r="AB447">
        <v>3000</v>
      </c>
      <c r="AC447">
        <v>24500</v>
      </c>
      <c r="AD447">
        <v>1000</v>
      </c>
      <c r="AE447">
        <v>132750</v>
      </c>
      <c r="AF447">
        <v>0</v>
      </c>
      <c r="AG447">
        <v>53250</v>
      </c>
      <c r="AH447">
        <v>131000</v>
      </c>
      <c r="AI447">
        <v>10000</v>
      </c>
      <c r="AJ447">
        <v>48100</v>
      </c>
      <c r="AK447">
        <v>70350</v>
      </c>
      <c r="AL447">
        <v>74050</v>
      </c>
      <c r="AM447">
        <v>148893</v>
      </c>
      <c r="AN447">
        <v>5400</v>
      </c>
      <c r="AO447">
        <v>117800</v>
      </c>
      <c r="AP447">
        <v>204050</v>
      </c>
      <c r="AQ447">
        <v>38800</v>
      </c>
      <c r="AR447">
        <v>17750</v>
      </c>
      <c r="AS447">
        <v>34300</v>
      </c>
      <c r="AT447">
        <v>500</v>
      </c>
      <c r="AU447">
        <v>0</v>
      </c>
      <c r="AV447">
        <v>10500</v>
      </c>
      <c r="AW447">
        <v>0</v>
      </c>
      <c r="AX447">
        <v>0</v>
      </c>
      <c r="AY447">
        <v>0</v>
      </c>
      <c r="AZ447">
        <v>0</v>
      </c>
      <c r="BA447">
        <v>5500</v>
      </c>
      <c r="BB447">
        <v>12900</v>
      </c>
      <c r="BC447">
        <v>48852</v>
      </c>
      <c r="BD447">
        <v>0</v>
      </c>
      <c r="BE447">
        <v>22950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20000</v>
      </c>
      <c r="BL447">
        <v>105725</v>
      </c>
      <c r="BM447">
        <v>24403</v>
      </c>
      <c r="BN447">
        <v>23100</v>
      </c>
      <c r="BO447">
        <v>5500</v>
      </c>
      <c r="BP447">
        <v>23500</v>
      </c>
      <c r="BQ447">
        <v>24500</v>
      </c>
      <c r="BR447">
        <v>2000</v>
      </c>
      <c r="BS447">
        <v>30500</v>
      </c>
      <c r="BT447">
        <v>18200</v>
      </c>
      <c r="BU447">
        <v>42700</v>
      </c>
      <c r="BV447">
        <v>19150</v>
      </c>
      <c r="BW447">
        <v>29300</v>
      </c>
      <c r="BX447">
        <v>31200</v>
      </c>
      <c r="BY447">
        <v>0</v>
      </c>
      <c r="BZ447">
        <v>0</v>
      </c>
      <c r="CA447">
        <v>7950</v>
      </c>
      <c r="CB447">
        <v>800</v>
      </c>
      <c r="CC447">
        <v>9900</v>
      </c>
      <c r="CD447">
        <v>17650</v>
      </c>
      <c r="CE447">
        <v>41330</v>
      </c>
      <c r="CF447">
        <v>34500</v>
      </c>
      <c r="CG447">
        <v>44100</v>
      </c>
      <c r="CH447">
        <v>37700</v>
      </c>
      <c r="CI447">
        <v>0</v>
      </c>
      <c r="CJ447">
        <v>17000</v>
      </c>
    </row>
    <row r="448" spans="1:88" x14ac:dyDescent="0.25">
      <c r="A448" t="s">
        <v>621</v>
      </c>
      <c r="B448" t="s">
        <v>2570</v>
      </c>
      <c r="C448" t="str">
        <f>VLOOKUP(LEFT(D448,2),'Lookup Information'!$E:$H,4,FALSE)</f>
        <v>Alabama District 1</v>
      </c>
      <c r="D448" t="s">
        <v>1082</v>
      </c>
      <c r="E448" t="s">
        <v>87</v>
      </c>
      <c r="F448" t="s">
        <v>90</v>
      </c>
      <c r="G448">
        <v>32000</v>
      </c>
      <c r="H448">
        <v>33500</v>
      </c>
      <c r="I448">
        <v>0</v>
      </c>
      <c r="J448">
        <v>11000</v>
      </c>
      <c r="K448">
        <v>36613</v>
      </c>
      <c r="L448">
        <v>5000</v>
      </c>
      <c r="M448">
        <v>0</v>
      </c>
      <c r="N448">
        <v>1500</v>
      </c>
      <c r="O448">
        <v>17200</v>
      </c>
      <c r="P448">
        <v>2000</v>
      </c>
      <c r="Q448">
        <v>4750</v>
      </c>
      <c r="R448">
        <v>3400</v>
      </c>
      <c r="S448">
        <v>23000</v>
      </c>
      <c r="T448">
        <v>15250</v>
      </c>
      <c r="U448">
        <v>28200</v>
      </c>
      <c r="V448">
        <v>8500</v>
      </c>
      <c r="W448">
        <v>11400</v>
      </c>
      <c r="X448">
        <v>12500</v>
      </c>
      <c r="Y448">
        <v>0</v>
      </c>
      <c r="Z448">
        <v>37500</v>
      </c>
      <c r="AA448">
        <v>13000</v>
      </c>
      <c r="AB448">
        <v>6000</v>
      </c>
      <c r="AC448">
        <v>28750</v>
      </c>
      <c r="AD448">
        <v>10000</v>
      </c>
      <c r="AE448">
        <v>10200</v>
      </c>
      <c r="AF448">
        <v>0</v>
      </c>
      <c r="AG448">
        <v>50000</v>
      </c>
      <c r="AH448">
        <v>107050</v>
      </c>
      <c r="AI448">
        <v>10500</v>
      </c>
      <c r="AJ448">
        <v>40000</v>
      </c>
      <c r="AK448">
        <v>185600</v>
      </c>
      <c r="AL448">
        <v>25700</v>
      </c>
      <c r="AM448">
        <v>76050</v>
      </c>
      <c r="AN448">
        <v>500</v>
      </c>
      <c r="AO448">
        <v>136800</v>
      </c>
      <c r="AP448">
        <v>22450</v>
      </c>
      <c r="AQ448">
        <v>11000</v>
      </c>
      <c r="AR448">
        <v>29100</v>
      </c>
      <c r="AS448">
        <v>38000</v>
      </c>
      <c r="AT448">
        <v>0</v>
      </c>
      <c r="AU448">
        <v>0</v>
      </c>
      <c r="AV448">
        <v>1500</v>
      </c>
      <c r="AW448">
        <v>11065</v>
      </c>
      <c r="AX448">
        <v>0</v>
      </c>
      <c r="AY448">
        <v>0</v>
      </c>
      <c r="AZ448">
        <v>0</v>
      </c>
      <c r="BA448">
        <v>0</v>
      </c>
      <c r="BB448">
        <v>4350</v>
      </c>
      <c r="BC448">
        <v>14500</v>
      </c>
      <c r="BD448">
        <v>7750</v>
      </c>
      <c r="BE448">
        <v>0</v>
      </c>
      <c r="BF448">
        <v>0</v>
      </c>
      <c r="BG448">
        <v>16000</v>
      </c>
      <c r="BH448">
        <v>9500</v>
      </c>
      <c r="BI448">
        <v>5000</v>
      </c>
      <c r="BJ448">
        <v>20500</v>
      </c>
      <c r="BK448">
        <v>2500</v>
      </c>
      <c r="BL448">
        <v>112780</v>
      </c>
      <c r="BM448">
        <v>13150</v>
      </c>
      <c r="BN448">
        <v>12750</v>
      </c>
      <c r="BO448">
        <v>0</v>
      </c>
      <c r="BP448">
        <v>1500</v>
      </c>
      <c r="BQ448">
        <v>8000</v>
      </c>
      <c r="BR448">
        <v>1000</v>
      </c>
      <c r="BS448">
        <v>9000</v>
      </c>
      <c r="BT448">
        <v>0</v>
      </c>
      <c r="BU448">
        <v>28000</v>
      </c>
      <c r="BV448">
        <v>500</v>
      </c>
      <c r="BW448">
        <v>0</v>
      </c>
      <c r="BX448">
        <v>30500</v>
      </c>
      <c r="BY448">
        <v>23000</v>
      </c>
      <c r="BZ448">
        <v>0</v>
      </c>
      <c r="CA448">
        <v>2000</v>
      </c>
      <c r="CB448">
        <v>0</v>
      </c>
      <c r="CC448">
        <v>7750</v>
      </c>
      <c r="CD448">
        <v>6900</v>
      </c>
      <c r="CE448">
        <v>17100</v>
      </c>
      <c r="CF448">
        <v>18000</v>
      </c>
      <c r="CG448">
        <v>27495</v>
      </c>
      <c r="CH448">
        <v>16250</v>
      </c>
      <c r="CI448">
        <v>0</v>
      </c>
      <c r="CJ448">
        <v>500</v>
      </c>
    </row>
    <row r="449" spans="1:88" x14ac:dyDescent="0.25">
      <c r="A449" t="s">
        <v>622</v>
      </c>
      <c r="B449" t="s">
        <v>2571</v>
      </c>
      <c r="C449" t="str">
        <f>VLOOKUP(LEFT(D449,2),'Lookup Information'!$E:$H,4,FALSE)</f>
        <v>New Hampshire District 33</v>
      </c>
      <c r="D449" t="s">
        <v>623</v>
      </c>
      <c r="E449" t="s">
        <v>95</v>
      </c>
      <c r="F449" t="s">
        <v>90</v>
      </c>
      <c r="G449">
        <v>51</v>
      </c>
      <c r="H449">
        <v>10</v>
      </c>
      <c r="I449">
        <v>1000</v>
      </c>
      <c r="J449">
        <v>1005</v>
      </c>
      <c r="K449">
        <v>2500</v>
      </c>
      <c r="L449">
        <v>0</v>
      </c>
      <c r="M449">
        <v>0</v>
      </c>
      <c r="N449">
        <v>505</v>
      </c>
      <c r="O449">
        <v>3911</v>
      </c>
      <c r="P449">
        <v>3940</v>
      </c>
      <c r="Q449">
        <v>3758</v>
      </c>
      <c r="R449">
        <v>3583</v>
      </c>
      <c r="S449">
        <v>4553</v>
      </c>
      <c r="T449">
        <v>5018</v>
      </c>
      <c r="U449">
        <v>2</v>
      </c>
      <c r="V449">
        <v>436</v>
      </c>
      <c r="W449">
        <v>261</v>
      </c>
      <c r="X449">
        <v>0</v>
      </c>
      <c r="Y449">
        <v>3535</v>
      </c>
      <c r="Z449">
        <v>0</v>
      </c>
      <c r="AA449">
        <v>16000</v>
      </c>
      <c r="AB449">
        <v>5500</v>
      </c>
      <c r="AC449">
        <v>1013</v>
      </c>
      <c r="AD449">
        <v>0</v>
      </c>
      <c r="AE449">
        <v>3503</v>
      </c>
      <c r="AF449">
        <v>0</v>
      </c>
      <c r="AG449">
        <v>51</v>
      </c>
      <c r="AH449">
        <v>7086</v>
      </c>
      <c r="AI449">
        <v>0</v>
      </c>
      <c r="AJ449">
        <v>1500</v>
      </c>
      <c r="AK449">
        <v>16548</v>
      </c>
      <c r="AL449">
        <v>4318</v>
      </c>
      <c r="AM449">
        <v>5796</v>
      </c>
      <c r="AN449">
        <v>0</v>
      </c>
      <c r="AO449">
        <v>12100</v>
      </c>
      <c r="AP449">
        <v>19493</v>
      </c>
      <c r="AQ449">
        <v>6313</v>
      </c>
      <c r="AR449">
        <v>2975</v>
      </c>
      <c r="AS449">
        <v>9038</v>
      </c>
      <c r="AT449">
        <v>0</v>
      </c>
      <c r="AU449">
        <v>-4950</v>
      </c>
      <c r="AV449">
        <v>0</v>
      </c>
      <c r="AW449">
        <v>4002</v>
      </c>
      <c r="AX449">
        <v>500</v>
      </c>
      <c r="AY449">
        <v>0</v>
      </c>
      <c r="AZ449">
        <v>0</v>
      </c>
      <c r="BA449">
        <v>0</v>
      </c>
      <c r="BB449">
        <v>4797</v>
      </c>
      <c r="BC449">
        <v>15000</v>
      </c>
      <c r="BD449">
        <v>740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3038</v>
      </c>
      <c r="BK449">
        <v>13</v>
      </c>
      <c r="BL449">
        <v>13642</v>
      </c>
      <c r="BM449">
        <v>21900</v>
      </c>
      <c r="BN449">
        <v>1000</v>
      </c>
      <c r="BO449">
        <v>0</v>
      </c>
      <c r="BP449">
        <v>3097</v>
      </c>
      <c r="BQ449">
        <v>2700</v>
      </c>
      <c r="BR449">
        <v>3525</v>
      </c>
      <c r="BS449">
        <v>6250</v>
      </c>
      <c r="BT449">
        <v>5218</v>
      </c>
      <c r="BU449">
        <v>6432</v>
      </c>
      <c r="BV449">
        <v>1065</v>
      </c>
      <c r="BW449">
        <v>3350</v>
      </c>
      <c r="BX449">
        <v>4336</v>
      </c>
      <c r="BY449">
        <v>1000</v>
      </c>
      <c r="BZ449">
        <v>0</v>
      </c>
      <c r="CA449">
        <v>4173</v>
      </c>
      <c r="CB449">
        <v>21</v>
      </c>
      <c r="CC449">
        <v>11402</v>
      </c>
      <c r="CD449">
        <v>-2726</v>
      </c>
      <c r="CE449">
        <v>19721</v>
      </c>
      <c r="CF449">
        <v>5803</v>
      </c>
      <c r="CG449">
        <v>7528</v>
      </c>
      <c r="CH449">
        <v>3500</v>
      </c>
      <c r="CI449">
        <v>0</v>
      </c>
      <c r="CJ449">
        <v>1000</v>
      </c>
    </row>
    <row r="450" spans="1:88" x14ac:dyDescent="0.25">
      <c r="A450" t="s">
        <v>624</v>
      </c>
      <c r="B450" t="s">
        <v>2572</v>
      </c>
      <c r="C450" t="str">
        <f>VLOOKUP(LEFT(D450,2),'Lookup Information'!$E:$H,4,FALSE)</f>
        <v>Alabama District 1</v>
      </c>
      <c r="D450" t="s">
        <v>625</v>
      </c>
      <c r="E450" t="s">
        <v>95</v>
      </c>
      <c r="F450" t="s">
        <v>88</v>
      </c>
      <c r="G450">
        <v>13200</v>
      </c>
      <c r="H450">
        <v>32750</v>
      </c>
      <c r="I450">
        <v>0</v>
      </c>
      <c r="J450">
        <v>12500</v>
      </c>
      <c r="K450">
        <v>6617</v>
      </c>
      <c r="L450">
        <v>2000</v>
      </c>
      <c r="M450">
        <v>5250</v>
      </c>
      <c r="N450">
        <v>5000</v>
      </c>
      <c r="O450">
        <v>8500</v>
      </c>
      <c r="P450">
        <v>11500</v>
      </c>
      <c r="Q450">
        <v>7400</v>
      </c>
      <c r="R450">
        <v>12800</v>
      </c>
      <c r="S450">
        <v>19000</v>
      </c>
      <c r="T450">
        <v>10000</v>
      </c>
      <c r="U450">
        <v>15700</v>
      </c>
      <c r="V450">
        <v>18000</v>
      </c>
      <c r="W450">
        <v>28400</v>
      </c>
      <c r="X450">
        <v>35250</v>
      </c>
      <c r="Y450">
        <v>5400</v>
      </c>
      <c r="Z450">
        <v>96700</v>
      </c>
      <c r="AA450">
        <v>53000</v>
      </c>
      <c r="AB450">
        <v>41400</v>
      </c>
      <c r="AC450">
        <v>30900</v>
      </c>
      <c r="AD450">
        <v>4500</v>
      </c>
      <c r="AE450">
        <v>55150</v>
      </c>
      <c r="AF450">
        <v>0</v>
      </c>
      <c r="AG450">
        <v>51000</v>
      </c>
      <c r="AH450">
        <v>425671</v>
      </c>
      <c r="AI450">
        <v>22750</v>
      </c>
      <c r="AJ450">
        <v>170200</v>
      </c>
      <c r="AK450">
        <v>275800</v>
      </c>
      <c r="AL450">
        <v>105025</v>
      </c>
      <c r="AM450">
        <v>157450</v>
      </c>
      <c r="AN450">
        <v>4750</v>
      </c>
      <c r="AO450">
        <v>437050</v>
      </c>
      <c r="AP450">
        <v>16900</v>
      </c>
      <c r="AQ450">
        <v>3500</v>
      </c>
      <c r="AR450">
        <v>13500</v>
      </c>
      <c r="AS450">
        <v>16000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1000</v>
      </c>
      <c r="AZ450">
        <v>0</v>
      </c>
      <c r="BA450">
        <v>21150</v>
      </c>
      <c r="BB450">
        <v>0</v>
      </c>
      <c r="BC450">
        <v>116000</v>
      </c>
      <c r="BD450">
        <v>12800</v>
      </c>
      <c r="BE450">
        <v>2700</v>
      </c>
      <c r="BF450">
        <v>0</v>
      </c>
      <c r="BG450">
        <v>0</v>
      </c>
      <c r="BH450">
        <v>8000</v>
      </c>
      <c r="BI450">
        <v>0</v>
      </c>
      <c r="BJ450">
        <v>4000</v>
      </c>
      <c r="BK450">
        <v>7500</v>
      </c>
      <c r="BL450">
        <v>209100</v>
      </c>
      <c r="BM450">
        <v>91213</v>
      </c>
      <c r="BN450">
        <v>18000</v>
      </c>
      <c r="BO450">
        <v>11000</v>
      </c>
      <c r="BP450">
        <v>34000</v>
      </c>
      <c r="BQ450">
        <v>0</v>
      </c>
      <c r="BR450">
        <v>9000</v>
      </c>
      <c r="BS450">
        <v>16000</v>
      </c>
      <c r="BT450">
        <v>7500</v>
      </c>
      <c r="BU450">
        <v>32500</v>
      </c>
      <c r="BV450">
        <v>17900</v>
      </c>
      <c r="BW450">
        <v>0</v>
      </c>
      <c r="BX450">
        <v>17300</v>
      </c>
      <c r="BY450">
        <v>2000</v>
      </c>
      <c r="BZ450">
        <v>500</v>
      </c>
      <c r="CA450">
        <v>1000</v>
      </c>
      <c r="CB450">
        <v>0</v>
      </c>
      <c r="CC450">
        <v>5700</v>
      </c>
      <c r="CD450">
        <v>4200</v>
      </c>
      <c r="CE450">
        <v>30750</v>
      </c>
      <c r="CF450">
        <v>59900</v>
      </c>
      <c r="CG450">
        <v>6000</v>
      </c>
      <c r="CH450">
        <v>30000</v>
      </c>
      <c r="CI450">
        <v>2500</v>
      </c>
      <c r="CJ450">
        <v>15000</v>
      </c>
    </row>
    <row r="451" spans="1:88" x14ac:dyDescent="0.25">
      <c r="A451" t="s">
        <v>626</v>
      </c>
      <c r="B451" t="s">
        <v>2573</v>
      </c>
      <c r="C451" t="str">
        <f>VLOOKUP(LEFT(D451,2),'Lookup Information'!$E:$H,4,FALSE)</f>
        <v>California District 6</v>
      </c>
      <c r="D451" t="s">
        <v>1083</v>
      </c>
      <c r="E451" t="s">
        <v>87</v>
      </c>
      <c r="F451" t="s">
        <v>90</v>
      </c>
      <c r="G451">
        <v>0</v>
      </c>
      <c r="H451">
        <v>28200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500</v>
      </c>
      <c r="O451">
        <v>13500</v>
      </c>
      <c r="P451">
        <v>13000</v>
      </c>
      <c r="Q451">
        <v>5650</v>
      </c>
      <c r="R451">
        <v>46015</v>
      </c>
      <c r="S451">
        <v>9750</v>
      </c>
      <c r="T451">
        <v>5000</v>
      </c>
      <c r="U451">
        <v>0</v>
      </c>
      <c r="V451">
        <v>3700</v>
      </c>
      <c r="W451">
        <v>7900</v>
      </c>
      <c r="X451">
        <v>4500</v>
      </c>
      <c r="Y451">
        <v>1000</v>
      </c>
      <c r="Z451">
        <v>20000</v>
      </c>
      <c r="AA451">
        <v>6000</v>
      </c>
      <c r="AB451">
        <v>6000</v>
      </c>
      <c r="AC451">
        <v>3000</v>
      </c>
      <c r="AD451">
        <v>0</v>
      </c>
      <c r="AE451">
        <v>3000</v>
      </c>
      <c r="AF451">
        <v>0</v>
      </c>
      <c r="AG451">
        <v>60330</v>
      </c>
      <c r="AH451">
        <v>42000</v>
      </c>
      <c r="AI451">
        <v>38200</v>
      </c>
      <c r="AJ451">
        <v>29000</v>
      </c>
      <c r="AK451">
        <v>69300</v>
      </c>
      <c r="AL451">
        <v>51300</v>
      </c>
      <c r="AM451">
        <v>122150</v>
      </c>
      <c r="AN451">
        <v>1000</v>
      </c>
      <c r="AO451">
        <v>112475</v>
      </c>
      <c r="AP451">
        <v>47575</v>
      </c>
      <c r="AQ451">
        <v>8100</v>
      </c>
      <c r="AR451">
        <v>15650</v>
      </c>
      <c r="AS451">
        <v>11600</v>
      </c>
      <c r="AT451">
        <v>0</v>
      </c>
      <c r="AU451">
        <v>0</v>
      </c>
      <c r="AV451">
        <v>0</v>
      </c>
      <c r="AW451">
        <v>9050</v>
      </c>
      <c r="AX451">
        <v>0</v>
      </c>
      <c r="AY451">
        <v>6000</v>
      </c>
      <c r="AZ451">
        <v>0</v>
      </c>
      <c r="BA451">
        <v>0</v>
      </c>
      <c r="BB451">
        <v>20200</v>
      </c>
      <c r="BC451">
        <v>10250</v>
      </c>
      <c r="BD451">
        <v>92080</v>
      </c>
      <c r="BE451">
        <v>0</v>
      </c>
      <c r="BF451">
        <v>0</v>
      </c>
      <c r="BG451">
        <v>62500</v>
      </c>
      <c r="BH451">
        <v>33000</v>
      </c>
      <c r="BI451">
        <v>29500</v>
      </c>
      <c r="BJ451">
        <v>26500</v>
      </c>
      <c r="BK451">
        <v>23000</v>
      </c>
      <c r="BL451">
        <v>74898</v>
      </c>
      <c r="BM451">
        <v>8000</v>
      </c>
      <c r="BN451">
        <v>30450</v>
      </c>
      <c r="BO451">
        <v>250</v>
      </c>
      <c r="BP451">
        <v>7700</v>
      </c>
      <c r="BQ451">
        <v>5000</v>
      </c>
      <c r="BR451">
        <v>2000</v>
      </c>
      <c r="BS451">
        <v>750</v>
      </c>
      <c r="BT451">
        <v>3200</v>
      </c>
      <c r="BU451">
        <v>21800</v>
      </c>
      <c r="BV451">
        <v>10500</v>
      </c>
      <c r="BW451">
        <v>8500</v>
      </c>
      <c r="BX451">
        <v>7800</v>
      </c>
      <c r="BY451">
        <v>0</v>
      </c>
      <c r="BZ451">
        <v>0</v>
      </c>
      <c r="CA451">
        <v>0</v>
      </c>
      <c r="CB451">
        <v>250</v>
      </c>
      <c r="CC451">
        <v>8350</v>
      </c>
      <c r="CD451">
        <v>8250</v>
      </c>
      <c r="CE451">
        <v>59225</v>
      </c>
      <c r="CF451">
        <v>7650</v>
      </c>
      <c r="CG451">
        <v>19800</v>
      </c>
      <c r="CH451">
        <v>0</v>
      </c>
      <c r="CI451">
        <v>0</v>
      </c>
      <c r="CJ451">
        <v>0</v>
      </c>
    </row>
    <row r="452" spans="1:88" x14ac:dyDescent="0.25">
      <c r="A452" t="s">
        <v>627</v>
      </c>
      <c r="B452" t="s">
        <v>2574</v>
      </c>
      <c r="C452" t="str">
        <f>VLOOKUP(LEFT(D452,2),'Lookup Information'!$E:$H,4,FALSE)</f>
        <v>Illinois District 17</v>
      </c>
      <c r="D452" t="s">
        <v>1084</v>
      </c>
      <c r="E452" t="s">
        <v>87</v>
      </c>
      <c r="F452" t="s">
        <v>88</v>
      </c>
      <c r="G452">
        <v>57484</v>
      </c>
      <c r="H452">
        <v>40230</v>
      </c>
      <c r="I452">
        <v>11000</v>
      </c>
      <c r="J452">
        <v>15500</v>
      </c>
      <c r="K452">
        <v>9200</v>
      </c>
      <c r="L452">
        <v>15000</v>
      </c>
      <c r="M452">
        <v>1000</v>
      </c>
      <c r="N452">
        <v>12000</v>
      </c>
      <c r="O452">
        <v>41590</v>
      </c>
      <c r="P452">
        <v>27500</v>
      </c>
      <c r="Q452">
        <v>7000</v>
      </c>
      <c r="R452">
        <v>62457</v>
      </c>
      <c r="S452">
        <v>95400</v>
      </c>
      <c r="T452">
        <v>37450</v>
      </c>
      <c r="U452">
        <v>49000</v>
      </c>
      <c r="V452">
        <v>26250</v>
      </c>
      <c r="W452">
        <v>11800</v>
      </c>
      <c r="X452">
        <v>6500</v>
      </c>
      <c r="Y452">
        <v>20228</v>
      </c>
      <c r="Z452">
        <v>21000</v>
      </c>
      <c r="AA452">
        <v>1300</v>
      </c>
      <c r="AB452">
        <v>6000</v>
      </c>
      <c r="AC452">
        <v>246400</v>
      </c>
      <c r="AD452">
        <v>40700</v>
      </c>
      <c r="AE452">
        <v>180450</v>
      </c>
      <c r="AF452">
        <v>2500</v>
      </c>
      <c r="AG452">
        <v>24500</v>
      </c>
      <c r="AH452">
        <v>22276</v>
      </c>
      <c r="AI452">
        <v>1500</v>
      </c>
      <c r="AJ452">
        <v>5000</v>
      </c>
      <c r="AK452">
        <v>105350</v>
      </c>
      <c r="AL452">
        <v>8200</v>
      </c>
      <c r="AM452">
        <v>43539</v>
      </c>
      <c r="AN452">
        <v>1500</v>
      </c>
      <c r="AO452">
        <v>25100</v>
      </c>
      <c r="AP452">
        <v>259935</v>
      </c>
      <c r="AQ452">
        <v>63000</v>
      </c>
      <c r="AR452">
        <v>18225</v>
      </c>
      <c r="AS452">
        <v>297440</v>
      </c>
      <c r="AT452">
        <v>500</v>
      </c>
      <c r="AU452">
        <v>0</v>
      </c>
      <c r="AV452">
        <v>16795</v>
      </c>
      <c r="AW452">
        <v>0</v>
      </c>
      <c r="AX452">
        <v>0</v>
      </c>
      <c r="AY452">
        <v>2000</v>
      </c>
      <c r="AZ452">
        <v>0</v>
      </c>
      <c r="BA452">
        <v>4000</v>
      </c>
      <c r="BB452">
        <v>3000</v>
      </c>
      <c r="BC452">
        <v>66700</v>
      </c>
      <c r="BD452">
        <v>0</v>
      </c>
      <c r="BE452">
        <v>350</v>
      </c>
      <c r="BF452">
        <v>0</v>
      </c>
      <c r="BG452">
        <v>44000</v>
      </c>
      <c r="BH452">
        <v>2000</v>
      </c>
      <c r="BI452">
        <v>0</v>
      </c>
      <c r="BJ452">
        <v>6250</v>
      </c>
      <c r="BK452">
        <v>23500</v>
      </c>
      <c r="BL452">
        <v>117829</v>
      </c>
      <c r="BM452">
        <v>148235</v>
      </c>
      <c r="BN452">
        <v>15000</v>
      </c>
      <c r="BO452">
        <v>5500</v>
      </c>
      <c r="BP452">
        <v>21700</v>
      </c>
      <c r="BQ452">
        <v>0</v>
      </c>
      <c r="BR452">
        <v>92900</v>
      </c>
      <c r="BS452">
        <v>21450</v>
      </c>
      <c r="BT452">
        <v>13000</v>
      </c>
      <c r="BU452">
        <v>55000</v>
      </c>
      <c r="BV452">
        <v>13500</v>
      </c>
      <c r="BW452">
        <v>12500</v>
      </c>
      <c r="BX452">
        <v>64650</v>
      </c>
      <c r="BY452">
        <v>5000</v>
      </c>
      <c r="BZ452">
        <v>0</v>
      </c>
      <c r="CA452">
        <v>2435</v>
      </c>
      <c r="CB452">
        <v>0</v>
      </c>
      <c r="CC452">
        <v>6500</v>
      </c>
      <c r="CD452">
        <v>0</v>
      </c>
      <c r="CE452">
        <v>35220</v>
      </c>
      <c r="CF452">
        <v>18500</v>
      </c>
      <c r="CG452">
        <v>70475</v>
      </c>
      <c r="CH452">
        <v>24750</v>
      </c>
      <c r="CI452">
        <v>12705</v>
      </c>
      <c r="CJ452">
        <v>4700</v>
      </c>
    </row>
    <row r="453" spans="1:88" x14ac:dyDescent="0.25">
      <c r="A453" t="s">
        <v>628</v>
      </c>
      <c r="B453" t="s">
        <v>2575</v>
      </c>
      <c r="C453" t="str">
        <f>VLOOKUP(LEFT(D453,2),'Lookup Information'!$E:$H,4,FALSE)</f>
        <v>Pennsylvania District 42</v>
      </c>
      <c r="D453" t="s">
        <v>1085</v>
      </c>
      <c r="E453" t="s">
        <v>87</v>
      </c>
      <c r="F453" t="s">
        <v>88</v>
      </c>
      <c r="G453">
        <v>44000</v>
      </c>
      <c r="H453">
        <v>9500</v>
      </c>
      <c r="I453">
        <v>12100</v>
      </c>
      <c r="J453">
        <v>43300</v>
      </c>
      <c r="K453">
        <v>13750</v>
      </c>
      <c r="L453">
        <v>3500</v>
      </c>
      <c r="M453">
        <v>1750</v>
      </c>
      <c r="N453">
        <v>8000</v>
      </c>
      <c r="O453">
        <v>41390</v>
      </c>
      <c r="P453">
        <v>19000</v>
      </c>
      <c r="Q453">
        <v>1000</v>
      </c>
      <c r="R453">
        <v>13000</v>
      </c>
      <c r="S453">
        <v>13500</v>
      </c>
      <c r="T453">
        <v>23000</v>
      </c>
      <c r="U453">
        <v>147700</v>
      </c>
      <c r="V453">
        <v>177500</v>
      </c>
      <c r="W453">
        <v>111450</v>
      </c>
      <c r="X453">
        <v>2000</v>
      </c>
      <c r="Y453">
        <v>36500</v>
      </c>
      <c r="Z453">
        <v>79050</v>
      </c>
      <c r="AA453">
        <v>44500</v>
      </c>
      <c r="AB453">
        <v>27000</v>
      </c>
      <c r="AC453">
        <v>116000</v>
      </c>
      <c r="AD453">
        <v>35800</v>
      </c>
      <c r="AE453">
        <v>234012</v>
      </c>
      <c r="AF453">
        <v>1000</v>
      </c>
      <c r="AG453">
        <v>21850</v>
      </c>
      <c r="AH453">
        <v>25500</v>
      </c>
      <c r="AI453">
        <v>2000</v>
      </c>
      <c r="AJ453">
        <v>2000</v>
      </c>
      <c r="AK453">
        <v>96300</v>
      </c>
      <c r="AL453">
        <v>10950</v>
      </c>
      <c r="AM453">
        <v>98950</v>
      </c>
      <c r="AN453">
        <v>0</v>
      </c>
      <c r="AO453">
        <v>39050</v>
      </c>
      <c r="AP453">
        <v>31700</v>
      </c>
      <c r="AQ453">
        <v>13670</v>
      </c>
      <c r="AR453">
        <v>22400</v>
      </c>
      <c r="AS453">
        <v>13000</v>
      </c>
      <c r="AT453">
        <v>500</v>
      </c>
      <c r="AU453">
        <v>0</v>
      </c>
      <c r="AV453">
        <v>44900</v>
      </c>
      <c r="AW453">
        <v>0</v>
      </c>
      <c r="AX453">
        <v>0</v>
      </c>
      <c r="AY453">
        <v>0</v>
      </c>
      <c r="AZ453">
        <v>0</v>
      </c>
      <c r="BA453">
        <v>18450</v>
      </c>
      <c r="BB453">
        <v>0</v>
      </c>
      <c r="BC453">
        <v>200099</v>
      </c>
      <c r="BD453">
        <v>0</v>
      </c>
      <c r="BE453">
        <v>20300</v>
      </c>
      <c r="BF453">
        <v>0</v>
      </c>
      <c r="BG453">
        <v>47500</v>
      </c>
      <c r="BH453">
        <v>30000</v>
      </c>
      <c r="BI453">
        <v>0</v>
      </c>
      <c r="BJ453">
        <v>23500</v>
      </c>
      <c r="BK453">
        <v>104500</v>
      </c>
      <c r="BL453">
        <v>175888</v>
      </c>
      <c r="BM453">
        <v>95286</v>
      </c>
      <c r="BN453">
        <v>32700</v>
      </c>
      <c r="BO453">
        <v>3500</v>
      </c>
      <c r="BP453">
        <v>28950</v>
      </c>
      <c r="BQ453">
        <v>14400</v>
      </c>
      <c r="BR453">
        <v>74500</v>
      </c>
      <c r="BS453">
        <v>16000</v>
      </c>
      <c r="BT453">
        <v>30500</v>
      </c>
      <c r="BU453">
        <v>32000</v>
      </c>
      <c r="BV453">
        <v>1750</v>
      </c>
      <c r="BW453">
        <v>14500</v>
      </c>
      <c r="BX453">
        <v>48550</v>
      </c>
      <c r="BY453">
        <v>21200</v>
      </c>
      <c r="BZ453">
        <v>500</v>
      </c>
      <c r="CA453">
        <v>1350</v>
      </c>
      <c r="CB453">
        <v>0</v>
      </c>
      <c r="CC453">
        <v>7750</v>
      </c>
      <c r="CD453">
        <v>0</v>
      </c>
      <c r="CE453">
        <v>32750</v>
      </c>
      <c r="CF453">
        <v>284399</v>
      </c>
      <c r="CG453">
        <v>60250</v>
      </c>
      <c r="CH453">
        <v>179450</v>
      </c>
      <c r="CI453">
        <v>113800</v>
      </c>
      <c r="CJ453">
        <v>105250</v>
      </c>
    </row>
    <row r="454" spans="1:88" x14ac:dyDescent="0.25">
      <c r="A454" t="s">
        <v>629</v>
      </c>
      <c r="B454" t="s">
        <v>2576</v>
      </c>
      <c r="C454" t="str">
        <f>VLOOKUP(LEFT(D454,2),'Lookup Information'!$E:$H,4,FALSE)</f>
        <v>Idaho District 16</v>
      </c>
      <c r="D454" t="s">
        <v>1086</v>
      </c>
      <c r="E454" t="s">
        <v>87</v>
      </c>
      <c r="F454" t="s">
        <v>88</v>
      </c>
      <c r="G454">
        <v>16500</v>
      </c>
      <c r="H454">
        <v>51550</v>
      </c>
      <c r="I454">
        <v>33100</v>
      </c>
      <c r="J454">
        <v>6500</v>
      </c>
      <c r="K454">
        <v>18400</v>
      </c>
      <c r="L454">
        <v>22200</v>
      </c>
      <c r="M454">
        <v>2000</v>
      </c>
      <c r="N454">
        <v>0</v>
      </c>
      <c r="O454">
        <v>17950</v>
      </c>
      <c r="P454">
        <v>2000</v>
      </c>
      <c r="Q454">
        <v>0</v>
      </c>
      <c r="R454">
        <v>1000</v>
      </c>
      <c r="S454">
        <v>0</v>
      </c>
      <c r="T454">
        <v>7000</v>
      </c>
      <c r="U454">
        <v>10000</v>
      </c>
      <c r="V454">
        <v>44875</v>
      </c>
      <c r="W454">
        <v>41000</v>
      </c>
      <c r="X454">
        <v>11000</v>
      </c>
      <c r="Y454">
        <v>2500</v>
      </c>
      <c r="Z454">
        <v>28625</v>
      </c>
      <c r="AA454">
        <v>11500</v>
      </c>
      <c r="AB454">
        <v>5375</v>
      </c>
      <c r="AC454">
        <v>113025</v>
      </c>
      <c r="AD454">
        <v>12200</v>
      </c>
      <c r="AE454">
        <v>41300</v>
      </c>
      <c r="AF454">
        <v>5771</v>
      </c>
      <c r="AG454">
        <v>16500</v>
      </c>
      <c r="AH454">
        <v>14750</v>
      </c>
      <c r="AI454">
        <v>6000</v>
      </c>
      <c r="AJ454">
        <v>0</v>
      </c>
      <c r="AK454">
        <v>8550</v>
      </c>
      <c r="AL454">
        <v>12500</v>
      </c>
      <c r="AM454">
        <v>26810</v>
      </c>
      <c r="AN454">
        <v>0</v>
      </c>
      <c r="AO454">
        <v>5700</v>
      </c>
      <c r="AP454">
        <v>70800</v>
      </c>
      <c r="AQ454">
        <v>2000</v>
      </c>
      <c r="AR454">
        <v>2000</v>
      </c>
      <c r="AS454">
        <v>3500</v>
      </c>
      <c r="AT454">
        <v>0</v>
      </c>
      <c r="AU454">
        <v>0</v>
      </c>
      <c r="AV454">
        <v>13230</v>
      </c>
      <c r="AW454">
        <v>0</v>
      </c>
      <c r="AX454">
        <v>5250</v>
      </c>
      <c r="AY454">
        <v>0</v>
      </c>
      <c r="AZ454">
        <v>0</v>
      </c>
      <c r="BA454">
        <v>9500</v>
      </c>
      <c r="BB454">
        <v>1000</v>
      </c>
      <c r="BC454">
        <v>15449</v>
      </c>
      <c r="BD454">
        <v>0</v>
      </c>
      <c r="BE454">
        <v>3000</v>
      </c>
      <c r="BF454">
        <v>0</v>
      </c>
      <c r="BG454">
        <v>2000</v>
      </c>
      <c r="BH454">
        <v>0</v>
      </c>
      <c r="BI454">
        <v>0</v>
      </c>
      <c r="BJ454">
        <v>19700</v>
      </c>
      <c r="BK454">
        <v>12700</v>
      </c>
      <c r="BL454">
        <v>13950</v>
      </c>
      <c r="BM454">
        <v>33300</v>
      </c>
      <c r="BN454">
        <v>18000</v>
      </c>
      <c r="BO454">
        <v>4000</v>
      </c>
      <c r="BP454">
        <v>2000</v>
      </c>
      <c r="BQ454">
        <v>25600</v>
      </c>
      <c r="BR454">
        <v>14500</v>
      </c>
      <c r="BS454">
        <v>2700</v>
      </c>
      <c r="BT454">
        <v>0</v>
      </c>
      <c r="BU454">
        <v>11900</v>
      </c>
      <c r="BV454">
        <v>0</v>
      </c>
      <c r="BW454">
        <v>500</v>
      </c>
      <c r="BX454">
        <v>9000</v>
      </c>
      <c r="BY454">
        <v>2200</v>
      </c>
      <c r="BZ454">
        <v>0</v>
      </c>
      <c r="CA454">
        <v>2700</v>
      </c>
      <c r="CB454">
        <v>2700</v>
      </c>
      <c r="CC454">
        <v>500</v>
      </c>
      <c r="CD454">
        <v>4000</v>
      </c>
      <c r="CE454">
        <v>8650</v>
      </c>
      <c r="CF454">
        <v>10000</v>
      </c>
      <c r="CG454">
        <v>11000</v>
      </c>
      <c r="CH454">
        <v>6500</v>
      </c>
      <c r="CI454">
        <v>5000</v>
      </c>
      <c r="CJ454">
        <v>0</v>
      </c>
    </row>
    <row r="455" spans="1:88" x14ac:dyDescent="0.25">
      <c r="A455" t="s">
        <v>630</v>
      </c>
      <c r="B455" t="s">
        <v>2577</v>
      </c>
      <c r="C455" t="str">
        <f>VLOOKUP(LEFT(D455,2),'Lookup Information'!$E:$H,4,FALSE)</f>
        <v>Arizona District 4</v>
      </c>
      <c r="D455" t="s">
        <v>1087</v>
      </c>
      <c r="E455" t="s">
        <v>87</v>
      </c>
      <c r="F455" t="s">
        <v>90</v>
      </c>
      <c r="G455">
        <v>9575</v>
      </c>
      <c r="H455">
        <v>8050</v>
      </c>
      <c r="I455">
        <v>1500</v>
      </c>
      <c r="J455">
        <v>3500</v>
      </c>
      <c r="K455">
        <v>2350</v>
      </c>
      <c r="L455">
        <v>7400</v>
      </c>
      <c r="M455">
        <v>0</v>
      </c>
      <c r="N455">
        <v>6500</v>
      </c>
      <c r="O455">
        <v>40221</v>
      </c>
      <c r="P455">
        <v>10900</v>
      </c>
      <c r="Q455">
        <v>7157</v>
      </c>
      <c r="R455">
        <v>5450</v>
      </c>
      <c r="S455">
        <v>33500</v>
      </c>
      <c r="T455">
        <v>14000</v>
      </c>
      <c r="U455">
        <v>5300</v>
      </c>
      <c r="V455">
        <v>10193</v>
      </c>
      <c r="W455">
        <v>29410</v>
      </c>
      <c r="X455">
        <v>12560</v>
      </c>
      <c r="Y455">
        <v>7749</v>
      </c>
      <c r="Z455">
        <v>26000</v>
      </c>
      <c r="AA455">
        <v>12294</v>
      </c>
      <c r="AB455">
        <v>5200</v>
      </c>
      <c r="AC455">
        <v>77825</v>
      </c>
      <c r="AD455">
        <v>7500</v>
      </c>
      <c r="AE455">
        <v>10500</v>
      </c>
      <c r="AF455">
        <v>500</v>
      </c>
      <c r="AG455">
        <v>55573</v>
      </c>
      <c r="AH455">
        <v>92976</v>
      </c>
      <c r="AI455">
        <v>10750</v>
      </c>
      <c r="AJ455">
        <v>106410</v>
      </c>
      <c r="AK455">
        <v>219533</v>
      </c>
      <c r="AL455">
        <v>74767</v>
      </c>
      <c r="AM455">
        <v>181281</v>
      </c>
      <c r="AN455">
        <v>6450</v>
      </c>
      <c r="AO455">
        <v>259700</v>
      </c>
      <c r="AP455">
        <v>130526</v>
      </c>
      <c r="AQ455">
        <v>51223</v>
      </c>
      <c r="AR455">
        <v>68107</v>
      </c>
      <c r="AS455">
        <v>90991</v>
      </c>
      <c r="AT455">
        <v>0</v>
      </c>
      <c r="AU455">
        <v>12850</v>
      </c>
      <c r="AV455">
        <v>38500</v>
      </c>
      <c r="AW455">
        <v>190456</v>
      </c>
      <c r="AX455">
        <v>0</v>
      </c>
      <c r="AY455">
        <v>1000</v>
      </c>
      <c r="AZ455">
        <v>0</v>
      </c>
      <c r="BA455">
        <v>0</v>
      </c>
      <c r="BB455">
        <v>58824</v>
      </c>
      <c r="BC455">
        <v>165350</v>
      </c>
      <c r="BD455">
        <v>61825</v>
      </c>
      <c r="BE455">
        <v>0</v>
      </c>
      <c r="BF455">
        <v>75659</v>
      </c>
      <c r="BG455">
        <v>51250</v>
      </c>
      <c r="BH455">
        <v>42000</v>
      </c>
      <c r="BI455">
        <v>17000</v>
      </c>
      <c r="BJ455">
        <v>66250</v>
      </c>
      <c r="BK455">
        <v>39000</v>
      </c>
      <c r="BL455">
        <v>265810</v>
      </c>
      <c r="BM455">
        <v>77131</v>
      </c>
      <c r="BN455">
        <v>27511</v>
      </c>
      <c r="BO455">
        <v>4500</v>
      </c>
      <c r="BP455">
        <v>61643</v>
      </c>
      <c r="BQ455">
        <v>19150</v>
      </c>
      <c r="BR455">
        <v>5250</v>
      </c>
      <c r="BS455">
        <v>18534</v>
      </c>
      <c r="BT455">
        <v>8875</v>
      </c>
      <c r="BU455">
        <v>24375</v>
      </c>
      <c r="BV455">
        <v>3970</v>
      </c>
      <c r="BW455">
        <v>610</v>
      </c>
      <c r="BX455">
        <v>30395</v>
      </c>
      <c r="BY455">
        <v>0</v>
      </c>
      <c r="BZ455">
        <v>0</v>
      </c>
      <c r="CA455">
        <v>22694</v>
      </c>
      <c r="CB455">
        <v>3145</v>
      </c>
      <c r="CC455">
        <v>68160</v>
      </c>
      <c r="CD455">
        <v>5700</v>
      </c>
      <c r="CE455">
        <v>141929</v>
      </c>
      <c r="CF455">
        <v>10795</v>
      </c>
      <c r="CG455">
        <v>20090</v>
      </c>
      <c r="CH455">
        <v>10000</v>
      </c>
      <c r="CI455">
        <v>0</v>
      </c>
      <c r="CJ455">
        <v>250</v>
      </c>
    </row>
    <row r="456" spans="1:88" x14ac:dyDescent="0.25">
      <c r="A456" t="s">
        <v>631</v>
      </c>
      <c r="B456" t="s">
        <v>2578</v>
      </c>
      <c r="C456" t="str">
        <f>VLOOKUP(LEFT(D456,2),'Lookup Information'!$E:$H,4,FALSE)</f>
        <v>New Jersey District 34</v>
      </c>
      <c r="D456" t="s">
        <v>1088</v>
      </c>
      <c r="E456" t="s">
        <v>87</v>
      </c>
      <c r="F456" t="s">
        <v>90</v>
      </c>
      <c r="G456">
        <v>0</v>
      </c>
      <c r="H456">
        <v>13500</v>
      </c>
      <c r="I456">
        <v>500</v>
      </c>
      <c r="J456">
        <v>4500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3000</v>
      </c>
      <c r="R456">
        <v>4500</v>
      </c>
      <c r="S456">
        <v>7500</v>
      </c>
      <c r="T456">
        <v>17000</v>
      </c>
      <c r="U456">
        <v>6000</v>
      </c>
      <c r="V456">
        <v>10500</v>
      </c>
      <c r="W456">
        <v>1000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7000</v>
      </c>
      <c r="AD456">
        <v>0</v>
      </c>
      <c r="AE456">
        <v>3500</v>
      </c>
      <c r="AF456">
        <v>0</v>
      </c>
      <c r="AG456">
        <v>2000</v>
      </c>
      <c r="AH456">
        <v>10000</v>
      </c>
      <c r="AI456">
        <v>0</v>
      </c>
      <c r="AJ456">
        <v>5000</v>
      </c>
      <c r="AK456">
        <v>17500</v>
      </c>
      <c r="AL456">
        <v>500</v>
      </c>
      <c r="AM456">
        <v>30050</v>
      </c>
      <c r="AN456">
        <v>0</v>
      </c>
      <c r="AO456">
        <v>13500</v>
      </c>
      <c r="AP456">
        <v>16050</v>
      </c>
      <c r="AQ456">
        <v>0</v>
      </c>
      <c r="AR456">
        <v>3250</v>
      </c>
      <c r="AS456">
        <v>8000</v>
      </c>
      <c r="AT456">
        <v>0</v>
      </c>
      <c r="AU456">
        <v>1000</v>
      </c>
      <c r="AV456">
        <v>0</v>
      </c>
      <c r="AW456">
        <v>0</v>
      </c>
      <c r="AX456">
        <v>24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9150</v>
      </c>
      <c r="BE456">
        <v>0</v>
      </c>
      <c r="BF456">
        <v>0</v>
      </c>
      <c r="BG456">
        <v>50100</v>
      </c>
      <c r="BH456">
        <v>24500</v>
      </c>
      <c r="BI456">
        <v>7500</v>
      </c>
      <c r="BJ456">
        <v>26000</v>
      </c>
      <c r="BK456">
        <v>47500</v>
      </c>
      <c r="BL456">
        <v>31250</v>
      </c>
      <c r="BM456">
        <v>21550</v>
      </c>
      <c r="BN456">
        <v>17000</v>
      </c>
      <c r="BO456">
        <v>0</v>
      </c>
      <c r="BP456">
        <v>3500</v>
      </c>
      <c r="BQ456">
        <v>0</v>
      </c>
      <c r="BR456">
        <v>0</v>
      </c>
      <c r="BS456">
        <v>500</v>
      </c>
      <c r="BT456">
        <v>0</v>
      </c>
      <c r="BU456">
        <v>2250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3300</v>
      </c>
      <c r="CB456">
        <v>250</v>
      </c>
      <c r="CC456">
        <v>28300</v>
      </c>
      <c r="CD456">
        <v>0</v>
      </c>
      <c r="CE456">
        <v>5950</v>
      </c>
      <c r="CF456">
        <v>15462</v>
      </c>
      <c r="CG456">
        <v>7500</v>
      </c>
      <c r="CH456">
        <v>25500</v>
      </c>
      <c r="CI456">
        <v>500</v>
      </c>
      <c r="CJ456">
        <v>0</v>
      </c>
    </row>
    <row r="457" spans="1:88" x14ac:dyDescent="0.25">
      <c r="A457" t="s">
        <v>632</v>
      </c>
      <c r="B457" t="s">
        <v>2579</v>
      </c>
      <c r="C457" t="str">
        <f>VLOOKUP(LEFT(D457,2),'Lookup Information'!$E:$H,4,FALSE)</f>
        <v>New York District 36</v>
      </c>
      <c r="D457" t="s">
        <v>1089</v>
      </c>
      <c r="E457" t="s">
        <v>87</v>
      </c>
      <c r="F457" t="s">
        <v>90</v>
      </c>
      <c r="G457">
        <v>2000</v>
      </c>
      <c r="H457">
        <v>14600</v>
      </c>
      <c r="I457">
        <v>750</v>
      </c>
      <c r="J457">
        <v>2708</v>
      </c>
      <c r="K457">
        <v>0</v>
      </c>
      <c r="L457">
        <v>0</v>
      </c>
      <c r="M457">
        <v>0</v>
      </c>
      <c r="N457">
        <v>0</v>
      </c>
      <c r="O457">
        <v>25098</v>
      </c>
      <c r="P457">
        <v>2000</v>
      </c>
      <c r="Q457">
        <v>1000</v>
      </c>
      <c r="R457">
        <v>10475</v>
      </c>
      <c r="S457">
        <v>6500</v>
      </c>
      <c r="T457">
        <v>10250</v>
      </c>
      <c r="U457">
        <v>1500</v>
      </c>
      <c r="V457">
        <v>6150</v>
      </c>
      <c r="W457">
        <v>11775</v>
      </c>
      <c r="X457">
        <v>0</v>
      </c>
      <c r="Y457">
        <v>3</v>
      </c>
      <c r="Z457">
        <v>35000</v>
      </c>
      <c r="AA457">
        <v>41525</v>
      </c>
      <c r="AB457">
        <v>2000</v>
      </c>
      <c r="AC457">
        <v>4000</v>
      </c>
      <c r="AD457">
        <v>0</v>
      </c>
      <c r="AE457">
        <v>0</v>
      </c>
      <c r="AF457">
        <v>2500</v>
      </c>
      <c r="AG457">
        <v>10000</v>
      </c>
      <c r="AH457">
        <v>6740</v>
      </c>
      <c r="AI457">
        <v>7000</v>
      </c>
      <c r="AJ457">
        <v>0</v>
      </c>
      <c r="AK457">
        <v>20610</v>
      </c>
      <c r="AL457">
        <v>9200</v>
      </c>
      <c r="AM457">
        <v>46340</v>
      </c>
      <c r="AN457">
        <v>0</v>
      </c>
      <c r="AO457">
        <v>17550</v>
      </c>
      <c r="AP457">
        <v>65586</v>
      </c>
      <c r="AQ457">
        <v>500</v>
      </c>
      <c r="AR457">
        <v>5583</v>
      </c>
      <c r="AS457">
        <v>0</v>
      </c>
      <c r="AT457">
        <v>0</v>
      </c>
      <c r="AU457">
        <v>13438</v>
      </c>
      <c r="AV457">
        <v>16250</v>
      </c>
      <c r="AW457">
        <v>41671</v>
      </c>
      <c r="AX457">
        <v>7530</v>
      </c>
      <c r="AY457">
        <v>0</v>
      </c>
      <c r="AZ457">
        <v>0</v>
      </c>
      <c r="BA457">
        <v>0</v>
      </c>
      <c r="BB457">
        <v>7200</v>
      </c>
      <c r="BC457">
        <v>35706</v>
      </c>
      <c r="BD457">
        <v>15693</v>
      </c>
      <c r="BE457">
        <v>0</v>
      </c>
      <c r="BF457">
        <v>45114</v>
      </c>
      <c r="BG457">
        <v>57000</v>
      </c>
      <c r="BH457">
        <v>56500</v>
      </c>
      <c r="BI457">
        <v>29000</v>
      </c>
      <c r="BJ457">
        <v>66000</v>
      </c>
      <c r="BK457">
        <v>54000</v>
      </c>
      <c r="BL457">
        <v>50188</v>
      </c>
      <c r="BM457">
        <v>11506</v>
      </c>
      <c r="BN457">
        <v>36800</v>
      </c>
      <c r="BO457">
        <v>0</v>
      </c>
      <c r="BP457">
        <v>4023</v>
      </c>
      <c r="BQ457">
        <v>1000</v>
      </c>
      <c r="BR457">
        <v>3000</v>
      </c>
      <c r="BS457">
        <v>2000</v>
      </c>
      <c r="BT457">
        <v>0</v>
      </c>
      <c r="BU457">
        <v>16925</v>
      </c>
      <c r="BV457">
        <v>75</v>
      </c>
      <c r="BW457">
        <v>5650</v>
      </c>
      <c r="BX457">
        <v>2155</v>
      </c>
      <c r="BY457">
        <v>0</v>
      </c>
      <c r="BZ457">
        <v>4500</v>
      </c>
      <c r="CA457">
        <v>20758</v>
      </c>
      <c r="CB457">
        <v>1000</v>
      </c>
      <c r="CC457">
        <v>36479</v>
      </c>
      <c r="CD457">
        <v>16500</v>
      </c>
      <c r="CE457">
        <v>38460</v>
      </c>
      <c r="CF457">
        <v>1500</v>
      </c>
      <c r="CG457">
        <v>15100</v>
      </c>
      <c r="CH457">
        <v>0</v>
      </c>
      <c r="CI457">
        <v>0</v>
      </c>
      <c r="CJ457">
        <v>1000</v>
      </c>
    </row>
    <row r="458" spans="1:88" x14ac:dyDescent="0.25">
      <c r="A458" t="s">
        <v>633</v>
      </c>
      <c r="B458" t="s">
        <v>2580</v>
      </c>
      <c r="C458" t="str">
        <f>VLOOKUP(LEFT(D458,2),'Lookup Information'!$E:$H,4,FALSE)</f>
        <v>Washington District 53</v>
      </c>
      <c r="D458" t="s">
        <v>1090</v>
      </c>
      <c r="E458" t="s">
        <v>87</v>
      </c>
      <c r="F458" t="s">
        <v>90</v>
      </c>
      <c r="G458">
        <v>0</v>
      </c>
      <c r="H458">
        <v>0</v>
      </c>
      <c r="I458">
        <v>0</v>
      </c>
      <c r="J458">
        <v>0</v>
      </c>
      <c r="K458">
        <v>8500</v>
      </c>
      <c r="L458">
        <v>0</v>
      </c>
      <c r="M458">
        <v>0</v>
      </c>
      <c r="N458">
        <v>0</v>
      </c>
      <c r="O458">
        <v>32750</v>
      </c>
      <c r="P458">
        <v>17250</v>
      </c>
      <c r="Q458">
        <v>0</v>
      </c>
      <c r="R458">
        <v>0</v>
      </c>
      <c r="S458">
        <v>15000</v>
      </c>
      <c r="T458">
        <v>2500</v>
      </c>
      <c r="U458">
        <v>1000</v>
      </c>
      <c r="V458">
        <v>7000</v>
      </c>
      <c r="W458">
        <v>10000</v>
      </c>
      <c r="X458">
        <v>0</v>
      </c>
      <c r="Y458">
        <v>0</v>
      </c>
      <c r="Z458">
        <v>104900</v>
      </c>
      <c r="AA458">
        <v>61500</v>
      </c>
      <c r="AB458">
        <v>63250</v>
      </c>
      <c r="AC458">
        <v>10500</v>
      </c>
      <c r="AD458">
        <v>0</v>
      </c>
      <c r="AE458">
        <v>0</v>
      </c>
      <c r="AF458">
        <v>0</v>
      </c>
      <c r="AG458">
        <v>15000</v>
      </c>
      <c r="AH458">
        <v>3000</v>
      </c>
      <c r="AI458">
        <v>0</v>
      </c>
      <c r="AJ458">
        <v>0</v>
      </c>
      <c r="AK458">
        <v>20750</v>
      </c>
      <c r="AL458">
        <v>15150</v>
      </c>
      <c r="AM458">
        <v>33450</v>
      </c>
      <c r="AN458">
        <v>500</v>
      </c>
      <c r="AO458">
        <v>13150</v>
      </c>
      <c r="AP458">
        <v>13000</v>
      </c>
      <c r="AQ458">
        <v>12500</v>
      </c>
      <c r="AR458">
        <v>2500</v>
      </c>
      <c r="AS458">
        <v>15775</v>
      </c>
      <c r="AT458">
        <v>0</v>
      </c>
      <c r="AU458">
        <v>0</v>
      </c>
      <c r="AV458">
        <v>3000</v>
      </c>
      <c r="AW458">
        <v>19580</v>
      </c>
      <c r="AX458">
        <v>0</v>
      </c>
      <c r="AY458">
        <v>0</v>
      </c>
      <c r="AZ458">
        <v>0</v>
      </c>
      <c r="BA458">
        <v>0</v>
      </c>
      <c r="BB458">
        <v>9650</v>
      </c>
      <c r="BC458">
        <v>7000</v>
      </c>
      <c r="BD458">
        <v>5500</v>
      </c>
      <c r="BE458">
        <v>0</v>
      </c>
      <c r="BF458">
        <v>0</v>
      </c>
      <c r="BG458">
        <v>28000</v>
      </c>
      <c r="BH458">
        <v>23500</v>
      </c>
      <c r="BI458">
        <v>12000</v>
      </c>
      <c r="BJ458">
        <v>22500</v>
      </c>
      <c r="BK458">
        <v>28000</v>
      </c>
      <c r="BL458">
        <v>45100</v>
      </c>
      <c r="BM458">
        <v>32400</v>
      </c>
      <c r="BN458">
        <v>12000</v>
      </c>
      <c r="BO458">
        <v>0</v>
      </c>
      <c r="BP458">
        <v>11400</v>
      </c>
      <c r="BQ458">
        <v>9000</v>
      </c>
      <c r="BR458">
        <v>0</v>
      </c>
      <c r="BS458">
        <v>0</v>
      </c>
      <c r="BT458">
        <v>5000</v>
      </c>
      <c r="BU458">
        <v>21200</v>
      </c>
      <c r="BV458">
        <v>0</v>
      </c>
      <c r="BW458">
        <v>0</v>
      </c>
      <c r="BX458">
        <v>6750</v>
      </c>
      <c r="BY458">
        <v>2500</v>
      </c>
      <c r="BZ458">
        <v>0</v>
      </c>
      <c r="CA458">
        <v>2050</v>
      </c>
      <c r="CB458">
        <v>0</v>
      </c>
      <c r="CC458">
        <v>750</v>
      </c>
      <c r="CD458">
        <v>600</v>
      </c>
      <c r="CE458">
        <v>9800</v>
      </c>
      <c r="CF458">
        <v>26000</v>
      </c>
      <c r="CG458">
        <v>0</v>
      </c>
      <c r="CH458">
        <v>7500</v>
      </c>
      <c r="CI458">
        <v>22000</v>
      </c>
      <c r="CJ458">
        <v>2000</v>
      </c>
    </row>
    <row r="459" spans="1:88" x14ac:dyDescent="0.25">
      <c r="A459" t="s">
        <v>634</v>
      </c>
      <c r="B459" t="s">
        <v>2581</v>
      </c>
      <c r="C459" t="str">
        <f>VLOOKUP(LEFT(D459,2),'Lookup Information'!$E:$H,4,FALSE)</f>
        <v>New Jersey District 34</v>
      </c>
      <c r="D459" t="s">
        <v>1091</v>
      </c>
      <c r="E459" t="s">
        <v>87</v>
      </c>
      <c r="F459" t="s">
        <v>88</v>
      </c>
      <c r="G459">
        <v>0</v>
      </c>
      <c r="H459">
        <v>0</v>
      </c>
      <c r="I459">
        <v>0</v>
      </c>
      <c r="J459">
        <v>2000</v>
      </c>
      <c r="K459">
        <v>0</v>
      </c>
      <c r="L459">
        <v>0</v>
      </c>
      <c r="M459">
        <v>0</v>
      </c>
      <c r="N459">
        <v>0</v>
      </c>
      <c r="O459">
        <v>11800</v>
      </c>
      <c r="P459">
        <v>0</v>
      </c>
      <c r="Q459">
        <v>100</v>
      </c>
      <c r="R459">
        <v>2500</v>
      </c>
      <c r="S459">
        <v>2000</v>
      </c>
      <c r="T459">
        <v>2000</v>
      </c>
      <c r="U459">
        <v>0</v>
      </c>
      <c r="V459">
        <v>2325</v>
      </c>
      <c r="W459">
        <v>5950</v>
      </c>
      <c r="X459">
        <v>5585</v>
      </c>
      <c r="Y459">
        <v>3200</v>
      </c>
      <c r="Z459">
        <v>3180</v>
      </c>
      <c r="AA459">
        <v>0</v>
      </c>
      <c r="AB459">
        <v>0</v>
      </c>
      <c r="AC459">
        <v>6000</v>
      </c>
      <c r="AD459">
        <v>0</v>
      </c>
      <c r="AE459">
        <v>500</v>
      </c>
      <c r="AF459">
        <v>0</v>
      </c>
      <c r="AG459">
        <v>250</v>
      </c>
      <c r="AH459">
        <v>3100</v>
      </c>
      <c r="AI459">
        <v>1000</v>
      </c>
      <c r="AJ459">
        <v>0</v>
      </c>
      <c r="AK459">
        <v>2850</v>
      </c>
      <c r="AL459">
        <v>6300</v>
      </c>
      <c r="AM459">
        <v>14500</v>
      </c>
      <c r="AN459">
        <v>0</v>
      </c>
      <c r="AO459">
        <v>10650</v>
      </c>
      <c r="AP459">
        <v>27150</v>
      </c>
      <c r="AQ459">
        <v>2500</v>
      </c>
      <c r="AR459">
        <v>2010</v>
      </c>
      <c r="AS459">
        <v>5700</v>
      </c>
      <c r="AT459">
        <v>27600</v>
      </c>
      <c r="AU459">
        <v>0</v>
      </c>
      <c r="AV459">
        <v>1000</v>
      </c>
      <c r="AW459">
        <v>0</v>
      </c>
      <c r="AX459">
        <v>0</v>
      </c>
      <c r="AY459">
        <v>4500</v>
      </c>
      <c r="AZ459">
        <v>0</v>
      </c>
      <c r="BA459">
        <v>0</v>
      </c>
      <c r="BB459">
        <v>0</v>
      </c>
      <c r="BC459">
        <v>20500</v>
      </c>
      <c r="BD459">
        <v>37400</v>
      </c>
      <c r="BE459">
        <v>10360</v>
      </c>
      <c r="BF459">
        <v>0</v>
      </c>
      <c r="BG459">
        <v>51000</v>
      </c>
      <c r="BH459">
        <v>12500</v>
      </c>
      <c r="BI459">
        <v>0</v>
      </c>
      <c r="BJ459">
        <v>17000</v>
      </c>
      <c r="BK459">
        <v>30000</v>
      </c>
      <c r="BL459">
        <v>21085</v>
      </c>
      <c r="BM459">
        <v>18901</v>
      </c>
      <c r="BN459">
        <v>5500</v>
      </c>
      <c r="BO459">
        <v>0</v>
      </c>
      <c r="BP459">
        <v>2250</v>
      </c>
      <c r="BQ459">
        <v>0</v>
      </c>
      <c r="BR459">
        <v>885</v>
      </c>
      <c r="BS459">
        <v>7500</v>
      </c>
      <c r="BT459">
        <v>0</v>
      </c>
      <c r="BU459">
        <v>1000</v>
      </c>
      <c r="BV459">
        <v>135</v>
      </c>
      <c r="BW459">
        <v>0</v>
      </c>
      <c r="BX459">
        <v>0</v>
      </c>
      <c r="BY459">
        <v>0</v>
      </c>
      <c r="BZ459">
        <v>0</v>
      </c>
      <c r="CA459">
        <v>7115</v>
      </c>
      <c r="CB459">
        <v>1250</v>
      </c>
      <c r="CC459">
        <v>4599</v>
      </c>
      <c r="CD459">
        <v>2750</v>
      </c>
      <c r="CE459">
        <v>32430</v>
      </c>
      <c r="CF459">
        <v>2150</v>
      </c>
      <c r="CG459">
        <v>0</v>
      </c>
      <c r="CH459">
        <v>0</v>
      </c>
      <c r="CI459">
        <v>0</v>
      </c>
      <c r="CJ459">
        <v>0</v>
      </c>
    </row>
    <row r="460" spans="1:88" x14ac:dyDescent="0.25">
      <c r="A460" t="s">
        <v>635</v>
      </c>
      <c r="B460" t="s">
        <v>2582</v>
      </c>
      <c r="C460" t="str">
        <f>VLOOKUP(LEFT(D460,2),'Lookup Information'!$E:$H,4,FALSE)</f>
        <v>Missouri District 29</v>
      </c>
      <c r="D460" t="s">
        <v>1092</v>
      </c>
      <c r="E460" t="s">
        <v>87</v>
      </c>
      <c r="F460" t="s">
        <v>88</v>
      </c>
      <c r="G460">
        <v>23150</v>
      </c>
      <c r="H460">
        <v>115645</v>
      </c>
      <c r="I460">
        <v>6000</v>
      </c>
      <c r="J460">
        <v>3500</v>
      </c>
      <c r="K460">
        <v>5500</v>
      </c>
      <c r="L460">
        <v>12420</v>
      </c>
      <c r="M460">
        <v>1000</v>
      </c>
      <c r="N460">
        <v>7000</v>
      </c>
      <c r="O460">
        <v>26000</v>
      </c>
      <c r="P460">
        <v>2000</v>
      </c>
      <c r="Q460">
        <v>4245</v>
      </c>
      <c r="R460">
        <v>12250</v>
      </c>
      <c r="S460">
        <v>18500</v>
      </c>
      <c r="T460">
        <v>29500</v>
      </c>
      <c r="U460">
        <v>23300</v>
      </c>
      <c r="V460">
        <v>19000</v>
      </c>
      <c r="W460">
        <v>26850</v>
      </c>
      <c r="X460">
        <v>7500</v>
      </c>
      <c r="Y460">
        <v>2000</v>
      </c>
      <c r="Z460">
        <v>17000</v>
      </c>
      <c r="AA460">
        <v>10000</v>
      </c>
      <c r="AB460">
        <v>0</v>
      </c>
      <c r="AC460">
        <v>45500</v>
      </c>
      <c r="AD460">
        <v>8500</v>
      </c>
      <c r="AE460">
        <v>33800</v>
      </c>
      <c r="AF460">
        <v>1000</v>
      </c>
      <c r="AG460">
        <v>48350</v>
      </c>
      <c r="AH460">
        <v>45300</v>
      </c>
      <c r="AI460">
        <v>1000</v>
      </c>
      <c r="AJ460">
        <v>7500</v>
      </c>
      <c r="AK460">
        <v>98000</v>
      </c>
      <c r="AL460">
        <v>11600</v>
      </c>
      <c r="AM460">
        <v>74550</v>
      </c>
      <c r="AN460">
        <v>0</v>
      </c>
      <c r="AO460">
        <v>51000</v>
      </c>
      <c r="AP460">
        <v>93900</v>
      </c>
      <c r="AQ460">
        <v>28200</v>
      </c>
      <c r="AR460">
        <v>34900</v>
      </c>
      <c r="AS460">
        <v>59500</v>
      </c>
      <c r="AT460">
        <v>750</v>
      </c>
      <c r="AU460">
        <v>0</v>
      </c>
      <c r="AV460">
        <v>10500</v>
      </c>
      <c r="AW460">
        <v>0</v>
      </c>
      <c r="AX460">
        <v>0</v>
      </c>
      <c r="AY460">
        <v>0</v>
      </c>
      <c r="AZ460">
        <v>0</v>
      </c>
      <c r="BA460">
        <v>8000</v>
      </c>
      <c r="BB460">
        <v>0</v>
      </c>
      <c r="BC460">
        <v>59578</v>
      </c>
      <c r="BD460">
        <v>0</v>
      </c>
      <c r="BE460">
        <v>500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1000</v>
      </c>
      <c r="BL460">
        <v>40420</v>
      </c>
      <c r="BM460">
        <v>59700</v>
      </c>
      <c r="BN460">
        <v>27264</v>
      </c>
      <c r="BO460">
        <v>7000</v>
      </c>
      <c r="BP460">
        <v>11900</v>
      </c>
      <c r="BQ460">
        <v>500</v>
      </c>
      <c r="BR460">
        <v>4700</v>
      </c>
      <c r="BS460">
        <v>27598</v>
      </c>
      <c r="BT460">
        <v>2000</v>
      </c>
      <c r="BU460">
        <v>66200</v>
      </c>
      <c r="BV460">
        <v>2750</v>
      </c>
      <c r="BW460">
        <v>6000</v>
      </c>
      <c r="BX460">
        <v>25700</v>
      </c>
      <c r="BY460">
        <v>0</v>
      </c>
      <c r="BZ460">
        <v>0</v>
      </c>
      <c r="CA460">
        <v>0</v>
      </c>
      <c r="CB460">
        <v>250</v>
      </c>
      <c r="CC460">
        <v>745</v>
      </c>
      <c r="CD460">
        <v>10000</v>
      </c>
      <c r="CE460">
        <v>37075</v>
      </c>
      <c r="CF460">
        <v>21000</v>
      </c>
      <c r="CG460">
        <v>45050</v>
      </c>
      <c r="CH460">
        <v>17500</v>
      </c>
      <c r="CI460">
        <v>0</v>
      </c>
      <c r="CJ460">
        <v>0</v>
      </c>
    </row>
    <row r="461" spans="1:88" x14ac:dyDescent="0.25">
      <c r="A461" t="s">
        <v>636</v>
      </c>
      <c r="B461" t="s">
        <v>2583</v>
      </c>
      <c r="C461" t="str">
        <f>VLOOKUP(LEFT(D461,2),'Lookup Information'!$E:$H,4,FALSE)</f>
        <v>Texas District 48</v>
      </c>
      <c r="D461" t="s">
        <v>1093</v>
      </c>
      <c r="E461" t="s">
        <v>87</v>
      </c>
      <c r="F461" t="s">
        <v>88</v>
      </c>
      <c r="G461">
        <v>9629</v>
      </c>
      <c r="H461">
        <v>2100</v>
      </c>
      <c r="I461">
        <v>0</v>
      </c>
      <c r="J461">
        <v>4000</v>
      </c>
      <c r="K461">
        <v>4700</v>
      </c>
      <c r="L461">
        <v>20850</v>
      </c>
      <c r="M461">
        <v>0</v>
      </c>
      <c r="N461">
        <v>4500</v>
      </c>
      <c r="O461">
        <v>61271</v>
      </c>
      <c r="P461">
        <v>7500</v>
      </c>
      <c r="Q461">
        <v>7370</v>
      </c>
      <c r="R461">
        <v>57250</v>
      </c>
      <c r="S461">
        <v>35600</v>
      </c>
      <c r="T461">
        <v>26000</v>
      </c>
      <c r="U461">
        <v>6500</v>
      </c>
      <c r="V461">
        <v>26100</v>
      </c>
      <c r="W461">
        <v>28200</v>
      </c>
      <c r="X461">
        <v>14400</v>
      </c>
      <c r="Y461">
        <v>3750</v>
      </c>
      <c r="Z461">
        <v>43000</v>
      </c>
      <c r="AA461">
        <v>20000</v>
      </c>
      <c r="AB461">
        <v>13000</v>
      </c>
      <c r="AC461">
        <v>13500</v>
      </c>
      <c r="AD461">
        <v>0</v>
      </c>
      <c r="AE461">
        <v>97750</v>
      </c>
      <c r="AF461">
        <v>0</v>
      </c>
      <c r="AG461">
        <v>40000</v>
      </c>
      <c r="AH461">
        <v>35700</v>
      </c>
      <c r="AI461">
        <v>8250</v>
      </c>
      <c r="AJ461">
        <v>5000</v>
      </c>
      <c r="AK461">
        <v>36200</v>
      </c>
      <c r="AL461">
        <v>19250</v>
      </c>
      <c r="AM461">
        <v>64750</v>
      </c>
      <c r="AN461">
        <v>0</v>
      </c>
      <c r="AO461">
        <v>11850</v>
      </c>
      <c r="AP461">
        <v>36450</v>
      </c>
      <c r="AQ461">
        <v>17800</v>
      </c>
      <c r="AR461">
        <v>9400</v>
      </c>
      <c r="AS461">
        <v>13700</v>
      </c>
      <c r="AT461">
        <v>0</v>
      </c>
      <c r="AU461">
        <v>0</v>
      </c>
      <c r="AV461">
        <v>12000</v>
      </c>
      <c r="AW461">
        <v>0</v>
      </c>
      <c r="AX461">
        <v>0</v>
      </c>
      <c r="AY461">
        <v>0</v>
      </c>
      <c r="AZ461">
        <v>0</v>
      </c>
      <c r="BA461">
        <v>9650</v>
      </c>
      <c r="BB461">
        <v>0</v>
      </c>
      <c r="BC461">
        <v>53000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5000</v>
      </c>
      <c r="BJ461">
        <v>0</v>
      </c>
      <c r="BK461">
        <v>3500</v>
      </c>
      <c r="BL461">
        <v>69735</v>
      </c>
      <c r="BM461">
        <v>26350</v>
      </c>
      <c r="BN461">
        <v>28500</v>
      </c>
      <c r="BO461">
        <v>4500</v>
      </c>
      <c r="BP461">
        <v>11000</v>
      </c>
      <c r="BQ461">
        <v>10000</v>
      </c>
      <c r="BR461">
        <v>2750</v>
      </c>
      <c r="BS461">
        <v>1000</v>
      </c>
      <c r="BT461">
        <v>16400</v>
      </c>
      <c r="BU461">
        <v>25250</v>
      </c>
      <c r="BV461">
        <v>1500</v>
      </c>
      <c r="BW461">
        <v>11000</v>
      </c>
      <c r="BX461">
        <v>22600</v>
      </c>
      <c r="BY461">
        <v>3700</v>
      </c>
      <c r="BZ461">
        <v>0</v>
      </c>
      <c r="CA461">
        <v>2250</v>
      </c>
      <c r="CB461">
        <v>100</v>
      </c>
      <c r="CC461">
        <v>6200</v>
      </c>
      <c r="CD461">
        <v>5300</v>
      </c>
      <c r="CE461">
        <v>90585</v>
      </c>
      <c r="CF461">
        <v>19000</v>
      </c>
      <c r="CG461">
        <v>39250</v>
      </c>
      <c r="CH461">
        <v>19500</v>
      </c>
      <c r="CI461">
        <v>0</v>
      </c>
      <c r="CJ461">
        <v>0</v>
      </c>
    </row>
    <row r="462" spans="1:88" x14ac:dyDescent="0.25">
      <c r="A462" t="s">
        <v>637</v>
      </c>
      <c r="B462" t="s">
        <v>2584</v>
      </c>
      <c r="C462" t="str">
        <f>VLOOKUP(LEFT(D462,2),'Lookup Information'!$E:$H,4,FALSE)</f>
        <v>California District 6</v>
      </c>
      <c r="D462" t="s">
        <v>1094</v>
      </c>
      <c r="E462" t="s">
        <v>87</v>
      </c>
      <c r="F462" t="s">
        <v>90</v>
      </c>
      <c r="G462">
        <v>0</v>
      </c>
      <c r="H462">
        <v>1500</v>
      </c>
      <c r="I462">
        <v>0</v>
      </c>
      <c r="J462">
        <v>2500</v>
      </c>
      <c r="K462">
        <v>0</v>
      </c>
      <c r="L462">
        <v>2000</v>
      </c>
      <c r="M462">
        <v>0</v>
      </c>
      <c r="N462">
        <v>0</v>
      </c>
      <c r="O462">
        <v>19969</v>
      </c>
      <c r="P462">
        <v>8500</v>
      </c>
      <c r="Q462">
        <v>2700</v>
      </c>
      <c r="R462">
        <v>2600</v>
      </c>
      <c r="S462">
        <v>1000</v>
      </c>
      <c r="T462">
        <v>4000</v>
      </c>
      <c r="U462">
        <v>0</v>
      </c>
      <c r="V462">
        <v>2950</v>
      </c>
      <c r="W462">
        <v>0</v>
      </c>
      <c r="X462">
        <v>0</v>
      </c>
      <c r="Y462">
        <v>0</v>
      </c>
      <c r="Z462">
        <v>4000</v>
      </c>
      <c r="AA462">
        <v>1000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750</v>
      </c>
      <c r="AH462">
        <v>3150</v>
      </c>
      <c r="AI462">
        <v>9000</v>
      </c>
      <c r="AJ462">
        <v>5000</v>
      </c>
      <c r="AK462">
        <v>22000</v>
      </c>
      <c r="AL462">
        <v>10800</v>
      </c>
      <c r="AM462">
        <v>27150</v>
      </c>
      <c r="AN462">
        <v>0</v>
      </c>
      <c r="AO462">
        <v>41400</v>
      </c>
      <c r="AP462">
        <v>52800</v>
      </c>
      <c r="AQ462">
        <v>11950</v>
      </c>
      <c r="AR462">
        <v>4450</v>
      </c>
      <c r="AS462">
        <v>68400</v>
      </c>
      <c r="AT462">
        <v>0</v>
      </c>
      <c r="AU462">
        <v>8000</v>
      </c>
      <c r="AV462">
        <v>0</v>
      </c>
      <c r="AW462">
        <v>0</v>
      </c>
      <c r="AX462">
        <v>8400</v>
      </c>
      <c r="AY462">
        <v>0</v>
      </c>
      <c r="AZ462">
        <v>0</v>
      </c>
      <c r="BA462">
        <v>0</v>
      </c>
      <c r="BB462">
        <v>0</v>
      </c>
      <c r="BC462">
        <v>10000</v>
      </c>
      <c r="BD462">
        <v>13300</v>
      </c>
      <c r="BE462">
        <v>0</v>
      </c>
      <c r="BF462">
        <v>0</v>
      </c>
      <c r="BG462">
        <v>32500</v>
      </c>
      <c r="BH462">
        <v>20000</v>
      </c>
      <c r="BI462">
        <v>2000</v>
      </c>
      <c r="BJ462">
        <v>20500</v>
      </c>
      <c r="BK462">
        <v>18000</v>
      </c>
      <c r="BL462">
        <v>46700</v>
      </c>
      <c r="BM462">
        <v>5500</v>
      </c>
      <c r="BN462">
        <v>662</v>
      </c>
      <c r="BO462">
        <v>1000</v>
      </c>
      <c r="BP462">
        <v>250</v>
      </c>
      <c r="BQ462">
        <v>1000</v>
      </c>
      <c r="BR462">
        <v>0</v>
      </c>
      <c r="BS462">
        <v>3209</v>
      </c>
      <c r="BT462">
        <v>6900</v>
      </c>
      <c r="BU462">
        <v>8000</v>
      </c>
      <c r="BV462">
        <v>0</v>
      </c>
      <c r="BW462">
        <v>0</v>
      </c>
      <c r="BX462">
        <v>40000</v>
      </c>
      <c r="BY462">
        <v>0</v>
      </c>
      <c r="BZ462">
        <v>0</v>
      </c>
      <c r="CA462">
        <v>5050</v>
      </c>
      <c r="CB462">
        <v>300</v>
      </c>
      <c r="CC462">
        <v>10150</v>
      </c>
      <c r="CD462">
        <v>5700</v>
      </c>
      <c r="CE462">
        <v>64463</v>
      </c>
      <c r="CF462">
        <v>10900</v>
      </c>
      <c r="CG462">
        <v>13200</v>
      </c>
      <c r="CH462">
        <v>0</v>
      </c>
      <c r="CI462">
        <v>0</v>
      </c>
      <c r="CJ462">
        <v>0</v>
      </c>
    </row>
    <row r="463" spans="1:88" x14ac:dyDescent="0.25">
      <c r="A463" t="s">
        <v>638</v>
      </c>
      <c r="B463" t="s">
        <v>2585</v>
      </c>
      <c r="C463" t="str">
        <f>VLOOKUP(LEFT(D463,2),'Lookup Information'!$E:$H,4,FALSE)</f>
        <v>Michigan District 26</v>
      </c>
      <c r="D463" t="s">
        <v>639</v>
      </c>
      <c r="E463" t="s">
        <v>95</v>
      </c>
      <c r="F463" t="s">
        <v>90</v>
      </c>
      <c r="G463">
        <v>69478</v>
      </c>
      <c r="H463">
        <v>53433</v>
      </c>
      <c r="I463">
        <v>25000</v>
      </c>
      <c r="J463">
        <v>47200</v>
      </c>
      <c r="K463">
        <v>21500</v>
      </c>
      <c r="L463">
        <v>5000</v>
      </c>
      <c r="M463">
        <v>12755</v>
      </c>
      <c r="N463">
        <v>0</v>
      </c>
      <c r="O463">
        <v>9410</v>
      </c>
      <c r="P463">
        <v>4000</v>
      </c>
      <c r="Q463">
        <v>10150</v>
      </c>
      <c r="R463">
        <v>8605</v>
      </c>
      <c r="S463">
        <v>9500</v>
      </c>
      <c r="T463">
        <v>5000</v>
      </c>
      <c r="U463">
        <v>1002</v>
      </c>
      <c r="V463">
        <v>8000</v>
      </c>
      <c r="W463">
        <v>26810</v>
      </c>
      <c r="X463">
        <v>0</v>
      </c>
      <c r="Y463">
        <v>750</v>
      </c>
      <c r="Z463">
        <v>4500</v>
      </c>
      <c r="AA463">
        <v>4000</v>
      </c>
      <c r="AB463">
        <v>1000</v>
      </c>
      <c r="AC463">
        <v>11000</v>
      </c>
      <c r="AD463">
        <v>1500</v>
      </c>
      <c r="AE463">
        <v>1000</v>
      </c>
      <c r="AF463">
        <v>0</v>
      </c>
      <c r="AG463">
        <v>35700</v>
      </c>
      <c r="AH463">
        <v>18000</v>
      </c>
      <c r="AI463">
        <v>2000</v>
      </c>
      <c r="AJ463">
        <v>2500</v>
      </c>
      <c r="AK463">
        <v>92797</v>
      </c>
      <c r="AL463">
        <v>31828</v>
      </c>
      <c r="AM463">
        <v>86951</v>
      </c>
      <c r="AN463">
        <v>0</v>
      </c>
      <c r="AO463">
        <v>107499</v>
      </c>
      <c r="AP463">
        <v>116889</v>
      </c>
      <c r="AQ463">
        <v>46252</v>
      </c>
      <c r="AR463">
        <v>81393</v>
      </c>
      <c r="AS463">
        <v>37100</v>
      </c>
      <c r="AT463">
        <v>0</v>
      </c>
      <c r="AU463">
        <v>0</v>
      </c>
      <c r="AV463">
        <v>4000</v>
      </c>
      <c r="AW463">
        <v>1000</v>
      </c>
      <c r="AX463">
        <v>0</v>
      </c>
      <c r="AY463">
        <v>3000</v>
      </c>
      <c r="AZ463">
        <v>0</v>
      </c>
      <c r="BA463">
        <v>0</v>
      </c>
      <c r="BB463">
        <v>0</v>
      </c>
      <c r="BC463">
        <v>30500</v>
      </c>
      <c r="BD463">
        <v>17105</v>
      </c>
      <c r="BE463">
        <v>0</v>
      </c>
      <c r="BF463">
        <v>500</v>
      </c>
      <c r="BG463">
        <v>1500</v>
      </c>
      <c r="BH463">
        <v>7000</v>
      </c>
      <c r="BI463">
        <v>2000</v>
      </c>
      <c r="BJ463">
        <v>2500</v>
      </c>
      <c r="BK463">
        <v>3000</v>
      </c>
      <c r="BL463">
        <v>174850</v>
      </c>
      <c r="BM463">
        <v>46800</v>
      </c>
      <c r="BN463">
        <v>28893</v>
      </c>
      <c r="BO463">
        <v>9426</v>
      </c>
      <c r="BP463">
        <v>49080</v>
      </c>
      <c r="BQ463">
        <v>13800</v>
      </c>
      <c r="BR463">
        <v>55285</v>
      </c>
      <c r="BS463">
        <v>32900</v>
      </c>
      <c r="BT463">
        <v>8900</v>
      </c>
      <c r="BU463">
        <v>87820</v>
      </c>
      <c r="BV463">
        <v>7700</v>
      </c>
      <c r="BW463">
        <v>2700</v>
      </c>
      <c r="BX463">
        <v>13400</v>
      </c>
      <c r="BY463">
        <v>0</v>
      </c>
      <c r="BZ463">
        <v>0</v>
      </c>
      <c r="CA463">
        <v>4035</v>
      </c>
      <c r="CB463">
        <v>500</v>
      </c>
      <c r="CC463">
        <v>19525</v>
      </c>
      <c r="CD463">
        <v>26607</v>
      </c>
      <c r="CE463">
        <v>152163</v>
      </c>
      <c r="CF463">
        <v>8500</v>
      </c>
      <c r="CG463">
        <v>60201</v>
      </c>
      <c r="CH463">
        <v>3250</v>
      </c>
      <c r="CI463">
        <v>3000</v>
      </c>
      <c r="CJ463">
        <v>3600</v>
      </c>
    </row>
    <row r="464" spans="1:88" x14ac:dyDescent="0.25">
      <c r="A464" t="s">
        <v>640</v>
      </c>
      <c r="B464" t="s">
        <v>2586</v>
      </c>
      <c r="C464" t="str">
        <f>VLOOKUP(LEFT(D464,2),'Lookup Information'!$E:$H,4,FALSE)</f>
        <v>New York District 36</v>
      </c>
      <c r="D464" t="s">
        <v>1095</v>
      </c>
      <c r="E464" t="s">
        <v>87</v>
      </c>
      <c r="F464" t="s">
        <v>88</v>
      </c>
      <c r="G464">
        <v>15250</v>
      </c>
      <c r="H464">
        <v>19050</v>
      </c>
      <c r="I464">
        <v>15991</v>
      </c>
      <c r="J464">
        <v>11500</v>
      </c>
      <c r="K464">
        <v>23014</v>
      </c>
      <c r="L464">
        <v>11000</v>
      </c>
      <c r="M464">
        <v>2700</v>
      </c>
      <c r="N464">
        <v>11000</v>
      </c>
      <c r="O464">
        <v>30690</v>
      </c>
      <c r="P464">
        <v>11750</v>
      </c>
      <c r="Q464">
        <v>1000</v>
      </c>
      <c r="R464">
        <v>10200</v>
      </c>
      <c r="S464">
        <v>26750</v>
      </c>
      <c r="T464">
        <v>15500</v>
      </c>
      <c r="U464">
        <v>28350</v>
      </c>
      <c r="V464">
        <v>10080</v>
      </c>
      <c r="W464">
        <v>46050</v>
      </c>
      <c r="X464">
        <v>8000</v>
      </c>
      <c r="Y464">
        <v>17600</v>
      </c>
      <c r="Z464">
        <v>65500</v>
      </c>
      <c r="AA464">
        <v>40750</v>
      </c>
      <c r="AB464">
        <v>14500</v>
      </c>
      <c r="AC464">
        <v>21500</v>
      </c>
      <c r="AD464">
        <v>0</v>
      </c>
      <c r="AE464">
        <v>55675</v>
      </c>
      <c r="AF464">
        <v>0</v>
      </c>
      <c r="AG464">
        <v>45200</v>
      </c>
      <c r="AH464">
        <v>45250</v>
      </c>
      <c r="AI464">
        <v>6500</v>
      </c>
      <c r="AJ464">
        <v>20300</v>
      </c>
      <c r="AK464">
        <v>136550</v>
      </c>
      <c r="AL464">
        <v>54626</v>
      </c>
      <c r="AM464">
        <v>90672</v>
      </c>
      <c r="AN464">
        <v>0</v>
      </c>
      <c r="AO464">
        <v>330954</v>
      </c>
      <c r="AP464">
        <v>55406</v>
      </c>
      <c r="AQ464">
        <v>17000</v>
      </c>
      <c r="AR464">
        <v>9650</v>
      </c>
      <c r="AS464">
        <v>40253</v>
      </c>
      <c r="AT464">
        <v>0</v>
      </c>
      <c r="AU464">
        <v>0</v>
      </c>
      <c r="AV464">
        <v>53840</v>
      </c>
      <c r="AW464">
        <v>0</v>
      </c>
      <c r="AX464">
        <v>6650</v>
      </c>
      <c r="AY464">
        <v>1000</v>
      </c>
      <c r="AZ464">
        <v>0</v>
      </c>
      <c r="BA464">
        <v>13736</v>
      </c>
      <c r="BB464">
        <v>2540</v>
      </c>
      <c r="BC464">
        <v>250564</v>
      </c>
      <c r="BD464">
        <v>13480</v>
      </c>
      <c r="BE464">
        <v>90337</v>
      </c>
      <c r="BF464">
        <v>24425</v>
      </c>
      <c r="BG464">
        <v>34000</v>
      </c>
      <c r="BH464">
        <v>11000</v>
      </c>
      <c r="BI464">
        <v>0</v>
      </c>
      <c r="BJ464">
        <v>13500</v>
      </c>
      <c r="BK464">
        <v>16000</v>
      </c>
      <c r="BL464">
        <v>87810</v>
      </c>
      <c r="BM464">
        <v>110600</v>
      </c>
      <c r="BN464">
        <v>18600</v>
      </c>
      <c r="BO464">
        <v>13500</v>
      </c>
      <c r="BP464">
        <v>56050</v>
      </c>
      <c r="BQ464">
        <v>14800</v>
      </c>
      <c r="BR464">
        <v>4750</v>
      </c>
      <c r="BS464">
        <v>33200</v>
      </c>
      <c r="BT464">
        <v>12543</v>
      </c>
      <c r="BU464">
        <v>34648</v>
      </c>
      <c r="BV464">
        <v>3500</v>
      </c>
      <c r="BW464">
        <v>4533</v>
      </c>
      <c r="BX464">
        <v>51700</v>
      </c>
      <c r="BY464">
        <v>4700</v>
      </c>
      <c r="BZ464">
        <v>0</v>
      </c>
      <c r="CA464">
        <v>2980</v>
      </c>
      <c r="CB464">
        <v>0</v>
      </c>
      <c r="CC464">
        <v>32496</v>
      </c>
      <c r="CD464">
        <v>29950</v>
      </c>
      <c r="CE464">
        <v>138255</v>
      </c>
      <c r="CF464">
        <v>13700</v>
      </c>
      <c r="CG464">
        <v>27250</v>
      </c>
      <c r="CH464">
        <v>3000</v>
      </c>
      <c r="CI464">
        <v>1000</v>
      </c>
      <c r="CJ464">
        <v>1250</v>
      </c>
    </row>
    <row r="465" spans="1:88" x14ac:dyDescent="0.25">
      <c r="A465" t="s">
        <v>641</v>
      </c>
      <c r="B465" t="s">
        <v>2587</v>
      </c>
      <c r="C465" t="str">
        <f>VLOOKUP(LEFT(D465,2),'Lookup Information'!$E:$H,4,FALSE)</f>
        <v>Utah District 49</v>
      </c>
      <c r="D465" t="s">
        <v>1096</v>
      </c>
      <c r="E465" t="s">
        <v>87</v>
      </c>
      <c r="F465" t="s">
        <v>88</v>
      </c>
      <c r="G465">
        <v>0</v>
      </c>
      <c r="H465">
        <v>0</v>
      </c>
      <c r="I465">
        <v>0</v>
      </c>
      <c r="J465">
        <v>1000</v>
      </c>
      <c r="K465">
        <v>0</v>
      </c>
      <c r="L465">
        <v>5250</v>
      </c>
      <c r="M465">
        <v>0</v>
      </c>
      <c r="N465">
        <v>4500</v>
      </c>
      <c r="O465">
        <v>19000</v>
      </c>
      <c r="P465">
        <v>5000</v>
      </c>
      <c r="Q465">
        <v>2500</v>
      </c>
      <c r="R465">
        <v>8750</v>
      </c>
      <c r="S465">
        <v>3500</v>
      </c>
      <c r="T465">
        <v>9000</v>
      </c>
      <c r="U465">
        <v>5000</v>
      </c>
      <c r="V465">
        <v>0</v>
      </c>
      <c r="W465">
        <v>8600</v>
      </c>
      <c r="X465">
        <v>10900</v>
      </c>
      <c r="Y465">
        <v>0</v>
      </c>
      <c r="Z465">
        <v>30200</v>
      </c>
      <c r="AA465">
        <v>32000</v>
      </c>
      <c r="AB465">
        <v>13500</v>
      </c>
      <c r="AC465">
        <v>18200</v>
      </c>
      <c r="AD465">
        <v>8500</v>
      </c>
      <c r="AE465">
        <v>87300</v>
      </c>
      <c r="AF465">
        <v>2000</v>
      </c>
      <c r="AG465">
        <v>4500</v>
      </c>
      <c r="AH465">
        <v>30850</v>
      </c>
      <c r="AI465">
        <v>13500</v>
      </c>
      <c r="AJ465">
        <v>2000</v>
      </c>
      <c r="AK465">
        <v>12050</v>
      </c>
      <c r="AL465">
        <v>0</v>
      </c>
      <c r="AM465">
        <v>23250</v>
      </c>
      <c r="AN465">
        <v>0</v>
      </c>
      <c r="AO465">
        <v>11661</v>
      </c>
      <c r="AP465">
        <v>29000</v>
      </c>
      <c r="AQ465">
        <v>8400</v>
      </c>
      <c r="AR465">
        <v>15500</v>
      </c>
      <c r="AS465">
        <v>40300</v>
      </c>
      <c r="AT465">
        <v>500</v>
      </c>
      <c r="AU465">
        <v>0</v>
      </c>
      <c r="AV465">
        <v>13650</v>
      </c>
      <c r="AW465">
        <v>0</v>
      </c>
      <c r="AX465">
        <v>0</v>
      </c>
      <c r="AY465">
        <v>2000</v>
      </c>
      <c r="AZ465">
        <v>0</v>
      </c>
      <c r="BA465">
        <v>7000</v>
      </c>
      <c r="BB465">
        <v>0</v>
      </c>
      <c r="BC465">
        <v>21000</v>
      </c>
      <c r="BD465">
        <v>300</v>
      </c>
      <c r="BE465">
        <v>0</v>
      </c>
      <c r="BF465">
        <v>0</v>
      </c>
      <c r="BG465">
        <v>0</v>
      </c>
      <c r="BH465">
        <v>1000</v>
      </c>
      <c r="BI465">
        <v>0</v>
      </c>
      <c r="BJ465">
        <v>0</v>
      </c>
      <c r="BK465">
        <v>12500</v>
      </c>
      <c r="BL465">
        <v>20000</v>
      </c>
      <c r="BM465">
        <v>45220</v>
      </c>
      <c r="BN465">
        <v>3000</v>
      </c>
      <c r="BO465">
        <v>3500</v>
      </c>
      <c r="BP465">
        <v>11900</v>
      </c>
      <c r="BQ465">
        <v>0</v>
      </c>
      <c r="BR465">
        <v>2500</v>
      </c>
      <c r="BS465">
        <v>5000</v>
      </c>
      <c r="BT465">
        <v>5150</v>
      </c>
      <c r="BU465">
        <v>13500</v>
      </c>
      <c r="BV465">
        <v>0</v>
      </c>
      <c r="BW465">
        <v>0</v>
      </c>
      <c r="BX465">
        <v>4500</v>
      </c>
      <c r="BY465">
        <v>0</v>
      </c>
      <c r="BZ465">
        <v>0</v>
      </c>
      <c r="CA465">
        <v>1800</v>
      </c>
      <c r="CB465">
        <v>0</v>
      </c>
      <c r="CC465">
        <v>2750</v>
      </c>
      <c r="CD465">
        <v>0</v>
      </c>
      <c r="CE465">
        <v>42069</v>
      </c>
      <c r="CF465">
        <v>21750</v>
      </c>
      <c r="CG465">
        <v>16300</v>
      </c>
      <c r="CH465">
        <v>9000</v>
      </c>
      <c r="CI465">
        <v>0</v>
      </c>
      <c r="CJ465">
        <v>21850</v>
      </c>
    </row>
    <row r="466" spans="1:88" x14ac:dyDescent="0.25">
      <c r="A466" t="s">
        <v>642</v>
      </c>
      <c r="B466" t="s">
        <v>2588</v>
      </c>
      <c r="C466" t="str">
        <f>VLOOKUP(LEFT(D466,2),'Lookup Information'!$E:$H,4,FALSE)</f>
        <v>Ohio District 39</v>
      </c>
      <c r="D466" t="s">
        <v>1097</v>
      </c>
      <c r="E466" t="s">
        <v>87</v>
      </c>
      <c r="F466" t="s">
        <v>88</v>
      </c>
      <c r="G466">
        <v>12350</v>
      </c>
      <c r="H466">
        <v>7200</v>
      </c>
      <c r="I466">
        <v>250</v>
      </c>
      <c r="J466">
        <v>5950</v>
      </c>
      <c r="K466">
        <v>5400</v>
      </c>
      <c r="L466">
        <v>8750</v>
      </c>
      <c r="M466">
        <v>0</v>
      </c>
      <c r="N466">
        <v>2500</v>
      </c>
      <c r="O466">
        <v>15705</v>
      </c>
      <c r="P466">
        <v>9900</v>
      </c>
      <c r="Q466">
        <v>1000</v>
      </c>
      <c r="R466">
        <v>3000</v>
      </c>
      <c r="S466">
        <v>15500</v>
      </c>
      <c r="T466">
        <v>7800</v>
      </c>
      <c r="U466">
        <v>17700</v>
      </c>
      <c r="V466">
        <v>4500</v>
      </c>
      <c r="W466">
        <v>13800</v>
      </c>
      <c r="X466">
        <v>17800</v>
      </c>
      <c r="Y466">
        <v>12000</v>
      </c>
      <c r="Z466">
        <v>22000</v>
      </c>
      <c r="AA466">
        <v>5500</v>
      </c>
      <c r="AB466">
        <v>0</v>
      </c>
      <c r="AC466">
        <v>108400</v>
      </c>
      <c r="AD466">
        <v>15775</v>
      </c>
      <c r="AE466">
        <v>56350</v>
      </c>
      <c r="AF466">
        <v>0</v>
      </c>
      <c r="AG466">
        <v>63602</v>
      </c>
      <c r="AH466">
        <v>162850</v>
      </c>
      <c r="AI466">
        <v>11000</v>
      </c>
      <c r="AJ466">
        <v>106500</v>
      </c>
      <c r="AK466">
        <v>313950</v>
      </c>
      <c r="AL466">
        <v>77800</v>
      </c>
      <c r="AM466">
        <v>175818</v>
      </c>
      <c r="AN466">
        <v>0</v>
      </c>
      <c r="AO466">
        <v>253100</v>
      </c>
      <c r="AP466">
        <v>142800</v>
      </c>
      <c r="AQ466">
        <v>21000</v>
      </c>
      <c r="AR466">
        <v>41550</v>
      </c>
      <c r="AS466">
        <v>81600</v>
      </c>
      <c r="AT466">
        <v>0</v>
      </c>
      <c r="AU466">
        <v>0</v>
      </c>
      <c r="AV466">
        <v>8080</v>
      </c>
      <c r="AW466">
        <v>0</v>
      </c>
      <c r="AX466">
        <v>0</v>
      </c>
      <c r="AY466">
        <v>2000</v>
      </c>
      <c r="AZ466">
        <v>0</v>
      </c>
      <c r="BA466">
        <v>4000</v>
      </c>
      <c r="BB466">
        <v>5000</v>
      </c>
      <c r="BC466">
        <v>38000</v>
      </c>
      <c r="BD466">
        <v>0</v>
      </c>
      <c r="BE466">
        <v>29400</v>
      </c>
      <c r="BF466">
        <v>0</v>
      </c>
      <c r="BG466">
        <v>22500</v>
      </c>
      <c r="BH466">
        <v>5500</v>
      </c>
      <c r="BI466">
        <v>0</v>
      </c>
      <c r="BJ466">
        <v>5500</v>
      </c>
      <c r="BK466">
        <v>28000</v>
      </c>
      <c r="BL466">
        <v>100100</v>
      </c>
      <c r="BM466">
        <v>42500</v>
      </c>
      <c r="BN466">
        <v>19050</v>
      </c>
      <c r="BO466">
        <v>5000</v>
      </c>
      <c r="BP466">
        <v>14700</v>
      </c>
      <c r="BQ466">
        <v>7900</v>
      </c>
      <c r="BR466">
        <v>23900</v>
      </c>
      <c r="BS466">
        <v>40850</v>
      </c>
      <c r="BT466">
        <v>3500</v>
      </c>
      <c r="BU466">
        <v>28750</v>
      </c>
      <c r="BV466">
        <v>15200</v>
      </c>
      <c r="BW466">
        <v>0</v>
      </c>
      <c r="BX466">
        <v>79900</v>
      </c>
      <c r="BY466">
        <v>11400</v>
      </c>
      <c r="BZ466">
        <v>0</v>
      </c>
      <c r="CA466">
        <v>5350</v>
      </c>
      <c r="CB466">
        <v>0</v>
      </c>
      <c r="CC466">
        <v>10070</v>
      </c>
      <c r="CD466">
        <v>14900</v>
      </c>
      <c r="CE466">
        <v>45450</v>
      </c>
      <c r="CF466">
        <v>14150</v>
      </c>
      <c r="CG466">
        <v>37600</v>
      </c>
      <c r="CH466">
        <v>18500</v>
      </c>
      <c r="CI466">
        <v>0</v>
      </c>
      <c r="CJ466">
        <v>3250</v>
      </c>
    </row>
    <row r="467" spans="1:88" x14ac:dyDescent="0.25">
      <c r="A467" t="s">
        <v>643</v>
      </c>
      <c r="B467" t="s">
        <v>2589</v>
      </c>
      <c r="C467" t="str">
        <f>VLOOKUP(LEFT(D467,2),'Lookup Information'!$E:$H,4,FALSE)</f>
        <v>Indiana District 18</v>
      </c>
      <c r="D467" t="s">
        <v>1098</v>
      </c>
      <c r="E467" t="s">
        <v>87</v>
      </c>
      <c r="F467" t="s">
        <v>88</v>
      </c>
      <c r="G467">
        <v>2500</v>
      </c>
      <c r="H467">
        <v>64270</v>
      </c>
      <c r="I467">
        <v>5491</v>
      </c>
      <c r="J467">
        <v>21450</v>
      </c>
      <c r="K467">
        <v>3200</v>
      </c>
      <c r="L467">
        <v>750</v>
      </c>
      <c r="M467">
        <v>16900</v>
      </c>
      <c r="N467">
        <v>0</v>
      </c>
      <c r="O467">
        <v>350</v>
      </c>
      <c r="P467">
        <v>0</v>
      </c>
      <c r="Q467">
        <v>375</v>
      </c>
      <c r="R467">
        <v>16200</v>
      </c>
      <c r="S467">
        <v>0</v>
      </c>
      <c r="T467">
        <v>7000</v>
      </c>
      <c r="U467">
        <v>5200</v>
      </c>
      <c r="V467">
        <v>800</v>
      </c>
      <c r="W467">
        <v>23620</v>
      </c>
      <c r="X467">
        <v>7200</v>
      </c>
      <c r="Y467">
        <v>4000</v>
      </c>
      <c r="Z467">
        <v>0</v>
      </c>
      <c r="AA467">
        <v>2000</v>
      </c>
      <c r="AB467">
        <v>500</v>
      </c>
      <c r="AC467">
        <v>6600</v>
      </c>
      <c r="AD467">
        <v>1000</v>
      </c>
      <c r="AE467">
        <v>82130</v>
      </c>
      <c r="AF467">
        <v>0</v>
      </c>
      <c r="AG467">
        <v>22545</v>
      </c>
      <c r="AH467">
        <v>44350</v>
      </c>
      <c r="AI467">
        <v>1600</v>
      </c>
      <c r="AJ467">
        <v>11700</v>
      </c>
      <c r="AK467">
        <v>69675</v>
      </c>
      <c r="AL467">
        <v>39075</v>
      </c>
      <c r="AM467">
        <v>89150</v>
      </c>
      <c r="AN467">
        <v>300</v>
      </c>
      <c r="AO467">
        <v>100650</v>
      </c>
      <c r="AP467">
        <v>104695</v>
      </c>
      <c r="AQ467">
        <v>2500</v>
      </c>
      <c r="AR467">
        <v>10529</v>
      </c>
      <c r="AS467">
        <v>11350</v>
      </c>
      <c r="AT467">
        <v>2675</v>
      </c>
      <c r="AU467">
        <v>0</v>
      </c>
      <c r="AV467">
        <v>26600</v>
      </c>
      <c r="AW467">
        <v>0</v>
      </c>
      <c r="AX467">
        <v>0</v>
      </c>
      <c r="AY467">
        <v>5000</v>
      </c>
      <c r="AZ467">
        <v>0</v>
      </c>
      <c r="BA467">
        <v>17870</v>
      </c>
      <c r="BB467">
        <v>0</v>
      </c>
      <c r="BC467">
        <v>52700</v>
      </c>
      <c r="BD467">
        <v>2000</v>
      </c>
      <c r="BE467">
        <v>544348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28200</v>
      </c>
      <c r="BM467">
        <v>11000</v>
      </c>
      <c r="BN467">
        <v>8700</v>
      </c>
      <c r="BO467">
        <v>0</v>
      </c>
      <c r="BP467">
        <v>18250</v>
      </c>
      <c r="BQ467">
        <v>0</v>
      </c>
      <c r="BR467">
        <v>300</v>
      </c>
      <c r="BS467">
        <v>12800</v>
      </c>
      <c r="BT467">
        <v>4725</v>
      </c>
      <c r="BU467">
        <v>35950</v>
      </c>
      <c r="BV467">
        <v>5000</v>
      </c>
      <c r="BW467">
        <v>0</v>
      </c>
      <c r="BX467">
        <v>48300</v>
      </c>
      <c r="BY467">
        <v>26250</v>
      </c>
      <c r="BZ467">
        <v>0</v>
      </c>
      <c r="CA467">
        <v>11400</v>
      </c>
      <c r="CB467">
        <v>500</v>
      </c>
      <c r="CC467">
        <v>19235</v>
      </c>
      <c r="CD467">
        <v>1040</v>
      </c>
      <c r="CE467">
        <v>206878</v>
      </c>
      <c r="CF467">
        <v>6250</v>
      </c>
      <c r="CG467">
        <v>40726</v>
      </c>
      <c r="CH467">
        <v>0</v>
      </c>
      <c r="CI467">
        <v>0</v>
      </c>
      <c r="CJ467">
        <v>2625</v>
      </c>
    </row>
    <row r="468" spans="1:88" x14ac:dyDescent="0.25">
      <c r="A468" t="s">
        <v>644</v>
      </c>
      <c r="B468" t="s">
        <v>2590</v>
      </c>
      <c r="C468" t="str">
        <f>VLOOKUP(LEFT(D468,2),'Lookup Information'!$E:$H,4,FALSE)</f>
        <v>Alaska District 2</v>
      </c>
      <c r="D468" t="s">
        <v>645</v>
      </c>
      <c r="E468" t="s">
        <v>95</v>
      </c>
      <c r="F468" t="s">
        <v>88</v>
      </c>
      <c r="G468">
        <v>500</v>
      </c>
      <c r="H468">
        <v>8000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-5000</v>
      </c>
      <c r="O468">
        <v>-1750</v>
      </c>
      <c r="P468">
        <v>1000</v>
      </c>
      <c r="Q468">
        <v>0</v>
      </c>
      <c r="R468">
        <v>3000</v>
      </c>
      <c r="S468">
        <v>11000</v>
      </c>
      <c r="T468">
        <v>11000</v>
      </c>
      <c r="U468">
        <v>1000</v>
      </c>
      <c r="V468">
        <v>500</v>
      </c>
      <c r="W468">
        <v>14700</v>
      </c>
      <c r="X468">
        <v>0</v>
      </c>
      <c r="Y468">
        <v>0</v>
      </c>
      <c r="Z468">
        <v>0</v>
      </c>
      <c r="AA468">
        <v>3000</v>
      </c>
      <c r="AB468">
        <v>4750</v>
      </c>
      <c r="AC468">
        <v>3000</v>
      </c>
      <c r="AD468">
        <v>4250</v>
      </c>
      <c r="AE468">
        <v>36050</v>
      </c>
      <c r="AF468">
        <v>0</v>
      </c>
      <c r="AG468">
        <v>-4250</v>
      </c>
      <c r="AH468">
        <v>2000</v>
      </c>
      <c r="AI468">
        <v>0</v>
      </c>
      <c r="AJ468">
        <v>0</v>
      </c>
      <c r="AK468">
        <v>5000</v>
      </c>
      <c r="AL468">
        <v>7200</v>
      </c>
      <c r="AM468">
        <v>28700</v>
      </c>
      <c r="AN468">
        <v>0</v>
      </c>
      <c r="AO468">
        <v>2000</v>
      </c>
      <c r="AP468">
        <v>500</v>
      </c>
      <c r="AQ468">
        <v>0</v>
      </c>
      <c r="AR468">
        <v>1000</v>
      </c>
      <c r="AS468">
        <v>0</v>
      </c>
      <c r="AT468">
        <v>0</v>
      </c>
      <c r="AU468">
        <v>0</v>
      </c>
      <c r="AV468">
        <v>2000</v>
      </c>
      <c r="AW468">
        <v>0</v>
      </c>
      <c r="AX468">
        <v>0</v>
      </c>
      <c r="AY468">
        <v>0</v>
      </c>
      <c r="AZ468">
        <v>0</v>
      </c>
      <c r="BA468">
        <v>-1900</v>
      </c>
      <c r="BB468">
        <v>500</v>
      </c>
      <c r="BC468">
        <v>5000</v>
      </c>
      <c r="BD468">
        <v>0</v>
      </c>
      <c r="BE468">
        <v>0</v>
      </c>
      <c r="BF468">
        <v>0</v>
      </c>
      <c r="BG468">
        <v>10000</v>
      </c>
      <c r="BH468">
        <v>0</v>
      </c>
      <c r="BI468">
        <v>0</v>
      </c>
      <c r="BJ468">
        <v>0</v>
      </c>
      <c r="BK468">
        <v>0</v>
      </c>
      <c r="BL468">
        <v>27450</v>
      </c>
      <c r="BM468">
        <v>8250</v>
      </c>
      <c r="BN468">
        <v>0</v>
      </c>
      <c r="BO468">
        <v>2500</v>
      </c>
      <c r="BP468">
        <v>0</v>
      </c>
      <c r="BQ468">
        <v>3500</v>
      </c>
      <c r="BR468">
        <v>500</v>
      </c>
      <c r="BS468">
        <v>41650</v>
      </c>
      <c r="BT468">
        <v>500</v>
      </c>
      <c r="BU468">
        <v>0</v>
      </c>
      <c r="BV468">
        <v>2850</v>
      </c>
      <c r="BW468">
        <v>0</v>
      </c>
      <c r="BX468">
        <v>3000</v>
      </c>
      <c r="BY468">
        <v>0</v>
      </c>
      <c r="BZ468">
        <v>0</v>
      </c>
      <c r="CA468">
        <v>1650</v>
      </c>
      <c r="CB468">
        <v>0</v>
      </c>
      <c r="CC468">
        <v>1000</v>
      </c>
      <c r="CD468">
        <v>0</v>
      </c>
      <c r="CE468">
        <v>12750</v>
      </c>
      <c r="CF468">
        <v>16500</v>
      </c>
      <c r="CG468">
        <v>1000</v>
      </c>
      <c r="CH468">
        <v>5000</v>
      </c>
      <c r="CI468">
        <v>62900</v>
      </c>
      <c r="CJ468">
        <v>1000</v>
      </c>
    </row>
    <row r="469" spans="1:88" x14ac:dyDescent="0.25">
      <c r="A469" t="s">
        <v>646</v>
      </c>
      <c r="B469" t="s">
        <v>2591</v>
      </c>
      <c r="C469" t="str">
        <f>VLOOKUP(LEFT(D469,2),'Lookup Information'!$E:$H,4,FALSE)</f>
        <v>California District 6</v>
      </c>
      <c r="D469" t="s">
        <v>1099</v>
      </c>
      <c r="E469" t="s">
        <v>87</v>
      </c>
      <c r="F469" t="s">
        <v>90</v>
      </c>
      <c r="G469">
        <v>5400</v>
      </c>
      <c r="H469">
        <v>0</v>
      </c>
      <c r="I469">
        <v>10500</v>
      </c>
      <c r="J469">
        <v>6000</v>
      </c>
      <c r="K469">
        <v>5000</v>
      </c>
      <c r="L469">
        <v>2000</v>
      </c>
      <c r="M469">
        <v>0</v>
      </c>
      <c r="N469">
        <v>0</v>
      </c>
      <c r="O469">
        <v>77660</v>
      </c>
      <c r="P469">
        <v>25911</v>
      </c>
      <c r="Q469">
        <v>3205</v>
      </c>
      <c r="R469">
        <v>15786</v>
      </c>
      <c r="S469">
        <v>8500</v>
      </c>
      <c r="T469">
        <v>10500</v>
      </c>
      <c r="U469">
        <v>2000</v>
      </c>
      <c r="V469">
        <v>13625</v>
      </c>
      <c r="W469">
        <v>14350</v>
      </c>
      <c r="X469">
        <v>17700</v>
      </c>
      <c r="Y469">
        <v>8100</v>
      </c>
      <c r="Z469">
        <v>26000</v>
      </c>
      <c r="AA469">
        <v>7500</v>
      </c>
      <c r="AB469">
        <v>7660</v>
      </c>
      <c r="AC469">
        <v>34695</v>
      </c>
      <c r="AD469">
        <v>500</v>
      </c>
      <c r="AE469">
        <v>9200</v>
      </c>
      <c r="AF469">
        <v>4250</v>
      </c>
      <c r="AG469">
        <v>39386</v>
      </c>
      <c r="AH469">
        <v>14800</v>
      </c>
      <c r="AI469">
        <v>11000</v>
      </c>
      <c r="AJ469">
        <v>0</v>
      </c>
      <c r="AK469">
        <v>46975</v>
      </c>
      <c r="AL469">
        <v>5050</v>
      </c>
      <c r="AM469">
        <v>130809</v>
      </c>
      <c r="AN469">
        <v>0</v>
      </c>
      <c r="AO469">
        <v>48455</v>
      </c>
      <c r="AP469">
        <v>104861</v>
      </c>
      <c r="AQ469">
        <v>16985</v>
      </c>
      <c r="AR469">
        <v>16950</v>
      </c>
      <c r="AS469">
        <v>84375</v>
      </c>
      <c r="AT469">
        <v>0</v>
      </c>
      <c r="AU469">
        <v>0</v>
      </c>
      <c r="AV469">
        <v>3500</v>
      </c>
      <c r="AW469">
        <v>25</v>
      </c>
      <c r="AX469">
        <v>9900</v>
      </c>
      <c r="AY469">
        <v>0</v>
      </c>
      <c r="AZ469">
        <v>0</v>
      </c>
      <c r="BA469">
        <v>0</v>
      </c>
      <c r="BB469">
        <v>39594</v>
      </c>
      <c r="BC469">
        <v>2000</v>
      </c>
      <c r="BD469">
        <v>12250</v>
      </c>
      <c r="BE469">
        <v>0</v>
      </c>
      <c r="BF469">
        <v>0</v>
      </c>
      <c r="BG469">
        <v>47500</v>
      </c>
      <c r="BH469">
        <v>32500</v>
      </c>
      <c r="BI469">
        <v>11500</v>
      </c>
      <c r="BJ469">
        <v>44575</v>
      </c>
      <c r="BK469">
        <v>44000</v>
      </c>
      <c r="BL469">
        <v>82793</v>
      </c>
      <c r="BM469">
        <v>40171</v>
      </c>
      <c r="BN469">
        <v>29950</v>
      </c>
      <c r="BO469">
        <v>500</v>
      </c>
      <c r="BP469">
        <v>19827</v>
      </c>
      <c r="BQ469">
        <v>1000</v>
      </c>
      <c r="BR469">
        <v>11000</v>
      </c>
      <c r="BS469">
        <v>23500</v>
      </c>
      <c r="BT469">
        <v>4750</v>
      </c>
      <c r="BU469">
        <v>31600</v>
      </c>
      <c r="BV469">
        <v>1000</v>
      </c>
      <c r="BW469">
        <v>10900</v>
      </c>
      <c r="BX469">
        <v>24150</v>
      </c>
      <c r="BY469">
        <v>1000</v>
      </c>
      <c r="BZ469">
        <v>36</v>
      </c>
      <c r="CA469">
        <v>17027</v>
      </c>
      <c r="CB469">
        <v>250</v>
      </c>
      <c r="CC469">
        <v>11768</v>
      </c>
      <c r="CD469">
        <v>6900</v>
      </c>
      <c r="CE469">
        <v>83498</v>
      </c>
      <c r="CF469">
        <v>10750</v>
      </c>
      <c r="CG469">
        <v>24350</v>
      </c>
      <c r="CH469">
        <v>8100</v>
      </c>
      <c r="CI469">
        <v>1750</v>
      </c>
      <c r="CJ469">
        <v>0</v>
      </c>
    </row>
    <row r="470" spans="1:88" x14ac:dyDescent="0.25">
      <c r="A470" t="s">
        <v>647</v>
      </c>
      <c r="B470" t="s">
        <v>2592</v>
      </c>
      <c r="C470" t="str">
        <f>VLOOKUP(LEFT(D470,2),'Lookup Information'!$E:$H,4,FALSE)</f>
        <v>Hawaii District 15</v>
      </c>
      <c r="D470" t="s">
        <v>1100</v>
      </c>
      <c r="E470" t="s">
        <v>87</v>
      </c>
      <c r="F470" t="s">
        <v>90</v>
      </c>
      <c r="G470">
        <v>0</v>
      </c>
      <c r="H470">
        <v>12000</v>
      </c>
      <c r="I470">
        <v>1000</v>
      </c>
      <c r="J470">
        <v>0</v>
      </c>
      <c r="K470">
        <v>0</v>
      </c>
      <c r="L470">
        <v>0</v>
      </c>
      <c r="M470">
        <v>0</v>
      </c>
      <c r="N470">
        <v>500</v>
      </c>
      <c r="O470">
        <v>7000</v>
      </c>
      <c r="P470">
        <v>500</v>
      </c>
      <c r="Q470">
        <v>0</v>
      </c>
      <c r="R470">
        <v>1500</v>
      </c>
      <c r="S470">
        <v>17000</v>
      </c>
      <c r="T470">
        <v>5500</v>
      </c>
      <c r="U470">
        <v>0</v>
      </c>
      <c r="V470">
        <v>17350</v>
      </c>
      <c r="W470">
        <v>20250</v>
      </c>
      <c r="X470">
        <v>0</v>
      </c>
      <c r="Y470">
        <v>4000</v>
      </c>
      <c r="Z470">
        <v>35000</v>
      </c>
      <c r="AA470">
        <v>26000</v>
      </c>
      <c r="AB470">
        <v>17150</v>
      </c>
      <c r="AC470">
        <v>11500</v>
      </c>
      <c r="AD470">
        <v>0</v>
      </c>
      <c r="AE470">
        <v>2000</v>
      </c>
      <c r="AF470">
        <v>90</v>
      </c>
      <c r="AG470">
        <v>0</v>
      </c>
      <c r="AH470">
        <v>18200</v>
      </c>
      <c r="AI470">
        <v>5650</v>
      </c>
      <c r="AJ470">
        <v>0</v>
      </c>
      <c r="AK470">
        <v>20400</v>
      </c>
      <c r="AL470">
        <v>10850</v>
      </c>
      <c r="AM470">
        <v>32737</v>
      </c>
      <c r="AN470">
        <v>0</v>
      </c>
      <c r="AO470">
        <v>6900</v>
      </c>
      <c r="AP470">
        <v>33600</v>
      </c>
      <c r="AQ470">
        <v>14700</v>
      </c>
      <c r="AR470">
        <v>3300</v>
      </c>
      <c r="AS470">
        <v>11500</v>
      </c>
      <c r="AT470">
        <v>0</v>
      </c>
      <c r="AU470">
        <v>7700</v>
      </c>
      <c r="AV470">
        <v>12149</v>
      </c>
      <c r="AW470">
        <v>500</v>
      </c>
      <c r="AX470">
        <v>5084</v>
      </c>
      <c r="AY470">
        <v>0</v>
      </c>
      <c r="AZ470">
        <v>0</v>
      </c>
      <c r="BA470">
        <v>0</v>
      </c>
      <c r="BB470">
        <v>15278</v>
      </c>
      <c r="BC470">
        <v>47438</v>
      </c>
      <c r="BD470">
        <v>2500</v>
      </c>
      <c r="BE470">
        <v>0</v>
      </c>
      <c r="BF470">
        <v>0</v>
      </c>
      <c r="BG470">
        <v>32500</v>
      </c>
      <c r="BH470">
        <v>33000</v>
      </c>
      <c r="BI470">
        <v>11000</v>
      </c>
      <c r="BJ470">
        <v>33000</v>
      </c>
      <c r="BK470">
        <v>43000</v>
      </c>
      <c r="BL470">
        <v>37373</v>
      </c>
      <c r="BM470">
        <v>23556</v>
      </c>
      <c r="BN470">
        <v>5000</v>
      </c>
      <c r="BO470">
        <v>0</v>
      </c>
      <c r="BP470">
        <v>1149</v>
      </c>
      <c r="BQ470">
        <v>2000</v>
      </c>
      <c r="BR470">
        <v>500</v>
      </c>
      <c r="BS470">
        <v>6500</v>
      </c>
      <c r="BT470">
        <v>15800</v>
      </c>
      <c r="BU470">
        <v>8000</v>
      </c>
      <c r="BV470">
        <v>0</v>
      </c>
      <c r="BW470">
        <v>0</v>
      </c>
      <c r="BX470">
        <v>10700</v>
      </c>
      <c r="BY470">
        <v>0</v>
      </c>
      <c r="BZ470">
        <v>0</v>
      </c>
      <c r="CA470">
        <v>4550</v>
      </c>
      <c r="CB470">
        <v>0</v>
      </c>
      <c r="CC470">
        <v>10298</v>
      </c>
      <c r="CD470">
        <v>3400</v>
      </c>
      <c r="CE470">
        <v>69218</v>
      </c>
      <c r="CF470">
        <v>10750</v>
      </c>
      <c r="CG470">
        <v>11275</v>
      </c>
      <c r="CH470">
        <v>0</v>
      </c>
      <c r="CI470">
        <v>44400</v>
      </c>
      <c r="CJ470">
        <v>0</v>
      </c>
    </row>
    <row r="471" spans="1:88" x14ac:dyDescent="0.25">
      <c r="A471" t="s">
        <v>648</v>
      </c>
      <c r="B471" t="s">
        <v>2593</v>
      </c>
      <c r="C471" t="str">
        <f>VLOOKUP(LEFT(D471,2),'Lookup Information'!$E:$H,4,FALSE)</f>
        <v>California District 6</v>
      </c>
      <c r="D471" t="s">
        <v>1101</v>
      </c>
      <c r="E471" t="s">
        <v>87</v>
      </c>
      <c r="F471" t="s">
        <v>90</v>
      </c>
      <c r="G471">
        <v>11700</v>
      </c>
      <c r="H471">
        <v>12500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10164</v>
      </c>
      <c r="P471">
        <v>7700</v>
      </c>
      <c r="Q471">
        <v>14700</v>
      </c>
      <c r="R471">
        <v>18850</v>
      </c>
      <c r="S471">
        <v>2750</v>
      </c>
      <c r="T471">
        <v>2100</v>
      </c>
      <c r="U471">
        <v>2700</v>
      </c>
      <c r="V471">
        <v>4700</v>
      </c>
      <c r="W471">
        <v>5000</v>
      </c>
      <c r="X471">
        <v>0</v>
      </c>
      <c r="Y471">
        <v>0</v>
      </c>
      <c r="Z471">
        <v>2000</v>
      </c>
      <c r="AA471">
        <v>0</v>
      </c>
      <c r="AB471">
        <v>0</v>
      </c>
      <c r="AC471">
        <v>3500</v>
      </c>
      <c r="AD471">
        <v>0</v>
      </c>
      <c r="AE471">
        <v>0</v>
      </c>
      <c r="AF471">
        <v>0</v>
      </c>
      <c r="AG471">
        <v>2500</v>
      </c>
      <c r="AH471">
        <v>3600</v>
      </c>
      <c r="AI471">
        <v>8500</v>
      </c>
      <c r="AJ471">
        <v>0</v>
      </c>
      <c r="AK471">
        <v>25500</v>
      </c>
      <c r="AL471">
        <v>3300</v>
      </c>
      <c r="AM471">
        <v>27505</v>
      </c>
      <c r="AN471">
        <v>0</v>
      </c>
      <c r="AO471">
        <v>22600</v>
      </c>
      <c r="AP471">
        <v>64513</v>
      </c>
      <c r="AQ471">
        <v>3425</v>
      </c>
      <c r="AR471">
        <v>4501</v>
      </c>
      <c r="AS471">
        <v>4010</v>
      </c>
      <c r="AT471">
        <v>0</v>
      </c>
      <c r="AU471">
        <v>5855</v>
      </c>
      <c r="AV471">
        <v>596</v>
      </c>
      <c r="AW471">
        <v>2700</v>
      </c>
      <c r="AX471">
        <v>6300</v>
      </c>
      <c r="AY471">
        <v>0</v>
      </c>
      <c r="AZ471">
        <v>0</v>
      </c>
      <c r="BA471">
        <v>0</v>
      </c>
      <c r="BB471">
        <v>37349</v>
      </c>
      <c r="BC471">
        <v>7000</v>
      </c>
      <c r="BD471">
        <v>34335</v>
      </c>
      <c r="BE471">
        <v>0</v>
      </c>
      <c r="BF471">
        <v>0</v>
      </c>
      <c r="BG471">
        <v>39500</v>
      </c>
      <c r="BH471">
        <v>46925</v>
      </c>
      <c r="BI471">
        <v>18750</v>
      </c>
      <c r="BJ471">
        <v>49500</v>
      </c>
      <c r="BK471">
        <v>20000</v>
      </c>
      <c r="BL471">
        <v>72475</v>
      </c>
      <c r="BM471">
        <v>1950</v>
      </c>
      <c r="BN471">
        <v>8000</v>
      </c>
      <c r="BO471">
        <v>0</v>
      </c>
      <c r="BP471">
        <v>9095</v>
      </c>
      <c r="BQ471">
        <v>1000</v>
      </c>
      <c r="BR471">
        <v>0</v>
      </c>
      <c r="BS471">
        <v>3990</v>
      </c>
      <c r="BT471">
        <v>3600</v>
      </c>
      <c r="BU471">
        <v>1241</v>
      </c>
      <c r="BV471">
        <v>1025</v>
      </c>
      <c r="BW471">
        <v>0</v>
      </c>
      <c r="BX471">
        <v>2250</v>
      </c>
      <c r="BY471">
        <v>0</v>
      </c>
      <c r="BZ471">
        <v>0</v>
      </c>
      <c r="CA471">
        <v>6262</v>
      </c>
      <c r="CB471">
        <v>5400</v>
      </c>
      <c r="CC471">
        <v>36419</v>
      </c>
      <c r="CD471">
        <v>5650</v>
      </c>
      <c r="CE471">
        <v>87936</v>
      </c>
      <c r="CF471">
        <v>1500</v>
      </c>
      <c r="CG471">
        <v>3250</v>
      </c>
      <c r="CH471">
        <v>4000</v>
      </c>
      <c r="CI471">
        <v>1500</v>
      </c>
      <c r="CJ471">
        <v>0</v>
      </c>
    </row>
    <row r="472" spans="1:88" x14ac:dyDescent="0.25">
      <c r="A472" t="s">
        <v>649</v>
      </c>
      <c r="B472" t="s">
        <v>2594</v>
      </c>
      <c r="C472" t="str">
        <f>VLOOKUP(LEFT(D472,2),'Lookup Information'!$E:$H,4,FALSE)</f>
        <v>Montana District 30</v>
      </c>
      <c r="D472" t="s">
        <v>650</v>
      </c>
      <c r="E472" t="s">
        <v>95</v>
      </c>
      <c r="F472" t="s">
        <v>90</v>
      </c>
      <c r="G472">
        <v>5535</v>
      </c>
      <c r="H472">
        <v>890</v>
      </c>
      <c r="I472">
        <v>0</v>
      </c>
      <c r="J472">
        <v>10100</v>
      </c>
      <c r="K472">
        <v>2700</v>
      </c>
      <c r="L472">
        <v>7535</v>
      </c>
      <c r="M472">
        <v>1000</v>
      </c>
      <c r="N472">
        <v>8575</v>
      </c>
      <c r="O472">
        <v>2620</v>
      </c>
      <c r="P472">
        <v>15000</v>
      </c>
      <c r="Q472">
        <v>11777</v>
      </c>
      <c r="R472">
        <v>7955</v>
      </c>
      <c r="S472">
        <v>15005</v>
      </c>
      <c r="T472">
        <v>13173</v>
      </c>
      <c r="U472">
        <v>0</v>
      </c>
      <c r="V472">
        <v>285</v>
      </c>
      <c r="W472">
        <v>3500</v>
      </c>
      <c r="X472">
        <v>1000</v>
      </c>
      <c r="Y472">
        <v>0</v>
      </c>
      <c r="Z472">
        <v>11000</v>
      </c>
      <c r="AA472">
        <v>10500</v>
      </c>
      <c r="AB472">
        <v>4700</v>
      </c>
      <c r="AC472">
        <v>6675</v>
      </c>
      <c r="AD472">
        <v>0</v>
      </c>
      <c r="AE472">
        <v>9630</v>
      </c>
      <c r="AF472">
        <v>0</v>
      </c>
      <c r="AG472">
        <v>5500</v>
      </c>
      <c r="AH472">
        <v>107678</v>
      </c>
      <c r="AI472">
        <v>7500</v>
      </c>
      <c r="AJ472">
        <v>31500</v>
      </c>
      <c r="AK472">
        <v>169258</v>
      </c>
      <c r="AL472">
        <v>20685</v>
      </c>
      <c r="AM472">
        <v>37731</v>
      </c>
      <c r="AN472">
        <v>0</v>
      </c>
      <c r="AO472">
        <v>130900</v>
      </c>
      <c r="AP472">
        <v>32601</v>
      </c>
      <c r="AQ472">
        <v>13818</v>
      </c>
      <c r="AR472">
        <v>3292</v>
      </c>
      <c r="AS472">
        <v>35000</v>
      </c>
      <c r="AT472">
        <v>0</v>
      </c>
      <c r="AU472">
        <v>0</v>
      </c>
      <c r="AV472">
        <v>2000</v>
      </c>
      <c r="AW472">
        <v>3600</v>
      </c>
      <c r="AX472">
        <v>2250</v>
      </c>
      <c r="AY472">
        <v>0</v>
      </c>
      <c r="AZ472">
        <v>0</v>
      </c>
      <c r="BA472">
        <v>0</v>
      </c>
      <c r="BB472">
        <v>0</v>
      </c>
      <c r="BC472">
        <v>17500</v>
      </c>
      <c r="BD472">
        <v>0</v>
      </c>
      <c r="BE472">
        <v>0</v>
      </c>
      <c r="BF472">
        <v>0</v>
      </c>
      <c r="BG472">
        <v>24500</v>
      </c>
      <c r="BH472">
        <v>7020</v>
      </c>
      <c r="BI472">
        <v>5000</v>
      </c>
      <c r="BJ472">
        <v>30000</v>
      </c>
      <c r="BK472">
        <v>16000</v>
      </c>
      <c r="BL472">
        <v>104233</v>
      </c>
      <c r="BM472">
        <v>80869</v>
      </c>
      <c r="BN472">
        <v>13032</v>
      </c>
      <c r="BO472">
        <v>0</v>
      </c>
      <c r="BP472">
        <v>15574</v>
      </c>
      <c r="BQ472">
        <v>65200</v>
      </c>
      <c r="BR472">
        <v>2000</v>
      </c>
      <c r="BS472">
        <v>3500</v>
      </c>
      <c r="BT472">
        <v>7500</v>
      </c>
      <c r="BU472">
        <v>5500</v>
      </c>
      <c r="BV472">
        <v>9500</v>
      </c>
      <c r="BW472">
        <v>5200</v>
      </c>
      <c r="BX472">
        <v>3802</v>
      </c>
      <c r="BY472">
        <v>0</v>
      </c>
      <c r="BZ472">
        <v>0</v>
      </c>
      <c r="CA472">
        <v>1220</v>
      </c>
      <c r="CB472">
        <v>304</v>
      </c>
      <c r="CC472">
        <v>2414</v>
      </c>
      <c r="CD472">
        <v>1780</v>
      </c>
      <c r="CE472">
        <v>45454</v>
      </c>
      <c r="CF472">
        <v>18500</v>
      </c>
      <c r="CG472">
        <v>3520</v>
      </c>
      <c r="CH472">
        <v>29500</v>
      </c>
      <c r="CI472">
        <v>0</v>
      </c>
      <c r="CJ472">
        <v>8500</v>
      </c>
    </row>
    <row r="473" spans="1:88" x14ac:dyDescent="0.25">
      <c r="A473" t="s">
        <v>651</v>
      </c>
      <c r="B473" t="s">
        <v>2595</v>
      </c>
      <c r="C473" t="str">
        <f>VLOOKUP(LEFT(D473,2),'Lookup Information'!$E:$H,4,FALSE)</f>
        <v>Mississippi District 28</v>
      </c>
      <c r="D473" t="s">
        <v>1102</v>
      </c>
      <c r="E473" t="s">
        <v>87</v>
      </c>
      <c r="F473" t="s">
        <v>90</v>
      </c>
      <c r="G473">
        <v>31000</v>
      </c>
      <c r="H473">
        <v>32500</v>
      </c>
      <c r="I473">
        <v>2000</v>
      </c>
      <c r="J473">
        <v>1000</v>
      </c>
      <c r="K473">
        <v>12000</v>
      </c>
      <c r="L473">
        <v>0</v>
      </c>
      <c r="M473">
        <v>0</v>
      </c>
      <c r="N473">
        <v>6000</v>
      </c>
      <c r="O473">
        <v>13000</v>
      </c>
      <c r="P473">
        <v>3000</v>
      </c>
      <c r="Q473">
        <v>0</v>
      </c>
      <c r="R473">
        <v>3000</v>
      </c>
      <c r="S473">
        <v>24000</v>
      </c>
      <c r="T473">
        <v>23500</v>
      </c>
      <c r="U473">
        <v>4000</v>
      </c>
      <c r="V473">
        <v>7500</v>
      </c>
      <c r="W473">
        <v>1000</v>
      </c>
      <c r="X473">
        <v>0</v>
      </c>
      <c r="Y473">
        <v>0</v>
      </c>
      <c r="Z473">
        <v>25500</v>
      </c>
      <c r="AA473">
        <v>9000</v>
      </c>
      <c r="AB473">
        <v>24750</v>
      </c>
      <c r="AC473">
        <v>65500</v>
      </c>
      <c r="AD473">
        <v>0</v>
      </c>
      <c r="AE473">
        <v>20500</v>
      </c>
      <c r="AF473">
        <v>0</v>
      </c>
      <c r="AG473">
        <v>22500</v>
      </c>
      <c r="AH473">
        <v>12000</v>
      </c>
      <c r="AI473">
        <v>5000</v>
      </c>
      <c r="AJ473">
        <v>4000</v>
      </c>
      <c r="AK473">
        <v>13500</v>
      </c>
      <c r="AL473">
        <v>0</v>
      </c>
      <c r="AM473">
        <v>12500</v>
      </c>
      <c r="AN473">
        <v>0</v>
      </c>
      <c r="AO473">
        <v>8460</v>
      </c>
      <c r="AP473">
        <v>11000</v>
      </c>
      <c r="AQ473">
        <v>2500</v>
      </c>
      <c r="AR473">
        <v>1500</v>
      </c>
      <c r="AS473">
        <v>26000</v>
      </c>
      <c r="AT473">
        <v>0</v>
      </c>
      <c r="AU473">
        <v>1000</v>
      </c>
      <c r="AV473">
        <v>3500</v>
      </c>
      <c r="AW473">
        <v>1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26500</v>
      </c>
      <c r="BH473">
        <v>54000</v>
      </c>
      <c r="BI473">
        <v>36000</v>
      </c>
      <c r="BJ473">
        <v>52000</v>
      </c>
      <c r="BK473">
        <v>72500</v>
      </c>
      <c r="BL473">
        <v>59400</v>
      </c>
      <c r="BM473">
        <v>10420</v>
      </c>
      <c r="BN473">
        <v>14000</v>
      </c>
      <c r="BO473">
        <v>0</v>
      </c>
      <c r="BP473">
        <v>16000</v>
      </c>
      <c r="BQ473">
        <v>16000</v>
      </c>
      <c r="BR473">
        <v>15000</v>
      </c>
      <c r="BS473">
        <v>1000</v>
      </c>
      <c r="BT473">
        <v>2500</v>
      </c>
      <c r="BU473">
        <v>24000</v>
      </c>
      <c r="BV473">
        <v>250</v>
      </c>
      <c r="BW473">
        <v>7500</v>
      </c>
      <c r="BX473">
        <v>14500</v>
      </c>
      <c r="BY473">
        <v>0</v>
      </c>
      <c r="BZ473">
        <v>0</v>
      </c>
      <c r="CA473">
        <v>500</v>
      </c>
      <c r="CB473">
        <v>0</v>
      </c>
      <c r="CC473">
        <v>2600</v>
      </c>
      <c r="CD473">
        <v>0</v>
      </c>
      <c r="CE473">
        <v>9700</v>
      </c>
      <c r="CF473">
        <v>23000</v>
      </c>
      <c r="CG473">
        <v>21500</v>
      </c>
      <c r="CH473">
        <v>37500</v>
      </c>
      <c r="CI473">
        <v>14500</v>
      </c>
      <c r="CJ473">
        <v>6500</v>
      </c>
    </row>
    <row r="474" spans="1:88" x14ac:dyDescent="0.25">
      <c r="A474" t="s">
        <v>652</v>
      </c>
      <c r="B474" t="s">
        <v>2596</v>
      </c>
      <c r="C474" t="str">
        <f>VLOOKUP(LEFT(D474,2),'Lookup Information'!$E:$H,4,FALSE)</f>
        <v>Pennsylvania District 42</v>
      </c>
      <c r="D474" t="s">
        <v>1103</v>
      </c>
      <c r="E474" t="s">
        <v>87</v>
      </c>
      <c r="F474" t="s">
        <v>88</v>
      </c>
      <c r="G474">
        <v>33250</v>
      </c>
      <c r="H474">
        <v>29225</v>
      </c>
      <c r="I474">
        <v>20500</v>
      </c>
      <c r="J474">
        <v>4050</v>
      </c>
      <c r="K474">
        <v>31000</v>
      </c>
      <c r="L474">
        <v>7000</v>
      </c>
      <c r="M474">
        <v>0</v>
      </c>
      <c r="N474">
        <v>1000</v>
      </c>
      <c r="O474">
        <v>2000</v>
      </c>
      <c r="P474">
        <v>0</v>
      </c>
      <c r="Q474">
        <v>0</v>
      </c>
      <c r="R474">
        <v>0</v>
      </c>
      <c r="S474">
        <v>10500</v>
      </c>
      <c r="T474">
        <v>8000</v>
      </c>
      <c r="U474">
        <v>31300</v>
      </c>
      <c r="V474">
        <v>2950</v>
      </c>
      <c r="W474">
        <v>8300</v>
      </c>
      <c r="X474">
        <v>12750</v>
      </c>
      <c r="Y474">
        <v>10000</v>
      </c>
      <c r="Z474">
        <v>6000</v>
      </c>
      <c r="AA474">
        <v>0</v>
      </c>
      <c r="AB474">
        <v>0</v>
      </c>
      <c r="AC474">
        <v>43400</v>
      </c>
      <c r="AD474">
        <v>17250</v>
      </c>
      <c r="AE474">
        <v>75300</v>
      </c>
      <c r="AF474">
        <v>0</v>
      </c>
      <c r="AG474">
        <v>5250</v>
      </c>
      <c r="AH474">
        <v>15650</v>
      </c>
      <c r="AI474">
        <v>2000</v>
      </c>
      <c r="AJ474">
        <v>0</v>
      </c>
      <c r="AK474">
        <v>32770</v>
      </c>
      <c r="AL474">
        <v>3250</v>
      </c>
      <c r="AM474">
        <v>55586</v>
      </c>
      <c r="AN474">
        <v>2350</v>
      </c>
      <c r="AO474">
        <v>6650</v>
      </c>
      <c r="AP474">
        <v>32305</v>
      </c>
      <c r="AQ474">
        <v>7000</v>
      </c>
      <c r="AR474">
        <v>46050</v>
      </c>
      <c r="AS474">
        <v>14000</v>
      </c>
      <c r="AT474">
        <v>500</v>
      </c>
      <c r="AU474">
        <v>0</v>
      </c>
      <c r="AV474">
        <v>4000</v>
      </c>
      <c r="AW474">
        <v>0</v>
      </c>
      <c r="AX474">
        <v>0</v>
      </c>
      <c r="AY474">
        <v>0</v>
      </c>
      <c r="AZ474">
        <v>0</v>
      </c>
      <c r="BA474">
        <v>4549</v>
      </c>
      <c r="BB474">
        <v>0</v>
      </c>
      <c r="BC474">
        <v>20850</v>
      </c>
      <c r="BD474">
        <v>0</v>
      </c>
      <c r="BE474">
        <v>15250</v>
      </c>
      <c r="BF474">
        <v>0</v>
      </c>
      <c r="BG474">
        <v>0</v>
      </c>
      <c r="BH474">
        <v>10000</v>
      </c>
      <c r="BI474">
        <v>0</v>
      </c>
      <c r="BJ474">
        <v>12500</v>
      </c>
      <c r="BK474">
        <v>2000</v>
      </c>
      <c r="BL474">
        <v>42100</v>
      </c>
      <c r="BM474">
        <v>11050</v>
      </c>
      <c r="BN474">
        <v>7000</v>
      </c>
      <c r="BO474">
        <v>2000</v>
      </c>
      <c r="BP474">
        <v>2750</v>
      </c>
      <c r="BQ474">
        <v>0</v>
      </c>
      <c r="BR474">
        <v>7000</v>
      </c>
      <c r="BS474">
        <v>5350</v>
      </c>
      <c r="BT474">
        <v>8025</v>
      </c>
      <c r="BU474">
        <v>18900</v>
      </c>
      <c r="BV474">
        <v>4000</v>
      </c>
      <c r="BW474">
        <v>0</v>
      </c>
      <c r="BX474">
        <v>13050</v>
      </c>
      <c r="BY474">
        <v>11750</v>
      </c>
      <c r="BZ474">
        <v>0</v>
      </c>
      <c r="CA474">
        <v>3000</v>
      </c>
      <c r="CB474">
        <v>0</v>
      </c>
      <c r="CC474">
        <v>36250</v>
      </c>
      <c r="CD474">
        <v>2000</v>
      </c>
      <c r="CE474">
        <v>61105</v>
      </c>
      <c r="CF474">
        <v>7750</v>
      </c>
      <c r="CG474">
        <v>16750</v>
      </c>
      <c r="CH474">
        <v>5750</v>
      </c>
      <c r="CI474">
        <v>0</v>
      </c>
      <c r="CJ474">
        <v>2800</v>
      </c>
    </row>
    <row r="475" spans="1:88" x14ac:dyDescent="0.25">
      <c r="A475" t="s">
        <v>653</v>
      </c>
      <c r="B475" t="s">
        <v>2597</v>
      </c>
      <c r="C475" t="str">
        <f>VLOOKUP(LEFT(D475,2),'Lookup Information'!$E:$H,4,FALSE)</f>
        <v>California District 6</v>
      </c>
      <c r="D475" t="s">
        <v>1104</v>
      </c>
      <c r="E475" t="s">
        <v>87</v>
      </c>
      <c r="F475" t="s">
        <v>90</v>
      </c>
      <c r="G475">
        <v>17500</v>
      </c>
      <c r="H475">
        <v>38950</v>
      </c>
      <c r="I475">
        <v>4182</v>
      </c>
      <c r="J475">
        <v>2725</v>
      </c>
      <c r="K475">
        <v>0</v>
      </c>
      <c r="L475">
        <v>6500</v>
      </c>
      <c r="M475">
        <v>0</v>
      </c>
      <c r="N475">
        <v>2500</v>
      </c>
      <c r="O475">
        <v>6500</v>
      </c>
      <c r="P475">
        <v>9000</v>
      </c>
      <c r="Q475">
        <v>510</v>
      </c>
      <c r="R475">
        <v>1000</v>
      </c>
      <c r="S475">
        <v>19275</v>
      </c>
      <c r="T475">
        <v>10500</v>
      </c>
      <c r="U475">
        <v>1750</v>
      </c>
      <c r="V475">
        <v>5590</v>
      </c>
      <c r="W475">
        <v>2240</v>
      </c>
      <c r="X475">
        <v>6250</v>
      </c>
      <c r="Y475">
        <v>200</v>
      </c>
      <c r="Z475">
        <v>22000</v>
      </c>
      <c r="AA475">
        <v>10500</v>
      </c>
      <c r="AB475">
        <v>0</v>
      </c>
      <c r="AC475">
        <v>36500</v>
      </c>
      <c r="AD475">
        <v>0</v>
      </c>
      <c r="AE475">
        <v>7500</v>
      </c>
      <c r="AF475">
        <v>500</v>
      </c>
      <c r="AG475">
        <v>54500</v>
      </c>
      <c r="AH475">
        <v>20640</v>
      </c>
      <c r="AI475">
        <v>5500</v>
      </c>
      <c r="AJ475">
        <v>0</v>
      </c>
      <c r="AK475">
        <v>160500</v>
      </c>
      <c r="AL475">
        <v>12900</v>
      </c>
      <c r="AM475">
        <v>68045</v>
      </c>
      <c r="AN475">
        <v>2500</v>
      </c>
      <c r="AO475">
        <v>102423</v>
      </c>
      <c r="AP475">
        <v>201901</v>
      </c>
      <c r="AQ475">
        <v>63100</v>
      </c>
      <c r="AR475">
        <v>36660</v>
      </c>
      <c r="AS475">
        <v>63550</v>
      </c>
      <c r="AT475">
        <v>0</v>
      </c>
      <c r="AU475">
        <v>0</v>
      </c>
      <c r="AV475">
        <v>1000</v>
      </c>
      <c r="AW475">
        <v>17320</v>
      </c>
      <c r="AX475">
        <v>6950</v>
      </c>
      <c r="AY475">
        <v>0</v>
      </c>
      <c r="AZ475">
        <v>0</v>
      </c>
      <c r="BA475">
        <v>0</v>
      </c>
      <c r="BB475">
        <v>0</v>
      </c>
      <c r="BC475">
        <v>8200</v>
      </c>
      <c r="BD475">
        <v>9000</v>
      </c>
      <c r="BE475">
        <v>0</v>
      </c>
      <c r="BF475">
        <v>0</v>
      </c>
      <c r="BG475">
        <v>32000</v>
      </c>
      <c r="BH475">
        <v>15000</v>
      </c>
      <c r="BI475">
        <v>2000</v>
      </c>
      <c r="BJ475">
        <v>41150</v>
      </c>
      <c r="BK475">
        <v>15000</v>
      </c>
      <c r="BL475">
        <v>39860</v>
      </c>
      <c r="BM475">
        <v>27250</v>
      </c>
      <c r="BN475">
        <v>227091</v>
      </c>
      <c r="BO475">
        <v>0</v>
      </c>
      <c r="BP475">
        <v>15000</v>
      </c>
      <c r="BQ475">
        <v>11749</v>
      </c>
      <c r="BR475">
        <v>0</v>
      </c>
      <c r="BS475">
        <v>10225</v>
      </c>
      <c r="BT475">
        <v>2108</v>
      </c>
      <c r="BU475">
        <v>23258</v>
      </c>
      <c r="BV475">
        <v>4840</v>
      </c>
      <c r="BW475">
        <v>2700</v>
      </c>
      <c r="BX475">
        <v>44238</v>
      </c>
      <c r="BY475">
        <v>0</v>
      </c>
      <c r="BZ475">
        <v>0</v>
      </c>
      <c r="CA475">
        <v>7530</v>
      </c>
      <c r="CB475">
        <v>0</v>
      </c>
      <c r="CC475">
        <v>5835</v>
      </c>
      <c r="CD475">
        <v>4750</v>
      </c>
      <c r="CE475">
        <v>80335</v>
      </c>
      <c r="CF475">
        <v>12964</v>
      </c>
      <c r="CG475">
        <v>20000</v>
      </c>
      <c r="CH475">
        <v>6500</v>
      </c>
      <c r="CI475">
        <v>0</v>
      </c>
      <c r="CJ475">
        <v>3000</v>
      </c>
    </row>
    <row r="476" spans="1:88" x14ac:dyDescent="0.25">
      <c r="A476" t="s">
        <v>654</v>
      </c>
      <c r="B476" t="s">
        <v>2598</v>
      </c>
      <c r="C476" t="str">
        <f>VLOOKUP(LEFT(D476,2),'Lookup Information'!$E:$H,4,FALSE)</f>
        <v>Texas District 48</v>
      </c>
      <c r="D476" t="s">
        <v>1105</v>
      </c>
      <c r="E476" t="s">
        <v>87</v>
      </c>
      <c r="F476" t="s">
        <v>88</v>
      </c>
      <c r="G476">
        <v>21010</v>
      </c>
      <c r="H476">
        <v>43600</v>
      </c>
      <c r="I476">
        <v>3200</v>
      </c>
      <c r="J476">
        <v>24800</v>
      </c>
      <c r="K476">
        <v>0</v>
      </c>
      <c r="L476">
        <v>68425</v>
      </c>
      <c r="M476">
        <v>2500</v>
      </c>
      <c r="N476">
        <v>0</v>
      </c>
      <c r="O476">
        <v>37000</v>
      </c>
      <c r="P476">
        <v>9250</v>
      </c>
      <c r="Q476">
        <v>0</v>
      </c>
      <c r="R476">
        <v>1775</v>
      </c>
      <c r="S476">
        <v>12000</v>
      </c>
      <c r="T476">
        <v>21000</v>
      </c>
      <c r="U476">
        <v>275</v>
      </c>
      <c r="V476">
        <v>22225</v>
      </c>
      <c r="W476">
        <v>31000</v>
      </c>
      <c r="X476">
        <v>2500</v>
      </c>
      <c r="Y476">
        <v>6700</v>
      </c>
      <c r="Z476">
        <v>179950</v>
      </c>
      <c r="AA476">
        <v>80000</v>
      </c>
      <c r="AB476">
        <v>133900</v>
      </c>
      <c r="AC476">
        <v>43450</v>
      </c>
      <c r="AD476">
        <v>1500</v>
      </c>
      <c r="AE476">
        <v>68050</v>
      </c>
      <c r="AF476">
        <v>0</v>
      </c>
      <c r="AG476">
        <v>19475</v>
      </c>
      <c r="AH476">
        <v>36725</v>
      </c>
      <c r="AI476">
        <v>2000</v>
      </c>
      <c r="AJ476">
        <v>26566</v>
      </c>
      <c r="AK476">
        <v>19250</v>
      </c>
      <c r="AL476">
        <v>36946</v>
      </c>
      <c r="AM476">
        <v>66450</v>
      </c>
      <c r="AN476">
        <v>0</v>
      </c>
      <c r="AO476">
        <v>42250</v>
      </c>
      <c r="AP476">
        <v>40300</v>
      </c>
      <c r="AQ476">
        <v>21325</v>
      </c>
      <c r="AR476">
        <v>2300</v>
      </c>
      <c r="AS476">
        <v>5000</v>
      </c>
      <c r="AT476">
        <v>0</v>
      </c>
      <c r="AU476">
        <v>0</v>
      </c>
      <c r="AV476">
        <v>9700</v>
      </c>
      <c r="AW476">
        <v>1000</v>
      </c>
      <c r="AX476">
        <v>0</v>
      </c>
      <c r="AY476">
        <v>0</v>
      </c>
      <c r="AZ476">
        <v>0</v>
      </c>
      <c r="BA476">
        <v>5800</v>
      </c>
      <c r="BB476">
        <v>10700</v>
      </c>
      <c r="BC476">
        <v>13971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6500</v>
      </c>
      <c r="BK476">
        <v>17500</v>
      </c>
      <c r="BL476">
        <v>66675</v>
      </c>
      <c r="BM476">
        <v>45065</v>
      </c>
      <c r="BN476">
        <v>3500</v>
      </c>
      <c r="BO476">
        <v>1000</v>
      </c>
      <c r="BP476">
        <v>15075</v>
      </c>
      <c r="BQ476">
        <v>3000</v>
      </c>
      <c r="BR476">
        <v>13000</v>
      </c>
      <c r="BS476">
        <v>7000</v>
      </c>
      <c r="BT476">
        <v>5000</v>
      </c>
      <c r="BU476">
        <v>14500</v>
      </c>
      <c r="BV476">
        <v>5900</v>
      </c>
      <c r="BW476">
        <v>0</v>
      </c>
      <c r="BX476">
        <v>14750</v>
      </c>
      <c r="BY476">
        <v>3000</v>
      </c>
      <c r="BZ476">
        <v>2000</v>
      </c>
      <c r="CA476">
        <v>7550</v>
      </c>
      <c r="CB476">
        <v>1100</v>
      </c>
      <c r="CC476">
        <v>4400</v>
      </c>
      <c r="CD476">
        <v>0</v>
      </c>
      <c r="CE476">
        <v>85082</v>
      </c>
      <c r="CF476">
        <v>38500</v>
      </c>
      <c r="CG476">
        <v>15575</v>
      </c>
      <c r="CH476">
        <v>4500</v>
      </c>
      <c r="CI476">
        <v>7000</v>
      </c>
      <c r="CJ476">
        <v>2550</v>
      </c>
    </row>
    <row r="477" spans="1:88" x14ac:dyDescent="0.25">
      <c r="A477" t="s">
        <v>655</v>
      </c>
      <c r="B477" t="s">
        <v>2599</v>
      </c>
      <c r="C477" t="str">
        <f>VLOOKUP(LEFT(D477,2),'Lookup Information'!$E:$H,4,FALSE)</f>
        <v>South Dakota District 46</v>
      </c>
      <c r="D477" t="s">
        <v>656</v>
      </c>
      <c r="E477" t="s">
        <v>95</v>
      </c>
      <c r="F477" t="s">
        <v>88</v>
      </c>
      <c r="G477">
        <v>116300</v>
      </c>
      <c r="H477">
        <v>84374</v>
      </c>
      <c r="I477">
        <v>21500</v>
      </c>
      <c r="J477">
        <v>45473</v>
      </c>
      <c r="K477">
        <v>38000</v>
      </c>
      <c r="L477">
        <v>11329</v>
      </c>
      <c r="M477">
        <v>0</v>
      </c>
      <c r="N477">
        <v>7500</v>
      </c>
      <c r="O477">
        <v>65108</v>
      </c>
      <c r="P477">
        <v>25700</v>
      </c>
      <c r="Q477">
        <v>17030</v>
      </c>
      <c r="R477">
        <v>121950</v>
      </c>
      <c r="S477">
        <v>150900</v>
      </c>
      <c r="T477">
        <v>76400</v>
      </c>
      <c r="U477">
        <v>58250</v>
      </c>
      <c r="V477">
        <v>20400</v>
      </c>
      <c r="W477">
        <v>51758</v>
      </c>
      <c r="X477">
        <v>15550</v>
      </c>
      <c r="Y477">
        <v>18530</v>
      </c>
      <c r="Z477">
        <v>7700</v>
      </c>
      <c r="AA477">
        <v>7250</v>
      </c>
      <c r="AB477">
        <v>15934</v>
      </c>
      <c r="AC477">
        <v>121400</v>
      </c>
      <c r="AD477">
        <v>11050</v>
      </c>
      <c r="AE477">
        <v>124200</v>
      </c>
      <c r="AF477">
        <v>100</v>
      </c>
      <c r="AG477">
        <v>53227</v>
      </c>
      <c r="AH477">
        <v>74598</v>
      </c>
      <c r="AI477">
        <v>12000</v>
      </c>
      <c r="AJ477">
        <v>20200</v>
      </c>
      <c r="AK477">
        <v>221118</v>
      </c>
      <c r="AL477">
        <v>69328</v>
      </c>
      <c r="AM477">
        <v>213918</v>
      </c>
      <c r="AN477">
        <v>1108</v>
      </c>
      <c r="AO477">
        <v>265386</v>
      </c>
      <c r="AP477">
        <v>143121</v>
      </c>
      <c r="AQ477">
        <v>41015</v>
      </c>
      <c r="AR477">
        <v>64734</v>
      </c>
      <c r="AS477">
        <v>71050</v>
      </c>
      <c r="AT477">
        <v>1250</v>
      </c>
      <c r="AU477">
        <v>0</v>
      </c>
      <c r="AV477">
        <v>0</v>
      </c>
      <c r="AW477">
        <v>0</v>
      </c>
      <c r="AX477">
        <v>3925</v>
      </c>
      <c r="AY477">
        <v>3000</v>
      </c>
      <c r="AZ477">
        <v>0</v>
      </c>
      <c r="BA477">
        <v>30810</v>
      </c>
      <c r="BB477">
        <v>6200</v>
      </c>
      <c r="BC477">
        <v>169900</v>
      </c>
      <c r="BD477">
        <v>26900</v>
      </c>
      <c r="BE477">
        <v>81690</v>
      </c>
      <c r="BF477">
        <v>0</v>
      </c>
      <c r="BG477">
        <v>0</v>
      </c>
      <c r="BH477">
        <v>0</v>
      </c>
      <c r="BI477">
        <v>0</v>
      </c>
      <c r="BJ477">
        <v>13000</v>
      </c>
      <c r="BK477">
        <v>29500</v>
      </c>
      <c r="BL477">
        <v>156871</v>
      </c>
      <c r="BM477">
        <v>251269</v>
      </c>
      <c r="BN477">
        <v>33323</v>
      </c>
      <c r="BO477">
        <v>14808</v>
      </c>
      <c r="BP477">
        <v>53651</v>
      </c>
      <c r="BQ477">
        <v>25250</v>
      </c>
      <c r="BR477">
        <v>28900</v>
      </c>
      <c r="BS477">
        <v>30068</v>
      </c>
      <c r="BT477">
        <v>42295</v>
      </c>
      <c r="BU477">
        <v>70436</v>
      </c>
      <c r="BV477">
        <v>13616</v>
      </c>
      <c r="BW477">
        <v>16500</v>
      </c>
      <c r="BX477">
        <v>66753</v>
      </c>
      <c r="BY477">
        <v>5128</v>
      </c>
      <c r="BZ477">
        <v>2000</v>
      </c>
      <c r="CA477">
        <v>4802</v>
      </c>
      <c r="CB477">
        <v>2271</v>
      </c>
      <c r="CC477">
        <v>10493</v>
      </c>
      <c r="CD477">
        <v>21975</v>
      </c>
      <c r="CE477">
        <v>358924</v>
      </c>
      <c r="CF477">
        <v>165940</v>
      </c>
      <c r="CG477">
        <v>74753</v>
      </c>
      <c r="CH477">
        <v>44800</v>
      </c>
      <c r="CI477">
        <v>42800</v>
      </c>
      <c r="CJ477">
        <v>77250</v>
      </c>
    </row>
    <row r="478" spans="1:88" x14ac:dyDescent="0.25">
      <c r="A478" t="s">
        <v>657</v>
      </c>
      <c r="B478" t="s">
        <v>2600</v>
      </c>
      <c r="C478" t="str">
        <f>VLOOKUP(LEFT(D478,2),'Lookup Information'!$E:$H,4,FALSE)</f>
        <v>Ohio District 39</v>
      </c>
      <c r="D478" t="s">
        <v>1106</v>
      </c>
      <c r="E478" t="s">
        <v>87</v>
      </c>
      <c r="F478" t="s">
        <v>88</v>
      </c>
      <c r="G478">
        <v>26050</v>
      </c>
      <c r="H478">
        <v>12150</v>
      </c>
      <c r="I478">
        <v>9000</v>
      </c>
      <c r="J478">
        <v>14200</v>
      </c>
      <c r="K478">
        <v>7000</v>
      </c>
      <c r="L478">
        <v>14600</v>
      </c>
      <c r="M478">
        <v>500</v>
      </c>
      <c r="N478">
        <v>18300</v>
      </c>
      <c r="O478">
        <v>52690</v>
      </c>
      <c r="P478">
        <v>12700</v>
      </c>
      <c r="Q478">
        <v>1000</v>
      </c>
      <c r="R478">
        <v>23500</v>
      </c>
      <c r="S478">
        <v>31500</v>
      </c>
      <c r="T478">
        <v>25500</v>
      </c>
      <c r="U478">
        <v>55400</v>
      </c>
      <c r="V478">
        <v>20925</v>
      </c>
      <c r="W478">
        <v>38600</v>
      </c>
      <c r="X478">
        <v>29100</v>
      </c>
      <c r="Y478">
        <v>26025</v>
      </c>
      <c r="Z478">
        <v>38000</v>
      </c>
      <c r="AA478">
        <v>20000</v>
      </c>
      <c r="AB478">
        <v>9200</v>
      </c>
      <c r="AC478">
        <v>123750</v>
      </c>
      <c r="AD478">
        <v>7500</v>
      </c>
      <c r="AE478">
        <v>85000</v>
      </c>
      <c r="AF478">
        <v>0</v>
      </c>
      <c r="AG478">
        <v>111997</v>
      </c>
      <c r="AH478">
        <v>120075</v>
      </c>
      <c r="AI478">
        <v>5000</v>
      </c>
      <c r="AJ478">
        <v>24000</v>
      </c>
      <c r="AK478">
        <v>384360</v>
      </c>
      <c r="AL478">
        <v>65625</v>
      </c>
      <c r="AM478">
        <v>205140</v>
      </c>
      <c r="AN478">
        <v>3500</v>
      </c>
      <c r="AO478">
        <v>211885</v>
      </c>
      <c r="AP478">
        <v>250185</v>
      </c>
      <c r="AQ478">
        <v>121550</v>
      </c>
      <c r="AR478">
        <v>221700</v>
      </c>
      <c r="AS478">
        <v>236004</v>
      </c>
      <c r="AT478">
        <v>0</v>
      </c>
      <c r="AU478">
        <v>0</v>
      </c>
      <c r="AV478">
        <v>4400</v>
      </c>
      <c r="AW478">
        <v>0</v>
      </c>
      <c r="AX478">
        <v>0</v>
      </c>
      <c r="AY478">
        <v>3500</v>
      </c>
      <c r="AZ478">
        <v>0</v>
      </c>
      <c r="BA478">
        <v>14300</v>
      </c>
      <c r="BB478">
        <v>3000</v>
      </c>
      <c r="BC478">
        <v>48000</v>
      </c>
      <c r="BD478">
        <v>0</v>
      </c>
      <c r="BE478">
        <v>29591</v>
      </c>
      <c r="BF478">
        <v>0</v>
      </c>
      <c r="BG478">
        <v>28000</v>
      </c>
      <c r="BH478">
        <v>5500</v>
      </c>
      <c r="BI478">
        <v>0</v>
      </c>
      <c r="BJ478">
        <v>12000</v>
      </c>
      <c r="BK478">
        <v>37700</v>
      </c>
      <c r="BL478">
        <v>163905</v>
      </c>
      <c r="BM478">
        <v>170753</v>
      </c>
      <c r="BN478">
        <v>53050</v>
      </c>
      <c r="BO478">
        <v>23500</v>
      </c>
      <c r="BP478">
        <v>36100</v>
      </c>
      <c r="BQ478">
        <v>14950</v>
      </c>
      <c r="BR478">
        <v>63400</v>
      </c>
      <c r="BS478">
        <v>92100</v>
      </c>
      <c r="BT478">
        <v>6700</v>
      </c>
      <c r="BU478">
        <v>101700</v>
      </c>
      <c r="BV478">
        <v>15100</v>
      </c>
      <c r="BW478">
        <v>6800</v>
      </c>
      <c r="BX478">
        <v>97600</v>
      </c>
      <c r="BY478">
        <v>27000</v>
      </c>
      <c r="BZ478">
        <v>7000</v>
      </c>
      <c r="CA478">
        <v>16800</v>
      </c>
      <c r="CB478">
        <v>850</v>
      </c>
      <c r="CC478">
        <v>21850</v>
      </c>
      <c r="CD478">
        <v>4000</v>
      </c>
      <c r="CE478">
        <v>90100</v>
      </c>
      <c r="CF478">
        <v>61050</v>
      </c>
      <c r="CG478">
        <v>56250</v>
      </c>
      <c r="CH478">
        <v>25000</v>
      </c>
      <c r="CI478">
        <v>11900</v>
      </c>
      <c r="CJ478">
        <v>8644</v>
      </c>
    </row>
    <row r="479" spans="1:88" x14ac:dyDescent="0.25">
      <c r="A479" t="s">
        <v>658</v>
      </c>
      <c r="B479" t="s">
        <v>2601</v>
      </c>
      <c r="C479" t="str">
        <f>VLOOKUP(LEFT(D479,2),'Lookup Information'!$E:$H,4,FALSE)</f>
        <v>North Carolina District 37</v>
      </c>
      <c r="D479" t="s">
        <v>659</v>
      </c>
      <c r="E479" t="s">
        <v>95</v>
      </c>
      <c r="F479" t="s">
        <v>88</v>
      </c>
      <c r="G479">
        <v>31000</v>
      </c>
      <c r="H479">
        <v>40500</v>
      </c>
      <c r="I479">
        <v>2000</v>
      </c>
      <c r="J479">
        <v>9000</v>
      </c>
      <c r="K479">
        <v>3500</v>
      </c>
      <c r="L479">
        <v>2250</v>
      </c>
      <c r="M479">
        <v>11000</v>
      </c>
      <c r="N479">
        <v>19000</v>
      </c>
      <c r="O479">
        <v>16780</v>
      </c>
      <c r="P479">
        <v>11000</v>
      </c>
      <c r="Q479">
        <v>1000</v>
      </c>
      <c r="R479">
        <v>8000</v>
      </c>
      <c r="S479">
        <v>17500</v>
      </c>
      <c r="T479">
        <v>6750</v>
      </c>
      <c r="U479">
        <v>500</v>
      </c>
      <c r="V479">
        <v>3000</v>
      </c>
      <c r="W479">
        <v>14400</v>
      </c>
      <c r="X479">
        <v>0</v>
      </c>
      <c r="Y479">
        <v>500</v>
      </c>
      <c r="Z479">
        <v>2000</v>
      </c>
      <c r="AA479">
        <v>10000</v>
      </c>
      <c r="AB479">
        <v>5000</v>
      </c>
      <c r="AC479">
        <v>20000</v>
      </c>
      <c r="AD479">
        <v>-4000</v>
      </c>
      <c r="AE479">
        <v>15600</v>
      </c>
      <c r="AF479">
        <v>0</v>
      </c>
      <c r="AG479">
        <v>10500</v>
      </c>
      <c r="AH479">
        <v>63950</v>
      </c>
      <c r="AI479">
        <v>2000</v>
      </c>
      <c r="AJ479">
        <v>10500</v>
      </c>
      <c r="AK479">
        <v>14900</v>
      </c>
      <c r="AL479">
        <v>11000</v>
      </c>
      <c r="AM479">
        <v>16050</v>
      </c>
      <c r="AN479">
        <v>0</v>
      </c>
      <c r="AO479">
        <v>30600</v>
      </c>
      <c r="AP479">
        <v>19950</v>
      </c>
      <c r="AQ479">
        <v>6000</v>
      </c>
      <c r="AR479">
        <v>4250</v>
      </c>
      <c r="AS479">
        <v>45000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1000</v>
      </c>
      <c r="AZ479">
        <v>0</v>
      </c>
      <c r="BA479">
        <v>1000</v>
      </c>
      <c r="BB479">
        <v>0</v>
      </c>
      <c r="BC479">
        <v>7600</v>
      </c>
      <c r="BD479">
        <v>13200</v>
      </c>
      <c r="BE479">
        <v>1250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52708</v>
      </c>
      <c r="BM479">
        <v>55161</v>
      </c>
      <c r="BN479">
        <v>2000</v>
      </c>
      <c r="BO479">
        <v>5000</v>
      </c>
      <c r="BP479">
        <v>10700</v>
      </c>
      <c r="BQ479">
        <v>8800</v>
      </c>
      <c r="BR479">
        <v>2500</v>
      </c>
      <c r="BS479">
        <v>12500</v>
      </c>
      <c r="BT479">
        <v>9200</v>
      </c>
      <c r="BU479">
        <v>6500</v>
      </c>
      <c r="BV479">
        <v>0</v>
      </c>
      <c r="BW479">
        <v>7500</v>
      </c>
      <c r="BX479">
        <v>12250</v>
      </c>
      <c r="BY479">
        <v>9500</v>
      </c>
      <c r="BZ479">
        <v>1000</v>
      </c>
      <c r="CA479">
        <v>3100</v>
      </c>
      <c r="CB479">
        <v>0</v>
      </c>
      <c r="CC479">
        <v>14600</v>
      </c>
      <c r="CD479">
        <v>1000</v>
      </c>
      <c r="CE479">
        <v>31325</v>
      </c>
      <c r="CF479">
        <v>9200</v>
      </c>
      <c r="CG479">
        <v>11400</v>
      </c>
      <c r="CH479">
        <v>8250</v>
      </c>
      <c r="CI479">
        <v>0</v>
      </c>
      <c r="CJ479">
        <v>0</v>
      </c>
    </row>
    <row r="480" spans="1:88" x14ac:dyDescent="0.25">
      <c r="A480" t="s">
        <v>660</v>
      </c>
      <c r="B480" t="s">
        <v>2602</v>
      </c>
      <c r="C480" t="str">
        <f>VLOOKUP(LEFT(D480,2),'Lookup Information'!$E:$H,4,FALSE)</f>
        <v>Colorado District 8</v>
      </c>
      <c r="D480" t="s">
        <v>1107</v>
      </c>
      <c r="E480" t="s">
        <v>87</v>
      </c>
      <c r="F480" t="s">
        <v>88</v>
      </c>
      <c r="G480">
        <v>22000</v>
      </c>
      <c r="H480">
        <v>12500</v>
      </c>
      <c r="I480">
        <v>7200</v>
      </c>
      <c r="J480">
        <v>2000</v>
      </c>
      <c r="K480">
        <v>7000</v>
      </c>
      <c r="L480">
        <v>53925</v>
      </c>
      <c r="M480">
        <v>2700</v>
      </c>
      <c r="N480">
        <v>273</v>
      </c>
      <c r="O480">
        <v>5700</v>
      </c>
      <c r="P480">
        <v>1550</v>
      </c>
      <c r="Q480">
        <v>2650</v>
      </c>
      <c r="R480">
        <v>8900</v>
      </c>
      <c r="S480">
        <v>20090</v>
      </c>
      <c r="T480">
        <v>12000</v>
      </c>
      <c r="U480">
        <v>15550</v>
      </c>
      <c r="V480">
        <v>1500</v>
      </c>
      <c r="W480">
        <v>18400</v>
      </c>
      <c r="X480">
        <v>14800</v>
      </c>
      <c r="Y480">
        <v>3950</v>
      </c>
      <c r="Z480">
        <v>14500</v>
      </c>
      <c r="AA480">
        <v>3000</v>
      </c>
      <c r="AB480">
        <v>0</v>
      </c>
      <c r="AC480">
        <v>19500</v>
      </c>
      <c r="AD480">
        <v>47300</v>
      </c>
      <c r="AE480">
        <v>116850</v>
      </c>
      <c r="AF480">
        <v>6150</v>
      </c>
      <c r="AG480">
        <v>32249</v>
      </c>
      <c r="AH480">
        <v>94900</v>
      </c>
      <c r="AI480">
        <v>11900</v>
      </c>
      <c r="AJ480">
        <v>28500</v>
      </c>
      <c r="AK480">
        <v>77800</v>
      </c>
      <c r="AL480">
        <v>37675</v>
      </c>
      <c r="AM480">
        <v>133600</v>
      </c>
      <c r="AN480">
        <v>6250</v>
      </c>
      <c r="AO480">
        <v>112600</v>
      </c>
      <c r="AP480">
        <v>32250</v>
      </c>
      <c r="AQ480">
        <v>1000</v>
      </c>
      <c r="AR480">
        <v>5250</v>
      </c>
      <c r="AS480">
        <v>7000</v>
      </c>
      <c r="AT480">
        <v>0</v>
      </c>
      <c r="AU480">
        <v>0</v>
      </c>
      <c r="AV480">
        <v>33573</v>
      </c>
      <c r="AW480">
        <v>0</v>
      </c>
      <c r="AX480">
        <v>0</v>
      </c>
      <c r="AY480">
        <v>0</v>
      </c>
      <c r="AZ480">
        <v>0</v>
      </c>
      <c r="BA480">
        <v>23550</v>
      </c>
      <c r="BB480">
        <v>0</v>
      </c>
      <c r="BC480">
        <v>146600</v>
      </c>
      <c r="BD480">
        <v>13800</v>
      </c>
      <c r="BE480">
        <v>25105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35500</v>
      </c>
      <c r="BM480">
        <v>8100</v>
      </c>
      <c r="BN480">
        <v>17900</v>
      </c>
      <c r="BO480">
        <v>4500</v>
      </c>
      <c r="BP480">
        <v>10950</v>
      </c>
      <c r="BQ480">
        <v>1500</v>
      </c>
      <c r="BR480">
        <v>2500</v>
      </c>
      <c r="BS480">
        <v>27200</v>
      </c>
      <c r="BT480">
        <v>4500</v>
      </c>
      <c r="BU480">
        <v>25100</v>
      </c>
      <c r="BV480">
        <v>1500</v>
      </c>
      <c r="BW480">
        <v>0</v>
      </c>
      <c r="BX480">
        <v>17150</v>
      </c>
      <c r="BY480">
        <v>2700</v>
      </c>
      <c r="BZ480">
        <v>0</v>
      </c>
      <c r="CA480">
        <v>3350</v>
      </c>
      <c r="CB480">
        <v>0</v>
      </c>
      <c r="CC480">
        <v>10100</v>
      </c>
      <c r="CD480">
        <v>2700</v>
      </c>
      <c r="CE480">
        <v>150545</v>
      </c>
      <c r="CF480">
        <v>14900</v>
      </c>
      <c r="CG480">
        <v>34199</v>
      </c>
      <c r="CH480">
        <v>15999</v>
      </c>
      <c r="CI480">
        <v>0</v>
      </c>
      <c r="CJ480">
        <v>250</v>
      </c>
    </row>
    <row r="481" spans="1:88" x14ac:dyDescent="0.25">
      <c r="A481" t="s">
        <v>661</v>
      </c>
      <c r="B481" t="s">
        <v>2603</v>
      </c>
      <c r="C481" t="str">
        <f>VLOOKUP(LEFT(D481,2),'Lookup Information'!$E:$H,4,FALSE)</f>
        <v>Nevada District 32</v>
      </c>
      <c r="D481" t="s">
        <v>1108</v>
      </c>
      <c r="E481" t="s">
        <v>87</v>
      </c>
      <c r="F481" t="s">
        <v>90</v>
      </c>
      <c r="G481">
        <v>5400</v>
      </c>
      <c r="H481">
        <v>0</v>
      </c>
      <c r="I481">
        <v>0</v>
      </c>
      <c r="J481">
        <v>0</v>
      </c>
      <c r="K481">
        <v>0</v>
      </c>
      <c r="L481">
        <v>5400</v>
      </c>
      <c r="M481">
        <v>0</v>
      </c>
      <c r="N481">
        <v>1000</v>
      </c>
      <c r="O481">
        <v>7450</v>
      </c>
      <c r="P481">
        <v>16800</v>
      </c>
      <c r="Q481">
        <v>0</v>
      </c>
      <c r="R481">
        <v>16950</v>
      </c>
      <c r="S481">
        <v>13000</v>
      </c>
      <c r="T481">
        <v>7000</v>
      </c>
      <c r="U481">
        <v>2000</v>
      </c>
      <c r="V481">
        <v>10650</v>
      </c>
      <c r="W481">
        <v>4250</v>
      </c>
      <c r="X481">
        <v>3200</v>
      </c>
      <c r="Y481">
        <v>5000</v>
      </c>
      <c r="Z481">
        <v>4000</v>
      </c>
      <c r="AA481">
        <v>0</v>
      </c>
      <c r="AB481">
        <v>0</v>
      </c>
      <c r="AC481">
        <v>2500</v>
      </c>
      <c r="AD481">
        <v>13000</v>
      </c>
      <c r="AE481">
        <v>0</v>
      </c>
      <c r="AF481">
        <v>1000</v>
      </c>
      <c r="AG481">
        <v>5000</v>
      </c>
      <c r="AH481">
        <v>6000</v>
      </c>
      <c r="AI481">
        <v>6709</v>
      </c>
      <c r="AJ481">
        <v>0</v>
      </c>
      <c r="AK481">
        <v>1000</v>
      </c>
      <c r="AL481">
        <v>5450</v>
      </c>
      <c r="AM481">
        <v>42750</v>
      </c>
      <c r="AN481">
        <v>0</v>
      </c>
      <c r="AO481">
        <v>250</v>
      </c>
      <c r="AP481">
        <v>17600</v>
      </c>
      <c r="AQ481">
        <v>6000</v>
      </c>
      <c r="AR481">
        <v>6400</v>
      </c>
      <c r="AS481">
        <v>6000</v>
      </c>
      <c r="AT481">
        <v>0</v>
      </c>
      <c r="AU481">
        <v>1000</v>
      </c>
      <c r="AV481">
        <v>0</v>
      </c>
      <c r="AW481">
        <v>0</v>
      </c>
      <c r="AX481">
        <v>2060</v>
      </c>
      <c r="AY481">
        <v>0</v>
      </c>
      <c r="AZ481">
        <v>0</v>
      </c>
      <c r="BA481">
        <v>0</v>
      </c>
      <c r="BB481">
        <v>0</v>
      </c>
      <c r="BC481">
        <v>7500</v>
      </c>
      <c r="BD481">
        <v>0</v>
      </c>
      <c r="BE481">
        <v>0</v>
      </c>
      <c r="BF481">
        <v>0</v>
      </c>
      <c r="BG481">
        <v>50000</v>
      </c>
      <c r="BH481">
        <v>38000</v>
      </c>
      <c r="BI481">
        <v>21600</v>
      </c>
      <c r="BJ481">
        <v>30500</v>
      </c>
      <c r="BK481">
        <v>52000</v>
      </c>
      <c r="BL481">
        <v>60750</v>
      </c>
      <c r="BM481">
        <v>8500</v>
      </c>
      <c r="BN481">
        <v>17324</v>
      </c>
      <c r="BO481">
        <v>3750</v>
      </c>
      <c r="BP481">
        <v>16350</v>
      </c>
      <c r="BQ481">
        <v>61200</v>
      </c>
      <c r="BR481">
        <v>0</v>
      </c>
      <c r="BS481">
        <v>6400</v>
      </c>
      <c r="BT481">
        <v>15750</v>
      </c>
      <c r="BU481">
        <v>6900</v>
      </c>
      <c r="BV481">
        <v>2500</v>
      </c>
      <c r="BW481">
        <v>11700</v>
      </c>
      <c r="BX481">
        <v>7500</v>
      </c>
      <c r="BY481">
        <v>0</v>
      </c>
      <c r="BZ481">
        <v>0</v>
      </c>
      <c r="CA481">
        <v>3850</v>
      </c>
      <c r="CB481">
        <v>0</v>
      </c>
      <c r="CC481">
        <v>14300</v>
      </c>
      <c r="CD481">
        <v>0</v>
      </c>
      <c r="CE481">
        <v>44784</v>
      </c>
      <c r="CF481">
        <v>31500</v>
      </c>
      <c r="CG481">
        <v>2000</v>
      </c>
      <c r="CH481">
        <v>23000</v>
      </c>
      <c r="CI481">
        <v>0</v>
      </c>
      <c r="CJ481">
        <v>4000</v>
      </c>
    </row>
    <row r="482" spans="1:88" x14ac:dyDescent="0.25">
      <c r="A482" t="s">
        <v>662</v>
      </c>
      <c r="B482" t="s">
        <v>2604</v>
      </c>
      <c r="C482" t="str">
        <f>VLOOKUP(LEFT(D482,2),'Lookup Information'!$E:$H,4,FALSE)</f>
        <v>New York District 36</v>
      </c>
      <c r="D482" t="s">
        <v>1109</v>
      </c>
      <c r="E482" t="s">
        <v>87</v>
      </c>
      <c r="F482" t="s">
        <v>90</v>
      </c>
      <c r="G482">
        <v>3000</v>
      </c>
      <c r="H482">
        <v>9700</v>
      </c>
      <c r="I482">
        <v>250</v>
      </c>
      <c r="J482">
        <v>3000</v>
      </c>
      <c r="K482">
        <v>2000</v>
      </c>
      <c r="L482">
        <v>4900</v>
      </c>
      <c r="M482">
        <v>0</v>
      </c>
      <c r="N482">
        <v>0</v>
      </c>
      <c r="O482">
        <v>3854</v>
      </c>
      <c r="P482">
        <v>5000</v>
      </c>
      <c r="Q482">
        <v>1043</v>
      </c>
      <c r="R482">
        <v>17200</v>
      </c>
      <c r="S482">
        <v>42500</v>
      </c>
      <c r="T482">
        <v>17000</v>
      </c>
      <c r="U482">
        <v>16000</v>
      </c>
      <c r="V482">
        <v>10350</v>
      </c>
      <c r="W482">
        <v>0</v>
      </c>
      <c r="X482">
        <v>2500</v>
      </c>
      <c r="Y482">
        <v>10000</v>
      </c>
      <c r="Z482">
        <v>18100</v>
      </c>
      <c r="AA482">
        <v>1000</v>
      </c>
      <c r="AB482">
        <v>1000</v>
      </c>
      <c r="AC482">
        <v>30100</v>
      </c>
      <c r="AD482">
        <v>0</v>
      </c>
      <c r="AE482">
        <v>6400</v>
      </c>
      <c r="AF482">
        <v>0</v>
      </c>
      <c r="AG482">
        <v>4260</v>
      </c>
      <c r="AH482">
        <v>2250</v>
      </c>
      <c r="AI482">
        <v>6000</v>
      </c>
      <c r="AJ482">
        <v>2015</v>
      </c>
      <c r="AK482">
        <v>26500</v>
      </c>
      <c r="AL482">
        <v>1000</v>
      </c>
      <c r="AM482">
        <v>32295</v>
      </c>
      <c r="AN482">
        <v>0</v>
      </c>
      <c r="AO482">
        <v>12600</v>
      </c>
      <c r="AP482">
        <v>124463</v>
      </c>
      <c r="AQ482">
        <v>11550</v>
      </c>
      <c r="AR482">
        <v>19669</v>
      </c>
      <c r="AS482">
        <v>36105</v>
      </c>
      <c r="AT482">
        <v>0</v>
      </c>
      <c r="AU482">
        <v>0</v>
      </c>
      <c r="AV482">
        <v>8000</v>
      </c>
      <c r="AW482">
        <v>350</v>
      </c>
      <c r="AX482">
        <v>12743</v>
      </c>
      <c r="AY482">
        <v>0</v>
      </c>
      <c r="AZ482">
        <v>0</v>
      </c>
      <c r="BA482">
        <v>0</v>
      </c>
      <c r="BB482">
        <v>0</v>
      </c>
      <c r="BC482">
        <v>1000</v>
      </c>
      <c r="BD482">
        <v>6650</v>
      </c>
      <c r="BE482">
        <v>500</v>
      </c>
      <c r="BF482">
        <v>0</v>
      </c>
      <c r="BG482">
        <v>42500</v>
      </c>
      <c r="BH482">
        <v>50000</v>
      </c>
      <c r="BI482">
        <v>9000</v>
      </c>
      <c r="BJ482">
        <v>51000</v>
      </c>
      <c r="BK482">
        <v>31750</v>
      </c>
      <c r="BL482">
        <v>32025</v>
      </c>
      <c r="BM482">
        <v>21437</v>
      </c>
      <c r="BN482">
        <v>12500</v>
      </c>
      <c r="BO482">
        <v>0</v>
      </c>
      <c r="BP482">
        <v>3125</v>
      </c>
      <c r="BQ482">
        <v>10000</v>
      </c>
      <c r="BR482">
        <v>11500</v>
      </c>
      <c r="BS482">
        <v>0</v>
      </c>
      <c r="BT482">
        <v>1000</v>
      </c>
      <c r="BU482">
        <v>6000</v>
      </c>
      <c r="BV482">
        <v>1000</v>
      </c>
      <c r="BW482">
        <v>0</v>
      </c>
      <c r="BX482">
        <v>6000</v>
      </c>
      <c r="BY482">
        <v>0</v>
      </c>
      <c r="BZ482">
        <v>1100</v>
      </c>
      <c r="CA482">
        <v>12684</v>
      </c>
      <c r="CB482">
        <v>1625</v>
      </c>
      <c r="CC482">
        <v>6605</v>
      </c>
      <c r="CD482">
        <v>753</v>
      </c>
      <c r="CE482">
        <v>30705</v>
      </c>
      <c r="CF482">
        <v>3000</v>
      </c>
      <c r="CG482">
        <v>14500</v>
      </c>
      <c r="CH482">
        <v>7000</v>
      </c>
      <c r="CI482">
        <v>0</v>
      </c>
      <c r="CJ482">
        <v>1000</v>
      </c>
    </row>
    <row r="483" spans="1:88" x14ac:dyDescent="0.25">
      <c r="A483" t="s">
        <v>663</v>
      </c>
      <c r="B483" t="s">
        <v>2605</v>
      </c>
      <c r="C483" t="str">
        <f>VLOOKUP(LEFT(D483,2),'Lookup Information'!$E:$H,4,FALSE)</f>
        <v>Pennsylvania District 42</v>
      </c>
      <c r="D483" t="s">
        <v>664</v>
      </c>
      <c r="E483" t="s">
        <v>95</v>
      </c>
      <c r="F483" t="s">
        <v>88</v>
      </c>
      <c r="G483">
        <v>73277</v>
      </c>
      <c r="H483">
        <v>52485</v>
      </c>
      <c r="I483">
        <v>12450</v>
      </c>
      <c r="J483">
        <v>142240</v>
      </c>
      <c r="K483">
        <v>27346</v>
      </c>
      <c r="L483">
        <v>26295</v>
      </c>
      <c r="M483">
        <v>15795</v>
      </c>
      <c r="N483">
        <v>26007</v>
      </c>
      <c r="O483">
        <v>123507</v>
      </c>
      <c r="P483">
        <v>42100</v>
      </c>
      <c r="Q483">
        <v>58740</v>
      </c>
      <c r="R483">
        <v>67710</v>
      </c>
      <c r="S483">
        <v>70100</v>
      </c>
      <c r="T483">
        <v>45670</v>
      </c>
      <c r="U483">
        <v>128081</v>
      </c>
      <c r="V483">
        <v>62435</v>
      </c>
      <c r="W483">
        <v>148105</v>
      </c>
      <c r="X483">
        <v>56560</v>
      </c>
      <c r="Y483">
        <v>56109</v>
      </c>
      <c r="Z483">
        <v>40852</v>
      </c>
      <c r="AA483">
        <v>13560</v>
      </c>
      <c r="AB483">
        <v>5250</v>
      </c>
      <c r="AC483">
        <v>150512</v>
      </c>
      <c r="AD483">
        <v>103698</v>
      </c>
      <c r="AE483">
        <v>374597</v>
      </c>
      <c r="AF483">
        <v>11450</v>
      </c>
      <c r="AG483">
        <v>128644</v>
      </c>
      <c r="AH483">
        <v>518891</v>
      </c>
      <c r="AI483">
        <v>16900</v>
      </c>
      <c r="AJ483">
        <v>108950</v>
      </c>
      <c r="AK483">
        <v>487085</v>
      </c>
      <c r="AL483">
        <v>422432</v>
      </c>
      <c r="AM483">
        <v>610985</v>
      </c>
      <c r="AN483">
        <v>13325</v>
      </c>
      <c r="AO483">
        <v>1345950</v>
      </c>
      <c r="AP483">
        <v>323187</v>
      </c>
      <c r="AQ483">
        <v>185800</v>
      </c>
      <c r="AR483">
        <v>172255</v>
      </c>
      <c r="AS483">
        <v>285416</v>
      </c>
      <c r="AT483">
        <v>25320</v>
      </c>
      <c r="AU483">
        <v>0</v>
      </c>
      <c r="AV483">
        <v>32000</v>
      </c>
      <c r="AW483">
        <v>0</v>
      </c>
      <c r="AX483">
        <v>0</v>
      </c>
      <c r="AY483">
        <v>10500</v>
      </c>
      <c r="AZ483">
        <v>0</v>
      </c>
      <c r="BA483">
        <v>73748</v>
      </c>
      <c r="BB483">
        <v>33521</v>
      </c>
      <c r="BC483">
        <v>542200</v>
      </c>
      <c r="BD483">
        <v>190975</v>
      </c>
      <c r="BE483">
        <v>1103722</v>
      </c>
      <c r="BF483">
        <v>0</v>
      </c>
      <c r="BG483">
        <v>10000</v>
      </c>
      <c r="BH483">
        <v>0</v>
      </c>
      <c r="BI483">
        <v>0</v>
      </c>
      <c r="BJ483">
        <v>2500</v>
      </c>
      <c r="BK483">
        <v>5000</v>
      </c>
      <c r="BL483">
        <v>718167</v>
      </c>
      <c r="BM483">
        <v>229842</v>
      </c>
      <c r="BN483">
        <v>59335</v>
      </c>
      <c r="BO483">
        <v>33802</v>
      </c>
      <c r="BP483">
        <v>165337</v>
      </c>
      <c r="BQ483">
        <v>42625</v>
      </c>
      <c r="BR483">
        <v>112831</v>
      </c>
      <c r="BS483">
        <v>111402</v>
      </c>
      <c r="BT483">
        <v>42441</v>
      </c>
      <c r="BU483">
        <v>310549</v>
      </c>
      <c r="BV483">
        <v>49896</v>
      </c>
      <c r="BW483">
        <v>66116</v>
      </c>
      <c r="BX483">
        <v>155170</v>
      </c>
      <c r="BY483">
        <v>50420</v>
      </c>
      <c r="BZ483">
        <v>2962</v>
      </c>
      <c r="CA483">
        <v>65396</v>
      </c>
      <c r="CB483">
        <v>11634</v>
      </c>
      <c r="CC483">
        <v>123141</v>
      </c>
      <c r="CD483">
        <v>47055</v>
      </c>
      <c r="CE483">
        <v>2194072</v>
      </c>
      <c r="CF483">
        <v>57058</v>
      </c>
      <c r="CG483">
        <v>122574</v>
      </c>
      <c r="CH483">
        <v>16761</v>
      </c>
      <c r="CI483">
        <v>33825</v>
      </c>
      <c r="CJ483">
        <v>66672</v>
      </c>
    </row>
    <row r="484" spans="1:88" x14ac:dyDescent="0.25">
      <c r="A484" t="s">
        <v>665</v>
      </c>
      <c r="B484" t="s">
        <v>2606</v>
      </c>
      <c r="C484" t="str">
        <f>VLOOKUP(LEFT(D484,2),'Lookup Information'!$E:$H,4,FALSE)</f>
        <v>California District 6</v>
      </c>
      <c r="D484" t="s">
        <v>1110</v>
      </c>
      <c r="E484" t="s">
        <v>87</v>
      </c>
      <c r="F484" t="s">
        <v>90</v>
      </c>
      <c r="G484">
        <v>0</v>
      </c>
      <c r="H484">
        <v>18400</v>
      </c>
      <c r="I484">
        <v>0</v>
      </c>
      <c r="J484">
        <v>0</v>
      </c>
      <c r="K484">
        <v>3000</v>
      </c>
      <c r="L484">
        <v>0</v>
      </c>
      <c r="M484">
        <v>0</v>
      </c>
      <c r="N484">
        <v>0</v>
      </c>
      <c r="O484">
        <v>4700</v>
      </c>
      <c r="P484">
        <v>1000</v>
      </c>
      <c r="Q484">
        <v>0</v>
      </c>
      <c r="R484">
        <v>6200</v>
      </c>
      <c r="S484">
        <v>4000</v>
      </c>
      <c r="T484">
        <v>15000</v>
      </c>
      <c r="U484">
        <v>0</v>
      </c>
      <c r="V484">
        <v>6700</v>
      </c>
      <c r="W484">
        <v>0</v>
      </c>
      <c r="X484">
        <v>6000</v>
      </c>
      <c r="Y484">
        <v>0</v>
      </c>
      <c r="Z484">
        <v>14250</v>
      </c>
      <c r="AA484">
        <v>0</v>
      </c>
      <c r="AB484">
        <v>1000</v>
      </c>
      <c r="AC484">
        <v>4500</v>
      </c>
      <c r="AD484">
        <v>0</v>
      </c>
      <c r="AE484">
        <v>6500</v>
      </c>
      <c r="AF484">
        <v>1000</v>
      </c>
      <c r="AG484">
        <v>5000</v>
      </c>
      <c r="AH484">
        <v>12000</v>
      </c>
      <c r="AI484">
        <v>6000</v>
      </c>
      <c r="AJ484">
        <v>0</v>
      </c>
      <c r="AK484">
        <v>18500</v>
      </c>
      <c r="AL484">
        <v>2000</v>
      </c>
      <c r="AM484">
        <v>14400</v>
      </c>
      <c r="AN484">
        <v>0</v>
      </c>
      <c r="AO484">
        <v>500</v>
      </c>
      <c r="AP484">
        <v>29400</v>
      </c>
      <c r="AQ484">
        <v>7000</v>
      </c>
      <c r="AR484">
        <v>19150</v>
      </c>
      <c r="AS484">
        <v>22500</v>
      </c>
      <c r="AT484">
        <v>0</v>
      </c>
      <c r="AU484">
        <v>5000</v>
      </c>
      <c r="AV484">
        <v>1000</v>
      </c>
      <c r="AW484">
        <v>12005</v>
      </c>
      <c r="AX484">
        <v>5200</v>
      </c>
      <c r="AY484">
        <v>0</v>
      </c>
      <c r="AZ484">
        <v>0</v>
      </c>
      <c r="BA484">
        <v>0</v>
      </c>
      <c r="BB484">
        <v>1000</v>
      </c>
      <c r="BC484">
        <v>23500</v>
      </c>
      <c r="BD484">
        <v>15173</v>
      </c>
      <c r="BE484">
        <v>0</v>
      </c>
      <c r="BF484">
        <v>0</v>
      </c>
      <c r="BG484">
        <v>41500</v>
      </c>
      <c r="BH484">
        <v>31500</v>
      </c>
      <c r="BI484">
        <v>20000</v>
      </c>
      <c r="BJ484">
        <v>41000</v>
      </c>
      <c r="BK484">
        <v>22500</v>
      </c>
      <c r="BL484">
        <v>27233</v>
      </c>
      <c r="BM484">
        <v>10350</v>
      </c>
      <c r="BN484">
        <v>15392</v>
      </c>
      <c r="BO484">
        <v>0</v>
      </c>
      <c r="BP484">
        <v>0</v>
      </c>
      <c r="BQ484">
        <v>44400</v>
      </c>
      <c r="BR484">
        <v>2000</v>
      </c>
      <c r="BS484">
        <v>3500</v>
      </c>
      <c r="BT484">
        <v>0</v>
      </c>
      <c r="BU484">
        <v>3000</v>
      </c>
      <c r="BV484">
        <v>1000</v>
      </c>
      <c r="BW484">
        <v>1000</v>
      </c>
      <c r="BX484">
        <v>500</v>
      </c>
      <c r="BY484">
        <v>1000</v>
      </c>
      <c r="BZ484">
        <v>0</v>
      </c>
      <c r="CA484">
        <v>0</v>
      </c>
      <c r="CB484">
        <v>0</v>
      </c>
      <c r="CC484">
        <v>2675</v>
      </c>
      <c r="CD484">
        <v>0</v>
      </c>
      <c r="CE484">
        <v>0</v>
      </c>
      <c r="CF484">
        <v>2500</v>
      </c>
      <c r="CG484">
        <v>6500</v>
      </c>
      <c r="CH484">
        <v>6500</v>
      </c>
      <c r="CI484">
        <v>1000</v>
      </c>
      <c r="CJ484">
        <v>1000</v>
      </c>
    </row>
    <row r="485" spans="1:88" x14ac:dyDescent="0.25">
      <c r="A485" t="s">
        <v>666</v>
      </c>
      <c r="B485" t="s">
        <v>2607</v>
      </c>
      <c r="C485" t="str">
        <f>VLOOKUP(LEFT(D485,2),'Lookup Information'!$E:$H,4,FALSE)</f>
        <v>Michigan District 26</v>
      </c>
      <c r="D485" t="s">
        <v>1111</v>
      </c>
      <c r="E485" t="s">
        <v>87</v>
      </c>
      <c r="F485" t="s">
        <v>88</v>
      </c>
      <c r="G485">
        <v>1500</v>
      </c>
      <c r="H485">
        <v>2000</v>
      </c>
      <c r="I485">
        <v>0</v>
      </c>
      <c r="J485">
        <v>1000</v>
      </c>
      <c r="K485">
        <v>0</v>
      </c>
      <c r="L485">
        <v>0</v>
      </c>
      <c r="M485">
        <v>0</v>
      </c>
      <c r="N485">
        <v>2000</v>
      </c>
      <c r="O485">
        <v>16750</v>
      </c>
      <c r="P485">
        <v>2500</v>
      </c>
      <c r="Q485">
        <v>5450</v>
      </c>
      <c r="R485">
        <v>11950</v>
      </c>
      <c r="S485">
        <v>7000</v>
      </c>
      <c r="T485">
        <v>3000</v>
      </c>
      <c r="U485">
        <v>12050</v>
      </c>
      <c r="V485">
        <v>8950</v>
      </c>
      <c r="W485">
        <v>11600</v>
      </c>
      <c r="X485">
        <v>7000</v>
      </c>
      <c r="Y485">
        <v>0</v>
      </c>
      <c r="Z485">
        <v>3000</v>
      </c>
      <c r="AA485">
        <v>4000</v>
      </c>
      <c r="AB485">
        <v>2500</v>
      </c>
      <c r="AC485">
        <v>26500</v>
      </c>
      <c r="AD485">
        <v>0</v>
      </c>
      <c r="AE485">
        <v>4000</v>
      </c>
      <c r="AF485">
        <v>0</v>
      </c>
      <c r="AG485">
        <v>5600</v>
      </c>
      <c r="AH485">
        <v>13550</v>
      </c>
      <c r="AI485">
        <v>7000</v>
      </c>
      <c r="AJ485">
        <v>0</v>
      </c>
      <c r="AK485">
        <v>30850</v>
      </c>
      <c r="AL485">
        <v>15900</v>
      </c>
      <c r="AM485">
        <v>130215</v>
      </c>
      <c r="AN485">
        <v>7150</v>
      </c>
      <c r="AO485">
        <v>35150</v>
      </c>
      <c r="AP485">
        <v>30450</v>
      </c>
      <c r="AQ485">
        <v>2500</v>
      </c>
      <c r="AR485">
        <v>4850</v>
      </c>
      <c r="AS485">
        <v>5500</v>
      </c>
      <c r="AT485">
        <v>500</v>
      </c>
      <c r="AU485">
        <v>0</v>
      </c>
      <c r="AV485">
        <v>3000</v>
      </c>
      <c r="AW485">
        <v>0</v>
      </c>
      <c r="AX485">
        <v>0</v>
      </c>
      <c r="AY485">
        <v>1000</v>
      </c>
      <c r="AZ485">
        <v>0</v>
      </c>
      <c r="BA485">
        <v>3100</v>
      </c>
      <c r="BB485">
        <v>0</v>
      </c>
      <c r="BC485">
        <v>45000</v>
      </c>
      <c r="BD485">
        <v>0</v>
      </c>
      <c r="BE485">
        <v>500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125925</v>
      </c>
      <c r="BM485">
        <v>14796</v>
      </c>
      <c r="BN485">
        <v>6000</v>
      </c>
      <c r="BO485">
        <v>4950</v>
      </c>
      <c r="BP485">
        <v>36105</v>
      </c>
      <c r="BQ485">
        <v>0</v>
      </c>
      <c r="BR485">
        <v>23300</v>
      </c>
      <c r="BS485">
        <v>13100</v>
      </c>
      <c r="BT485">
        <v>0</v>
      </c>
      <c r="BU485">
        <v>42242</v>
      </c>
      <c r="BV485">
        <v>1000</v>
      </c>
      <c r="BW485">
        <v>10400</v>
      </c>
      <c r="BX485">
        <v>22400</v>
      </c>
      <c r="BY485">
        <v>5500</v>
      </c>
      <c r="BZ485">
        <v>0</v>
      </c>
      <c r="CA485">
        <v>18595</v>
      </c>
      <c r="CB485">
        <v>250</v>
      </c>
      <c r="CC485">
        <v>12980</v>
      </c>
      <c r="CD485">
        <v>0</v>
      </c>
      <c r="CE485">
        <v>38545</v>
      </c>
      <c r="CF485">
        <v>14950</v>
      </c>
      <c r="CG485">
        <v>49050</v>
      </c>
      <c r="CH485">
        <v>3000</v>
      </c>
      <c r="CI485">
        <v>0</v>
      </c>
      <c r="CJ485">
        <v>3000</v>
      </c>
    </row>
    <row r="486" spans="1:88" x14ac:dyDescent="0.25">
      <c r="A486" t="s">
        <v>667</v>
      </c>
      <c r="B486" t="s">
        <v>2608</v>
      </c>
      <c r="C486" t="str">
        <f>VLOOKUP(LEFT(D486,2),'Lookup Information'!$E:$H,4,FALSE)</f>
        <v>Massachusetts District 25</v>
      </c>
      <c r="D486" t="s">
        <v>1112</v>
      </c>
      <c r="E486" t="s">
        <v>87</v>
      </c>
      <c r="F486" t="s">
        <v>90</v>
      </c>
      <c r="G486">
        <v>0</v>
      </c>
      <c r="H486">
        <v>0</v>
      </c>
      <c r="I486">
        <v>0</v>
      </c>
      <c r="J486">
        <v>26100</v>
      </c>
      <c r="K486">
        <v>0</v>
      </c>
      <c r="L486">
        <v>0</v>
      </c>
      <c r="M486">
        <v>0</v>
      </c>
      <c r="N486">
        <v>0</v>
      </c>
      <c r="O486">
        <v>19914</v>
      </c>
      <c r="P486">
        <v>250</v>
      </c>
      <c r="Q486">
        <v>3990</v>
      </c>
      <c r="R486">
        <v>9100</v>
      </c>
      <c r="S486">
        <v>1250</v>
      </c>
      <c r="T486">
        <v>3000</v>
      </c>
      <c r="U486">
        <v>750</v>
      </c>
      <c r="V486">
        <v>15600</v>
      </c>
      <c r="W486">
        <v>12250</v>
      </c>
      <c r="X486">
        <v>3000</v>
      </c>
      <c r="Y486">
        <v>4050</v>
      </c>
      <c r="Z486">
        <v>39000</v>
      </c>
      <c r="AA486">
        <v>29025</v>
      </c>
      <c r="AB486">
        <v>15000</v>
      </c>
      <c r="AC486">
        <v>4500</v>
      </c>
      <c r="AD486">
        <v>0</v>
      </c>
      <c r="AE486">
        <v>4700</v>
      </c>
      <c r="AF486">
        <v>250</v>
      </c>
      <c r="AG486">
        <v>6450</v>
      </c>
      <c r="AH486">
        <v>9686</v>
      </c>
      <c r="AI486">
        <v>1500</v>
      </c>
      <c r="AJ486">
        <v>0</v>
      </c>
      <c r="AK486">
        <v>7500</v>
      </c>
      <c r="AL486">
        <v>8500</v>
      </c>
      <c r="AM486">
        <v>63500</v>
      </c>
      <c r="AN486">
        <v>0</v>
      </c>
      <c r="AO486">
        <v>14525</v>
      </c>
      <c r="AP486">
        <v>21289</v>
      </c>
      <c r="AQ486">
        <v>11850</v>
      </c>
      <c r="AR486">
        <v>3800</v>
      </c>
      <c r="AS486">
        <v>56400</v>
      </c>
      <c r="AT486">
        <v>0</v>
      </c>
      <c r="AU486">
        <v>0</v>
      </c>
      <c r="AV486">
        <v>10000</v>
      </c>
      <c r="AW486">
        <v>5200</v>
      </c>
      <c r="AX486">
        <v>8843</v>
      </c>
      <c r="AY486">
        <v>0</v>
      </c>
      <c r="AZ486">
        <v>0</v>
      </c>
      <c r="BA486">
        <v>0</v>
      </c>
      <c r="BB486">
        <v>3500</v>
      </c>
      <c r="BC486">
        <v>22500</v>
      </c>
      <c r="BD486">
        <v>8200</v>
      </c>
      <c r="BE486">
        <v>0</v>
      </c>
      <c r="BF486">
        <v>34640</v>
      </c>
      <c r="BG486">
        <v>41000</v>
      </c>
      <c r="BH486">
        <v>21000</v>
      </c>
      <c r="BI486">
        <v>15000</v>
      </c>
      <c r="BJ486">
        <v>27000</v>
      </c>
      <c r="BK486">
        <v>17500</v>
      </c>
      <c r="BL486">
        <v>76386</v>
      </c>
      <c r="BM486">
        <v>11760</v>
      </c>
      <c r="BN486">
        <v>2500</v>
      </c>
      <c r="BO486">
        <v>0</v>
      </c>
      <c r="BP486">
        <v>35408</v>
      </c>
      <c r="BQ486">
        <v>0</v>
      </c>
      <c r="BR486">
        <v>1250</v>
      </c>
      <c r="BS486">
        <v>6300</v>
      </c>
      <c r="BT486">
        <v>2000</v>
      </c>
      <c r="BU486">
        <v>10250</v>
      </c>
      <c r="BV486">
        <v>6275</v>
      </c>
      <c r="BW486">
        <v>2250</v>
      </c>
      <c r="BX486">
        <v>3250</v>
      </c>
      <c r="BY486">
        <v>0</v>
      </c>
      <c r="BZ486">
        <v>2000</v>
      </c>
      <c r="CA486">
        <v>14000</v>
      </c>
      <c r="CB486">
        <v>250</v>
      </c>
      <c r="CC486">
        <v>17458</v>
      </c>
      <c r="CD486">
        <v>15300</v>
      </c>
      <c r="CE486">
        <v>68091</v>
      </c>
      <c r="CF486">
        <v>2000</v>
      </c>
      <c r="CG486">
        <v>6000</v>
      </c>
      <c r="CH486">
        <v>0</v>
      </c>
      <c r="CI486">
        <v>1000</v>
      </c>
      <c r="CJ486">
        <v>0</v>
      </c>
    </row>
    <row r="487" spans="1:88" x14ac:dyDescent="0.25">
      <c r="A487" t="s">
        <v>668</v>
      </c>
      <c r="B487" t="s">
        <v>2609</v>
      </c>
      <c r="C487" t="str">
        <f>VLOOKUP(LEFT(D487,2),'Lookup Information'!$E:$H,4,FALSE)</f>
        <v>Ohio District 39</v>
      </c>
      <c r="D487" t="s">
        <v>1113</v>
      </c>
      <c r="E487" t="s">
        <v>87</v>
      </c>
      <c r="F487" t="s">
        <v>88</v>
      </c>
      <c r="G487">
        <v>4500</v>
      </c>
      <c r="H487">
        <v>1000</v>
      </c>
      <c r="I487">
        <v>0</v>
      </c>
      <c r="J487">
        <v>11800</v>
      </c>
      <c r="K487">
        <v>0</v>
      </c>
      <c r="L487">
        <v>1000</v>
      </c>
      <c r="M487">
        <v>0</v>
      </c>
      <c r="N487">
        <v>0</v>
      </c>
      <c r="O487">
        <v>24280</v>
      </c>
      <c r="P487">
        <v>4000</v>
      </c>
      <c r="Q487">
        <v>7400</v>
      </c>
      <c r="R487">
        <v>0</v>
      </c>
      <c r="S487">
        <v>4000</v>
      </c>
      <c r="T487">
        <v>4000</v>
      </c>
      <c r="U487">
        <v>4530</v>
      </c>
      <c r="V487">
        <v>22050</v>
      </c>
      <c r="W487">
        <v>18150</v>
      </c>
      <c r="X487">
        <v>4500</v>
      </c>
      <c r="Y487">
        <v>6000</v>
      </c>
      <c r="Z487">
        <v>101500</v>
      </c>
      <c r="AA487">
        <v>65300</v>
      </c>
      <c r="AB487">
        <v>54000</v>
      </c>
      <c r="AC487">
        <v>11500</v>
      </c>
      <c r="AD487">
        <v>0</v>
      </c>
      <c r="AE487">
        <v>18400</v>
      </c>
      <c r="AF487">
        <v>6400</v>
      </c>
      <c r="AG487">
        <v>11250</v>
      </c>
      <c r="AH487">
        <v>4500</v>
      </c>
      <c r="AI487">
        <v>3500</v>
      </c>
      <c r="AJ487">
        <v>0</v>
      </c>
      <c r="AK487">
        <v>10500</v>
      </c>
      <c r="AL487">
        <v>7400</v>
      </c>
      <c r="AM487">
        <v>29150</v>
      </c>
      <c r="AN487">
        <v>0</v>
      </c>
      <c r="AO487">
        <v>33878</v>
      </c>
      <c r="AP487">
        <v>8100</v>
      </c>
      <c r="AQ487">
        <v>10000</v>
      </c>
      <c r="AR487">
        <v>10300</v>
      </c>
      <c r="AS487">
        <v>5000</v>
      </c>
      <c r="AT487">
        <v>0</v>
      </c>
      <c r="AU487">
        <v>0</v>
      </c>
      <c r="AV487">
        <v>6000</v>
      </c>
      <c r="AW487">
        <v>0</v>
      </c>
      <c r="AX487">
        <v>0</v>
      </c>
      <c r="AY487">
        <v>0</v>
      </c>
      <c r="AZ487">
        <v>0</v>
      </c>
      <c r="BA487">
        <v>2000</v>
      </c>
      <c r="BB487">
        <v>10000</v>
      </c>
      <c r="BC487">
        <v>20000</v>
      </c>
      <c r="BD487">
        <v>0</v>
      </c>
      <c r="BE487">
        <v>21850</v>
      </c>
      <c r="BF487">
        <v>0</v>
      </c>
      <c r="BG487">
        <v>29000</v>
      </c>
      <c r="BH487">
        <v>11000</v>
      </c>
      <c r="BI487">
        <v>0</v>
      </c>
      <c r="BJ487">
        <v>17500</v>
      </c>
      <c r="BK487">
        <v>12500</v>
      </c>
      <c r="BL487">
        <v>18250</v>
      </c>
      <c r="BM487">
        <v>24750</v>
      </c>
      <c r="BN487">
        <v>19400</v>
      </c>
      <c r="BO487">
        <v>1125</v>
      </c>
      <c r="BP487">
        <v>10850</v>
      </c>
      <c r="BQ487">
        <v>0</v>
      </c>
      <c r="BR487">
        <v>0</v>
      </c>
      <c r="BS487">
        <v>6900</v>
      </c>
      <c r="BT487">
        <v>1000</v>
      </c>
      <c r="BU487">
        <v>41400</v>
      </c>
      <c r="BV487">
        <v>2500</v>
      </c>
      <c r="BW487">
        <v>0</v>
      </c>
      <c r="BX487">
        <v>5000</v>
      </c>
      <c r="BY487">
        <v>2000</v>
      </c>
      <c r="BZ487">
        <v>1000</v>
      </c>
      <c r="CA487">
        <v>1100</v>
      </c>
      <c r="CB487">
        <v>0</v>
      </c>
      <c r="CC487">
        <v>500</v>
      </c>
      <c r="CD487">
        <v>1000</v>
      </c>
      <c r="CE487">
        <v>31925</v>
      </c>
      <c r="CF487">
        <v>5675</v>
      </c>
      <c r="CG487">
        <v>17400</v>
      </c>
      <c r="CH487">
        <v>5500</v>
      </c>
      <c r="CI487">
        <v>0</v>
      </c>
      <c r="CJ487">
        <v>1000</v>
      </c>
    </row>
    <row r="488" spans="1:88" x14ac:dyDescent="0.25">
      <c r="A488" t="s">
        <v>669</v>
      </c>
      <c r="B488" t="s">
        <v>2610</v>
      </c>
      <c r="C488" t="str">
        <f>VLOOKUP(LEFT(D488,2),'Lookup Information'!$E:$H,4,FALSE)</f>
        <v>New Mexico District 35</v>
      </c>
      <c r="D488" t="s">
        <v>670</v>
      </c>
      <c r="E488" t="s">
        <v>95</v>
      </c>
      <c r="F488" t="s">
        <v>90</v>
      </c>
      <c r="G488">
        <v>0</v>
      </c>
      <c r="H488">
        <v>5250</v>
      </c>
      <c r="I488">
        <v>0</v>
      </c>
      <c r="J488">
        <v>0</v>
      </c>
      <c r="K488">
        <v>5</v>
      </c>
      <c r="L488">
        <v>5752</v>
      </c>
      <c r="M488">
        <v>0</v>
      </c>
      <c r="N488">
        <v>0</v>
      </c>
      <c r="O488">
        <v>18570</v>
      </c>
      <c r="P488">
        <v>5000</v>
      </c>
      <c r="Q488">
        <v>7330</v>
      </c>
      <c r="R488">
        <v>45320</v>
      </c>
      <c r="S488">
        <v>14000</v>
      </c>
      <c r="T488">
        <v>3500</v>
      </c>
      <c r="U488">
        <v>2</v>
      </c>
      <c r="V488">
        <v>1685</v>
      </c>
      <c r="W488">
        <v>5</v>
      </c>
      <c r="X488">
        <v>0</v>
      </c>
      <c r="Y488">
        <v>120</v>
      </c>
      <c r="Z488">
        <v>0</v>
      </c>
      <c r="AA488">
        <v>3500</v>
      </c>
      <c r="AB488">
        <v>1182</v>
      </c>
      <c r="AC488">
        <v>3200</v>
      </c>
      <c r="AD488">
        <v>0</v>
      </c>
      <c r="AE488">
        <v>10000</v>
      </c>
      <c r="AF488">
        <v>1</v>
      </c>
      <c r="AG488">
        <v>0</v>
      </c>
      <c r="AH488">
        <v>0</v>
      </c>
      <c r="AI488">
        <v>0</v>
      </c>
      <c r="AJ488">
        <v>2722</v>
      </c>
      <c r="AK488">
        <v>6508</v>
      </c>
      <c r="AL488">
        <v>4030</v>
      </c>
      <c r="AM488">
        <v>5917</v>
      </c>
      <c r="AN488">
        <v>0</v>
      </c>
      <c r="AO488">
        <v>11520</v>
      </c>
      <c r="AP488">
        <v>23063</v>
      </c>
      <c r="AQ488">
        <v>4067</v>
      </c>
      <c r="AR488">
        <v>2097</v>
      </c>
      <c r="AS488">
        <v>1250</v>
      </c>
      <c r="AT488">
        <v>0</v>
      </c>
      <c r="AU488">
        <v>0</v>
      </c>
      <c r="AV488">
        <v>2000</v>
      </c>
      <c r="AW488">
        <v>0</v>
      </c>
      <c r="AX488">
        <v>1002</v>
      </c>
      <c r="AY488">
        <v>0</v>
      </c>
      <c r="AZ488">
        <v>0</v>
      </c>
      <c r="BA488">
        <v>0</v>
      </c>
      <c r="BB488">
        <v>1105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6000</v>
      </c>
      <c r="BI488">
        <v>0</v>
      </c>
      <c r="BJ488">
        <v>0</v>
      </c>
      <c r="BK488">
        <v>0</v>
      </c>
      <c r="BL488">
        <v>39193</v>
      </c>
      <c r="BM488">
        <v>14000</v>
      </c>
      <c r="BN488">
        <v>500</v>
      </c>
      <c r="BO488">
        <v>0</v>
      </c>
      <c r="BP488">
        <v>7486</v>
      </c>
      <c r="BQ488">
        <v>22250</v>
      </c>
      <c r="BR488">
        <v>13025</v>
      </c>
      <c r="BS488">
        <v>0</v>
      </c>
      <c r="BT488">
        <v>260</v>
      </c>
      <c r="BU488">
        <v>1255</v>
      </c>
      <c r="BV488">
        <v>2852</v>
      </c>
      <c r="BW488">
        <v>0</v>
      </c>
      <c r="BX488">
        <v>3381</v>
      </c>
      <c r="BY488">
        <v>0</v>
      </c>
      <c r="BZ488">
        <v>1025</v>
      </c>
      <c r="CA488">
        <v>8826</v>
      </c>
      <c r="CB488">
        <v>886</v>
      </c>
      <c r="CC488">
        <v>32803</v>
      </c>
      <c r="CD488">
        <v>3261</v>
      </c>
      <c r="CE488">
        <v>101878</v>
      </c>
      <c r="CF488">
        <v>8530</v>
      </c>
      <c r="CG488">
        <v>15</v>
      </c>
      <c r="CH488">
        <v>0</v>
      </c>
      <c r="CI488">
        <v>225</v>
      </c>
      <c r="CJ488">
        <v>0</v>
      </c>
    </row>
    <row r="489" spans="1:88" x14ac:dyDescent="0.25">
      <c r="A489" t="s">
        <v>671</v>
      </c>
      <c r="B489" t="s">
        <v>2611</v>
      </c>
      <c r="C489" t="str">
        <f>VLOOKUP(LEFT(D489,2),'Lookup Information'!$E:$H,4,FALSE)</f>
        <v>Michigan District 26</v>
      </c>
      <c r="D489" t="s">
        <v>1114</v>
      </c>
      <c r="E489" t="s">
        <v>87</v>
      </c>
      <c r="F489" t="s">
        <v>88</v>
      </c>
      <c r="G489">
        <v>18000</v>
      </c>
      <c r="H489">
        <v>14800</v>
      </c>
      <c r="I489">
        <v>14500</v>
      </c>
      <c r="J489">
        <v>39500</v>
      </c>
      <c r="K489">
        <v>8500</v>
      </c>
      <c r="L489">
        <v>12500</v>
      </c>
      <c r="M489">
        <v>6000</v>
      </c>
      <c r="N489">
        <v>11500</v>
      </c>
      <c r="O489">
        <v>38000</v>
      </c>
      <c r="P489">
        <v>19600</v>
      </c>
      <c r="Q489">
        <v>3750</v>
      </c>
      <c r="R489">
        <v>114493</v>
      </c>
      <c r="S489">
        <v>67250</v>
      </c>
      <c r="T489">
        <v>46000</v>
      </c>
      <c r="U489">
        <v>30400</v>
      </c>
      <c r="V489">
        <v>11850</v>
      </c>
      <c r="W489">
        <v>17980</v>
      </c>
      <c r="X489">
        <v>10323</v>
      </c>
      <c r="Y489">
        <v>5000</v>
      </c>
      <c r="Z489">
        <v>31500</v>
      </c>
      <c r="AA489">
        <v>0</v>
      </c>
      <c r="AB489">
        <v>2500</v>
      </c>
      <c r="AC489">
        <v>239513</v>
      </c>
      <c r="AD489">
        <v>6000</v>
      </c>
      <c r="AE489">
        <v>222400</v>
      </c>
      <c r="AF489">
        <v>0</v>
      </c>
      <c r="AG489">
        <v>24500</v>
      </c>
      <c r="AH489">
        <v>13000</v>
      </c>
      <c r="AI489">
        <v>12500</v>
      </c>
      <c r="AJ489">
        <v>0</v>
      </c>
      <c r="AK489">
        <v>59000</v>
      </c>
      <c r="AL489">
        <v>40650</v>
      </c>
      <c r="AM489">
        <v>59750</v>
      </c>
      <c r="AN489">
        <v>0</v>
      </c>
      <c r="AO489">
        <v>45200</v>
      </c>
      <c r="AP489">
        <v>260100</v>
      </c>
      <c r="AQ489">
        <v>87400</v>
      </c>
      <c r="AR489">
        <v>33800</v>
      </c>
      <c r="AS489">
        <v>221200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7500</v>
      </c>
      <c r="BB489">
        <v>11000</v>
      </c>
      <c r="BC489">
        <v>50500</v>
      </c>
      <c r="BD489">
        <v>0</v>
      </c>
      <c r="BE489">
        <v>32200</v>
      </c>
      <c r="BF489">
        <v>0</v>
      </c>
      <c r="BG489">
        <v>26000</v>
      </c>
      <c r="BH489">
        <v>500</v>
      </c>
      <c r="BI489">
        <v>0</v>
      </c>
      <c r="BJ489">
        <v>9000</v>
      </c>
      <c r="BK489">
        <v>11500</v>
      </c>
      <c r="BL489">
        <v>65400</v>
      </c>
      <c r="BM489">
        <v>80150</v>
      </c>
      <c r="BN489">
        <v>10000</v>
      </c>
      <c r="BO489">
        <v>10000</v>
      </c>
      <c r="BP489">
        <v>16000</v>
      </c>
      <c r="BQ489">
        <v>2700</v>
      </c>
      <c r="BR489">
        <v>80900</v>
      </c>
      <c r="BS489">
        <v>23700</v>
      </c>
      <c r="BT489">
        <v>15850</v>
      </c>
      <c r="BU489">
        <v>47763</v>
      </c>
      <c r="BV489">
        <v>3200</v>
      </c>
      <c r="BW489">
        <v>16400</v>
      </c>
      <c r="BX489">
        <v>67900</v>
      </c>
      <c r="BY489">
        <v>750</v>
      </c>
      <c r="BZ489">
        <v>0</v>
      </c>
      <c r="CA489">
        <v>1913</v>
      </c>
      <c r="CB489">
        <v>2850</v>
      </c>
      <c r="CC489">
        <v>8588</v>
      </c>
      <c r="CD489">
        <v>5400</v>
      </c>
      <c r="CE489">
        <v>129885</v>
      </c>
      <c r="CF489">
        <v>11000</v>
      </c>
      <c r="CG489">
        <v>71800</v>
      </c>
      <c r="CH489">
        <v>40500</v>
      </c>
      <c r="CI489">
        <v>3000</v>
      </c>
      <c r="CJ489">
        <v>1500</v>
      </c>
    </row>
    <row r="490" spans="1:88" x14ac:dyDescent="0.25">
      <c r="A490" t="s">
        <v>672</v>
      </c>
      <c r="B490" t="s">
        <v>2612</v>
      </c>
      <c r="C490" t="str">
        <f>VLOOKUP(LEFT(D490,2),'Lookup Information'!$E:$H,4,FALSE)</f>
        <v>California District 6</v>
      </c>
      <c r="D490" t="s">
        <v>1115</v>
      </c>
      <c r="E490" t="s">
        <v>87</v>
      </c>
      <c r="F490" t="s">
        <v>88</v>
      </c>
      <c r="G490">
        <v>73650</v>
      </c>
      <c r="H490">
        <v>316734</v>
      </c>
      <c r="I490">
        <v>135530</v>
      </c>
      <c r="J490">
        <v>40248</v>
      </c>
      <c r="K490">
        <v>7167</v>
      </c>
      <c r="L490">
        <v>55800</v>
      </c>
      <c r="M490">
        <v>25700</v>
      </c>
      <c r="N490">
        <v>18200</v>
      </c>
      <c r="O490">
        <v>5700</v>
      </c>
      <c r="P490">
        <v>2500</v>
      </c>
      <c r="Q490">
        <v>0</v>
      </c>
      <c r="R490">
        <v>3000</v>
      </c>
      <c r="S490">
        <v>23000</v>
      </c>
      <c r="T490">
        <v>14000</v>
      </c>
      <c r="U490">
        <v>13750</v>
      </c>
      <c r="V490">
        <v>6500</v>
      </c>
      <c r="W490">
        <v>19950</v>
      </c>
      <c r="X490">
        <v>30600</v>
      </c>
      <c r="Y490">
        <v>13200</v>
      </c>
      <c r="Z490">
        <v>25000</v>
      </c>
      <c r="AA490">
        <v>12150</v>
      </c>
      <c r="AB490">
        <v>3000</v>
      </c>
      <c r="AC490">
        <v>51500</v>
      </c>
      <c r="AD490">
        <v>2000</v>
      </c>
      <c r="AE490">
        <v>51650</v>
      </c>
      <c r="AF490">
        <v>7800</v>
      </c>
      <c r="AG490">
        <v>21500</v>
      </c>
      <c r="AH490">
        <v>20500</v>
      </c>
      <c r="AI490">
        <v>16000</v>
      </c>
      <c r="AJ490">
        <v>4500</v>
      </c>
      <c r="AK490">
        <v>79650</v>
      </c>
      <c r="AL490">
        <v>8600</v>
      </c>
      <c r="AM490">
        <v>51951</v>
      </c>
      <c r="AN490">
        <v>2500</v>
      </c>
      <c r="AO490">
        <v>28300</v>
      </c>
      <c r="AP490">
        <v>31100</v>
      </c>
      <c r="AQ490">
        <v>11500</v>
      </c>
      <c r="AR490">
        <v>4200</v>
      </c>
      <c r="AS490">
        <v>75500</v>
      </c>
      <c r="AT490">
        <v>0</v>
      </c>
      <c r="AU490">
        <v>0</v>
      </c>
      <c r="AV490">
        <v>62800</v>
      </c>
      <c r="AW490">
        <v>0</v>
      </c>
      <c r="AX490">
        <v>0</v>
      </c>
      <c r="AY490">
        <v>0</v>
      </c>
      <c r="AZ490">
        <v>0</v>
      </c>
      <c r="BA490">
        <v>16950</v>
      </c>
      <c r="BB490">
        <v>0</v>
      </c>
      <c r="BC490">
        <v>300100</v>
      </c>
      <c r="BD490">
        <v>0</v>
      </c>
      <c r="BE490">
        <v>52763</v>
      </c>
      <c r="BF490">
        <v>0</v>
      </c>
      <c r="BG490">
        <v>32500</v>
      </c>
      <c r="BH490">
        <v>0</v>
      </c>
      <c r="BI490">
        <v>0</v>
      </c>
      <c r="BJ490">
        <v>12000</v>
      </c>
      <c r="BK490">
        <v>16500</v>
      </c>
      <c r="BL490">
        <v>24850</v>
      </c>
      <c r="BM490">
        <v>23950</v>
      </c>
      <c r="BN490">
        <v>62400</v>
      </c>
      <c r="BO490">
        <v>5000</v>
      </c>
      <c r="BP490">
        <v>14900</v>
      </c>
      <c r="BQ490">
        <v>71400</v>
      </c>
      <c r="BR490">
        <v>11150</v>
      </c>
      <c r="BS490">
        <v>21950</v>
      </c>
      <c r="BT490">
        <v>5000</v>
      </c>
      <c r="BU490">
        <v>22358</v>
      </c>
      <c r="BV490">
        <v>1500</v>
      </c>
      <c r="BW490">
        <v>2000</v>
      </c>
      <c r="BX490">
        <v>23700</v>
      </c>
      <c r="BY490">
        <v>2700</v>
      </c>
      <c r="BZ490">
        <v>0</v>
      </c>
      <c r="CA490">
        <v>5850</v>
      </c>
      <c r="CB490">
        <v>300</v>
      </c>
      <c r="CC490">
        <v>1500</v>
      </c>
      <c r="CD490">
        <v>0</v>
      </c>
      <c r="CE490">
        <v>53393</v>
      </c>
      <c r="CF490">
        <v>20500</v>
      </c>
      <c r="CG490">
        <v>29495</v>
      </c>
      <c r="CH490">
        <v>14500</v>
      </c>
      <c r="CI490">
        <v>1500</v>
      </c>
      <c r="CJ490">
        <v>20450</v>
      </c>
    </row>
    <row r="491" spans="1:88" x14ac:dyDescent="0.25">
      <c r="A491" t="s">
        <v>673</v>
      </c>
      <c r="B491" t="s">
        <v>2613</v>
      </c>
      <c r="C491" t="str">
        <f>VLOOKUP(LEFT(D491,2),'Lookup Information'!$E:$H,4,FALSE)</f>
        <v>Maryland District 24</v>
      </c>
      <c r="D491" t="s">
        <v>1116</v>
      </c>
      <c r="E491" t="s">
        <v>87</v>
      </c>
      <c r="F491" t="s">
        <v>90</v>
      </c>
      <c r="G491">
        <v>17450</v>
      </c>
      <c r="H491">
        <v>44425</v>
      </c>
      <c r="I491">
        <v>0</v>
      </c>
      <c r="J491">
        <v>64150</v>
      </c>
      <c r="K491">
        <v>0</v>
      </c>
      <c r="L491">
        <v>0</v>
      </c>
      <c r="M491">
        <v>1000</v>
      </c>
      <c r="N491">
        <v>12800</v>
      </c>
      <c r="O491">
        <v>206573</v>
      </c>
      <c r="P491">
        <v>48150</v>
      </c>
      <c r="Q491">
        <v>198049</v>
      </c>
      <c r="R491">
        <v>257349</v>
      </c>
      <c r="S491">
        <v>52350</v>
      </c>
      <c r="T491">
        <v>19987</v>
      </c>
      <c r="U491">
        <v>8705</v>
      </c>
      <c r="V491">
        <v>81990</v>
      </c>
      <c r="W491">
        <v>58085</v>
      </c>
      <c r="X491">
        <v>4200</v>
      </c>
      <c r="Y491">
        <v>28385</v>
      </c>
      <c r="Z491">
        <v>51960</v>
      </c>
      <c r="AA491">
        <v>10750</v>
      </c>
      <c r="AB491">
        <v>53995</v>
      </c>
      <c r="AC491">
        <v>27733</v>
      </c>
      <c r="AD491">
        <v>0</v>
      </c>
      <c r="AE491">
        <v>20050</v>
      </c>
      <c r="AF491">
        <v>0</v>
      </c>
      <c r="AG491">
        <v>147483</v>
      </c>
      <c r="AH491">
        <v>93759</v>
      </c>
      <c r="AI491">
        <v>29300</v>
      </c>
      <c r="AJ491">
        <v>10700</v>
      </c>
      <c r="AK491">
        <v>210205</v>
      </c>
      <c r="AL491">
        <v>191617</v>
      </c>
      <c r="AM491">
        <v>961094</v>
      </c>
      <c r="AN491">
        <v>2100</v>
      </c>
      <c r="AO491">
        <v>468431</v>
      </c>
      <c r="AP491">
        <v>553278</v>
      </c>
      <c r="AQ491">
        <v>110489</v>
      </c>
      <c r="AR491">
        <v>260314</v>
      </c>
      <c r="AS491">
        <v>129750</v>
      </c>
      <c r="AT491">
        <v>0</v>
      </c>
      <c r="AU491">
        <v>55772</v>
      </c>
      <c r="AV491">
        <v>22000</v>
      </c>
      <c r="AW491">
        <v>37700</v>
      </c>
      <c r="AX491">
        <v>122452</v>
      </c>
      <c r="AY491">
        <v>54050</v>
      </c>
      <c r="AZ491">
        <v>69465</v>
      </c>
      <c r="BA491">
        <v>0</v>
      </c>
      <c r="BB491">
        <v>230983</v>
      </c>
      <c r="BC491">
        <v>237900</v>
      </c>
      <c r="BD491">
        <v>392154</v>
      </c>
      <c r="BE491">
        <v>0</v>
      </c>
      <c r="BF491">
        <v>5275</v>
      </c>
      <c r="BG491">
        <v>35750</v>
      </c>
      <c r="BH491">
        <v>25000</v>
      </c>
      <c r="BI491">
        <v>38700</v>
      </c>
      <c r="BJ491">
        <v>111790</v>
      </c>
      <c r="BK491">
        <v>50009</v>
      </c>
      <c r="BL491">
        <v>2771528</v>
      </c>
      <c r="BM491">
        <v>540041</v>
      </c>
      <c r="BN491">
        <v>87450</v>
      </c>
      <c r="BO491">
        <v>10500</v>
      </c>
      <c r="BP491">
        <v>459008</v>
      </c>
      <c r="BQ491">
        <v>18500</v>
      </c>
      <c r="BR491">
        <v>9000</v>
      </c>
      <c r="BS491">
        <v>98314</v>
      </c>
      <c r="BT491">
        <v>222800</v>
      </c>
      <c r="BU491">
        <v>106450</v>
      </c>
      <c r="BV491">
        <v>65390</v>
      </c>
      <c r="BW491">
        <v>29300</v>
      </c>
      <c r="BX491">
        <v>75543</v>
      </c>
      <c r="BY491">
        <v>0</v>
      </c>
      <c r="BZ491">
        <v>3000</v>
      </c>
      <c r="CA491">
        <v>467195</v>
      </c>
      <c r="CB491">
        <v>13550</v>
      </c>
      <c r="CC491">
        <v>586025</v>
      </c>
      <c r="CD491">
        <v>233125</v>
      </c>
      <c r="CE491">
        <v>2200263</v>
      </c>
      <c r="CF491">
        <v>28505</v>
      </c>
      <c r="CG491">
        <v>126325</v>
      </c>
      <c r="CH491">
        <v>18750</v>
      </c>
      <c r="CI491">
        <v>8700</v>
      </c>
      <c r="CJ491">
        <v>1000</v>
      </c>
    </row>
    <row r="492" spans="1:88" x14ac:dyDescent="0.25">
      <c r="A492" t="s">
        <v>674</v>
      </c>
      <c r="B492" t="s">
        <v>2614</v>
      </c>
      <c r="C492" t="str">
        <f>VLOOKUP(LEFT(D492,2),'Lookup Information'!$E:$H,4,FALSE)</f>
        <v>California District 6</v>
      </c>
      <c r="D492" t="s">
        <v>1117</v>
      </c>
      <c r="E492" t="s">
        <v>87</v>
      </c>
      <c r="F492" t="s">
        <v>90</v>
      </c>
      <c r="G492">
        <v>500</v>
      </c>
      <c r="H492">
        <v>24000</v>
      </c>
      <c r="I492">
        <v>2000</v>
      </c>
      <c r="J492">
        <v>2500</v>
      </c>
      <c r="K492">
        <v>1500</v>
      </c>
      <c r="L492">
        <v>0</v>
      </c>
      <c r="M492">
        <v>0</v>
      </c>
      <c r="N492">
        <v>0</v>
      </c>
      <c r="O492">
        <v>9300</v>
      </c>
      <c r="P492">
        <v>2000</v>
      </c>
      <c r="Q492">
        <v>500</v>
      </c>
      <c r="R492">
        <v>12300</v>
      </c>
      <c r="S492">
        <v>12000</v>
      </c>
      <c r="T492">
        <v>7500</v>
      </c>
      <c r="U492">
        <v>500</v>
      </c>
      <c r="V492">
        <v>4000</v>
      </c>
      <c r="W492">
        <v>0</v>
      </c>
      <c r="X492">
        <v>2500</v>
      </c>
      <c r="Y492">
        <v>5000</v>
      </c>
      <c r="Z492">
        <v>13100</v>
      </c>
      <c r="AA492">
        <v>12500</v>
      </c>
      <c r="AB492">
        <v>3500</v>
      </c>
      <c r="AC492">
        <v>15500</v>
      </c>
      <c r="AD492">
        <v>0</v>
      </c>
      <c r="AE492">
        <v>0</v>
      </c>
      <c r="AF492">
        <v>1500</v>
      </c>
      <c r="AG492">
        <v>45999</v>
      </c>
      <c r="AH492">
        <v>52000</v>
      </c>
      <c r="AI492">
        <v>7000</v>
      </c>
      <c r="AJ492">
        <v>29200</v>
      </c>
      <c r="AK492">
        <v>153500</v>
      </c>
      <c r="AL492">
        <v>10500</v>
      </c>
      <c r="AM492">
        <v>58350</v>
      </c>
      <c r="AN492">
        <v>0</v>
      </c>
      <c r="AO492">
        <v>97200</v>
      </c>
      <c r="AP492">
        <v>19000</v>
      </c>
      <c r="AQ492">
        <v>16500</v>
      </c>
      <c r="AR492">
        <v>15000</v>
      </c>
      <c r="AS492">
        <v>19750</v>
      </c>
      <c r="AT492">
        <v>0</v>
      </c>
      <c r="AU492">
        <v>1000</v>
      </c>
      <c r="AV492">
        <v>65230</v>
      </c>
      <c r="AW492">
        <v>17410</v>
      </c>
      <c r="AX492">
        <v>1000</v>
      </c>
      <c r="AY492">
        <v>0</v>
      </c>
      <c r="AZ492">
        <v>0</v>
      </c>
      <c r="BA492">
        <v>0</v>
      </c>
      <c r="BB492">
        <v>2500</v>
      </c>
      <c r="BC492">
        <v>7000</v>
      </c>
      <c r="BD492">
        <v>25300</v>
      </c>
      <c r="BE492">
        <v>0</v>
      </c>
      <c r="BF492">
        <v>0</v>
      </c>
      <c r="BG492">
        <v>40000</v>
      </c>
      <c r="BH492">
        <v>25500</v>
      </c>
      <c r="BI492">
        <v>25000</v>
      </c>
      <c r="BJ492">
        <v>30000</v>
      </c>
      <c r="BK492">
        <v>20000</v>
      </c>
      <c r="BL492">
        <v>18250</v>
      </c>
      <c r="BM492">
        <v>3750</v>
      </c>
      <c r="BN492">
        <v>7000</v>
      </c>
      <c r="BO492">
        <v>0</v>
      </c>
      <c r="BP492">
        <v>3000</v>
      </c>
      <c r="BQ492">
        <v>27300</v>
      </c>
      <c r="BR492">
        <v>0</v>
      </c>
      <c r="BS492">
        <v>2000</v>
      </c>
      <c r="BT492">
        <v>0</v>
      </c>
      <c r="BU492">
        <v>8500</v>
      </c>
      <c r="BV492">
        <v>0</v>
      </c>
      <c r="BW492">
        <v>4000</v>
      </c>
      <c r="BX492">
        <v>10500</v>
      </c>
      <c r="BY492">
        <v>0</v>
      </c>
      <c r="BZ492">
        <v>0</v>
      </c>
      <c r="CA492">
        <v>0</v>
      </c>
      <c r="CB492">
        <v>0</v>
      </c>
      <c r="CC492">
        <v>4930</v>
      </c>
      <c r="CD492">
        <v>0</v>
      </c>
      <c r="CE492">
        <v>5000</v>
      </c>
      <c r="CF492">
        <v>0</v>
      </c>
      <c r="CG492">
        <v>10500</v>
      </c>
      <c r="CH492">
        <v>4000</v>
      </c>
      <c r="CI492">
        <v>0</v>
      </c>
      <c r="CJ492">
        <v>1000</v>
      </c>
    </row>
    <row r="493" spans="1:88" x14ac:dyDescent="0.25">
      <c r="A493" t="s">
        <v>675</v>
      </c>
      <c r="B493" t="s">
        <v>2615</v>
      </c>
      <c r="C493" t="str">
        <f>VLOOKUP(LEFT(D493,2),'Lookup Information'!$E:$H,4,FALSE)</f>
        <v>Texas District 48</v>
      </c>
      <c r="D493" t="s">
        <v>1118</v>
      </c>
      <c r="E493" t="s">
        <v>87</v>
      </c>
      <c r="F493" t="s">
        <v>90</v>
      </c>
      <c r="G493">
        <v>850</v>
      </c>
      <c r="H493">
        <v>0</v>
      </c>
      <c r="I493">
        <v>2750</v>
      </c>
      <c r="J493">
        <v>4000</v>
      </c>
      <c r="K493">
        <v>2700</v>
      </c>
      <c r="L493">
        <v>4200</v>
      </c>
      <c r="M493">
        <v>0</v>
      </c>
      <c r="N493">
        <v>1500</v>
      </c>
      <c r="O493">
        <v>13900</v>
      </c>
      <c r="P493">
        <v>2000</v>
      </c>
      <c r="Q493">
        <v>3350</v>
      </c>
      <c r="R493">
        <v>11900</v>
      </c>
      <c r="S493">
        <v>25900</v>
      </c>
      <c r="T493">
        <v>18750</v>
      </c>
      <c r="U493">
        <v>1000</v>
      </c>
      <c r="V493">
        <v>8750</v>
      </c>
      <c r="W493">
        <v>17850</v>
      </c>
      <c r="X493">
        <v>3000</v>
      </c>
      <c r="Y493">
        <v>0</v>
      </c>
      <c r="Z493">
        <v>56750</v>
      </c>
      <c r="AA493">
        <v>25500</v>
      </c>
      <c r="AB493">
        <v>10700</v>
      </c>
      <c r="AC493">
        <v>11000</v>
      </c>
      <c r="AD493">
        <v>0</v>
      </c>
      <c r="AE493">
        <v>72800</v>
      </c>
      <c r="AF493">
        <v>0</v>
      </c>
      <c r="AG493">
        <v>8750</v>
      </c>
      <c r="AH493">
        <v>19750</v>
      </c>
      <c r="AI493">
        <v>2000</v>
      </c>
      <c r="AJ493">
        <v>1500</v>
      </c>
      <c r="AK493">
        <v>12000</v>
      </c>
      <c r="AL493">
        <v>10900</v>
      </c>
      <c r="AM493">
        <v>69530</v>
      </c>
      <c r="AN493">
        <v>5300</v>
      </c>
      <c r="AO493">
        <v>17500</v>
      </c>
      <c r="AP493">
        <v>38000</v>
      </c>
      <c r="AQ493">
        <v>8650</v>
      </c>
      <c r="AR493">
        <v>19850</v>
      </c>
      <c r="AS493">
        <v>29250</v>
      </c>
      <c r="AT493">
        <v>0</v>
      </c>
      <c r="AU493">
        <v>8400</v>
      </c>
      <c r="AV493">
        <v>6500</v>
      </c>
      <c r="AW493">
        <v>250</v>
      </c>
      <c r="AX493">
        <v>1000</v>
      </c>
      <c r="AY493">
        <v>0</v>
      </c>
      <c r="AZ493">
        <v>0</v>
      </c>
      <c r="BA493">
        <v>0</v>
      </c>
      <c r="BB493">
        <v>9300</v>
      </c>
      <c r="BC493">
        <v>23000</v>
      </c>
      <c r="BD493">
        <v>0</v>
      </c>
      <c r="BE493">
        <v>0</v>
      </c>
      <c r="BF493">
        <v>0</v>
      </c>
      <c r="BG493">
        <v>35000</v>
      </c>
      <c r="BH493">
        <v>43250</v>
      </c>
      <c r="BI493">
        <v>40000</v>
      </c>
      <c r="BJ493">
        <v>37000</v>
      </c>
      <c r="BK493">
        <v>63500</v>
      </c>
      <c r="BL493">
        <v>151515</v>
      </c>
      <c r="BM493">
        <v>20450</v>
      </c>
      <c r="BN493">
        <v>21483</v>
      </c>
      <c r="BO493">
        <v>550</v>
      </c>
      <c r="BP493">
        <v>11900</v>
      </c>
      <c r="BQ493">
        <v>0</v>
      </c>
      <c r="BR493">
        <v>6200</v>
      </c>
      <c r="BS493">
        <v>13700</v>
      </c>
      <c r="BT493">
        <v>2750</v>
      </c>
      <c r="BU493">
        <v>11750</v>
      </c>
      <c r="BV493">
        <v>3200</v>
      </c>
      <c r="BW493">
        <v>5000</v>
      </c>
      <c r="BX493">
        <v>17000</v>
      </c>
      <c r="BY493">
        <v>0</v>
      </c>
      <c r="BZ493">
        <v>0</v>
      </c>
      <c r="CA493">
        <v>3500</v>
      </c>
      <c r="CB493">
        <v>1000</v>
      </c>
      <c r="CC493">
        <v>9750</v>
      </c>
      <c r="CD493">
        <v>500</v>
      </c>
      <c r="CE493">
        <v>54200</v>
      </c>
      <c r="CF493">
        <v>20500</v>
      </c>
      <c r="CG493">
        <v>35800</v>
      </c>
      <c r="CH493">
        <v>15200</v>
      </c>
      <c r="CI493">
        <v>1000</v>
      </c>
      <c r="CJ493">
        <v>0</v>
      </c>
    </row>
    <row r="494" spans="1:88" x14ac:dyDescent="0.25">
      <c r="A494" t="s">
        <v>676</v>
      </c>
      <c r="B494" t="s">
        <v>2616</v>
      </c>
      <c r="C494" t="str">
        <f>VLOOKUP(LEFT(D494,2),'Lookup Information'!$E:$H,4,FALSE)</f>
        <v>Texas District 48</v>
      </c>
      <c r="D494" t="s">
        <v>1119</v>
      </c>
      <c r="E494" t="s">
        <v>87</v>
      </c>
      <c r="F494" t="s">
        <v>90</v>
      </c>
      <c r="G494">
        <v>23360</v>
      </c>
      <c r="H494">
        <v>76875</v>
      </c>
      <c r="I494">
        <v>1000</v>
      </c>
      <c r="J494">
        <v>9500</v>
      </c>
      <c r="K494">
        <v>1000</v>
      </c>
      <c r="L494">
        <v>23000</v>
      </c>
      <c r="M494">
        <v>10000</v>
      </c>
      <c r="N494">
        <v>4500</v>
      </c>
      <c r="O494">
        <v>20400</v>
      </c>
      <c r="P494">
        <v>0</v>
      </c>
      <c r="Q494">
        <v>0</v>
      </c>
      <c r="R494">
        <v>16400</v>
      </c>
      <c r="S494">
        <v>3700</v>
      </c>
      <c r="T494">
        <v>19935</v>
      </c>
      <c r="U494">
        <v>3500</v>
      </c>
      <c r="V494">
        <v>27800</v>
      </c>
      <c r="W494">
        <v>11700</v>
      </c>
      <c r="X494">
        <v>6000</v>
      </c>
      <c r="Y494">
        <v>250</v>
      </c>
      <c r="Z494">
        <v>7000</v>
      </c>
      <c r="AA494">
        <v>2000</v>
      </c>
      <c r="AB494">
        <v>0</v>
      </c>
      <c r="AC494">
        <v>19000</v>
      </c>
      <c r="AD494">
        <v>0</v>
      </c>
      <c r="AE494">
        <v>38000</v>
      </c>
      <c r="AF494">
        <v>1000</v>
      </c>
      <c r="AG494">
        <v>9000</v>
      </c>
      <c r="AH494">
        <v>21250</v>
      </c>
      <c r="AI494">
        <v>9500</v>
      </c>
      <c r="AJ494">
        <v>500</v>
      </c>
      <c r="AK494">
        <v>15750</v>
      </c>
      <c r="AL494">
        <v>3500</v>
      </c>
      <c r="AM494">
        <v>27850</v>
      </c>
      <c r="AN494">
        <v>0</v>
      </c>
      <c r="AO494">
        <v>32400</v>
      </c>
      <c r="AP494">
        <v>82800</v>
      </c>
      <c r="AQ494">
        <v>6500</v>
      </c>
      <c r="AR494">
        <v>12100</v>
      </c>
      <c r="AS494">
        <v>8500</v>
      </c>
      <c r="AT494">
        <v>0</v>
      </c>
      <c r="AU494">
        <v>0</v>
      </c>
      <c r="AV494">
        <v>2949</v>
      </c>
      <c r="AW494">
        <v>19200</v>
      </c>
      <c r="AX494">
        <v>0</v>
      </c>
      <c r="AY494">
        <v>1000</v>
      </c>
      <c r="AZ494">
        <v>0</v>
      </c>
      <c r="BA494">
        <v>0</v>
      </c>
      <c r="BB494">
        <v>0</v>
      </c>
      <c r="BC494">
        <v>2500</v>
      </c>
      <c r="BD494">
        <v>0</v>
      </c>
      <c r="BE494">
        <v>500</v>
      </c>
      <c r="BF494">
        <v>0</v>
      </c>
      <c r="BG494">
        <v>32500</v>
      </c>
      <c r="BH494">
        <v>32000</v>
      </c>
      <c r="BI494">
        <v>2500</v>
      </c>
      <c r="BJ494">
        <v>26500</v>
      </c>
      <c r="BK494">
        <v>31500</v>
      </c>
      <c r="BL494">
        <v>94460</v>
      </c>
      <c r="BM494">
        <v>15000</v>
      </c>
      <c r="BN494">
        <v>16450</v>
      </c>
      <c r="BO494">
        <v>2000</v>
      </c>
      <c r="BP494">
        <v>1500</v>
      </c>
      <c r="BQ494">
        <v>3000</v>
      </c>
      <c r="BR494">
        <v>5400</v>
      </c>
      <c r="BS494">
        <v>11350</v>
      </c>
      <c r="BT494">
        <v>14300</v>
      </c>
      <c r="BU494">
        <v>12000</v>
      </c>
      <c r="BV494">
        <v>1000</v>
      </c>
      <c r="BW494">
        <v>5000</v>
      </c>
      <c r="BX494">
        <v>18500</v>
      </c>
      <c r="BY494">
        <v>500</v>
      </c>
      <c r="BZ494">
        <v>0</v>
      </c>
      <c r="CA494">
        <v>6900</v>
      </c>
      <c r="CB494">
        <v>0</v>
      </c>
      <c r="CC494">
        <v>5500</v>
      </c>
      <c r="CD494">
        <v>0</v>
      </c>
      <c r="CE494">
        <v>7750</v>
      </c>
      <c r="CF494">
        <v>10000</v>
      </c>
      <c r="CG494">
        <v>20600</v>
      </c>
      <c r="CH494">
        <v>9500</v>
      </c>
      <c r="CI494">
        <v>0</v>
      </c>
      <c r="CJ494">
        <v>1000</v>
      </c>
    </row>
    <row r="495" spans="1:88" x14ac:dyDescent="0.25">
      <c r="A495" t="s">
        <v>677</v>
      </c>
      <c r="B495" t="s">
        <v>2617</v>
      </c>
      <c r="C495" t="str">
        <f>VLOOKUP(LEFT(D495,2),'Lookup Information'!$E:$H,4,FALSE)</f>
        <v>New York District 36</v>
      </c>
      <c r="D495" t="s">
        <v>1120</v>
      </c>
      <c r="E495" t="s">
        <v>87</v>
      </c>
      <c r="F495" t="s">
        <v>90</v>
      </c>
      <c r="G495">
        <v>0</v>
      </c>
      <c r="H495">
        <v>14000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6000</v>
      </c>
      <c r="P495">
        <v>1000</v>
      </c>
      <c r="Q495">
        <v>3000</v>
      </c>
      <c r="R495">
        <v>5500</v>
      </c>
      <c r="S495">
        <v>3500</v>
      </c>
      <c r="T495">
        <v>3000</v>
      </c>
      <c r="U495">
        <v>6000</v>
      </c>
      <c r="V495">
        <v>8000</v>
      </c>
      <c r="W495">
        <v>14700</v>
      </c>
      <c r="X495">
        <v>1000</v>
      </c>
      <c r="Y495">
        <v>18500</v>
      </c>
      <c r="Z495">
        <v>4000</v>
      </c>
      <c r="AA495">
        <v>1000</v>
      </c>
      <c r="AB495">
        <v>0</v>
      </c>
      <c r="AC495">
        <v>1000</v>
      </c>
      <c r="AD495">
        <v>0</v>
      </c>
      <c r="AE495">
        <v>0</v>
      </c>
      <c r="AF495">
        <v>0</v>
      </c>
      <c r="AG495">
        <v>25000</v>
      </c>
      <c r="AH495">
        <v>15150</v>
      </c>
      <c r="AI495">
        <v>4000</v>
      </c>
      <c r="AJ495">
        <v>9500</v>
      </c>
      <c r="AK495">
        <v>23500</v>
      </c>
      <c r="AL495">
        <v>6500</v>
      </c>
      <c r="AM495">
        <v>40650</v>
      </c>
      <c r="AN495">
        <v>0</v>
      </c>
      <c r="AO495">
        <v>26800</v>
      </c>
      <c r="AP495">
        <v>20550</v>
      </c>
      <c r="AQ495">
        <v>0</v>
      </c>
      <c r="AR495">
        <v>7600</v>
      </c>
      <c r="AS495">
        <v>2000</v>
      </c>
      <c r="AT495">
        <v>0</v>
      </c>
      <c r="AU495">
        <v>0</v>
      </c>
      <c r="AV495">
        <v>12000</v>
      </c>
      <c r="AW495">
        <v>3450</v>
      </c>
      <c r="AX495">
        <v>3700</v>
      </c>
      <c r="AY495">
        <v>0</v>
      </c>
      <c r="AZ495">
        <v>0</v>
      </c>
      <c r="BA495">
        <v>0</v>
      </c>
      <c r="BB495">
        <v>11500</v>
      </c>
      <c r="BC495">
        <v>41500</v>
      </c>
      <c r="BD495">
        <v>8000</v>
      </c>
      <c r="BE495">
        <v>0</v>
      </c>
      <c r="BF495">
        <v>14150</v>
      </c>
      <c r="BG495">
        <v>35500</v>
      </c>
      <c r="BH495">
        <v>36500</v>
      </c>
      <c r="BI495">
        <v>10000</v>
      </c>
      <c r="BJ495">
        <v>35000</v>
      </c>
      <c r="BK495">
        <v>21000</v>
      </c>
      <c r="BL495">
        <v>46421</v>
      </c>
      <c r="BM495">
        <v>10200</v>
      </c>
      <c r="BN495">
        <v>8500</v>
      </c>
      <c r="BO495">
        <v>7000</v>
      </c>
      <c r="BP495">
        <v>7750</v>
      </c>
      <c r="BQ495">
        <v>0</v>
      </c>
      <c r="BR495">
        <v>0</v>
      </c>
      <c r="BS495">
        <v>6500</v>
      </c>
      <c r="BT495">
        <v>5000</v>
      </c>
      <c r="BU495">
        <v>5950</v>
      </c>
      <c r="BV495">
        <v>7500</v>
      </c>
      <c r="BW495">
        <v>250</v>
      </c>
      <c r="BX495">
        <v>3500</v>
      </c>
      <c r="BY495">
        <v>0</v>
      </c>
      <c r="BZ495">
        <v>0</v>
      </c>
      <c r="CA495">
        <v>5000</v>
      </c>
      <c r="CB495">
        <v>1500</v>
      </c>
      <c r="CC495">
        <v>10350</v>
      </c>
      <c r="CD495">
        <v>0</v>
      </c>
      <c r="CE495">
        <v>14300</v>
      </c>
      <c r="CF495">
        <v>1000</v>
      </c>
      <c r="CG495">
        <v>250</v>
      </c>
      <c r="CH495">
        <v>0</v>
      </c>
      <c r="CI495">
        <v>0</v>
      </c>
      <c r="CJ495">
        <v>0</v>
      </c>
    </row>
    <row r="496" spans="1:88" x14ac:dyDescent="0.25">
      <c r="A496" t="s">
        <v>678</v>
      </c>
      <c r="B496" t="s">
        <v>2618</v>
      </c>
      <c r="C496" t="str">
        <f>VLOOKUP(LEFT(D496,2),'Lookup Information'!$E:$H,4,FALSE)</f>
        <v>Indiana District 18</v>
      </c>
      <c r="D496" t="s">
        <v>1121</v>
      </c>
      <c r="E496" t="s">
        <v>87</v>
      </c>
      <c r="F496" t="s">
        <v>90</v>
      </c>
      <c r="G496">
        <v>3000</v>
      </c>
      <c r="H496">
        <v>500</v>
      </c>
      <c r="I496">
        <v>50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9500</v>
      </c>
      <c r="P496">
        <v>3500</v>
      </c>
      <c r="Q496">
        <v>0</v>
      </c>
      <c r="R496">
        <v>1050</v>
      </c>
      <c r="S496">
        <v>6000</v>
      </c>
      <c r="T496">
        <v>1000</v>
      </c>
      <c r="U496">
        <v>5500</v>
      </c>
      <c r="V496">
        <v>18950</v>
      </c>
      <c r="W496">
        <v>12700</v>
      </c>
      <c r="X496">
        <v>0</v>
      </c>
      <c r="Y496">
        <v>3500</v>
      </c>
      <c r="Z496">
        <v>103100</v>
      </c>
      <c r="AA496">
        <v>87800</v>
      </c>
      <c r="AB496">
        <v>42500</v>
      </c>
      <c r="AC496">
        <v>60800</v>
      </c>
      <c r="AD496">
        <v>2000</v>
      </c>
      <c r="AE496">
        <v>8000</v>
      </c>
      <c r="AF496">
        <v>0</v>
      </c>
      <c r="AG496">
        <v>17000</v>
      </c>
      <c r="AH496">
        <v>8550</v>
      </c>
      <c r="AI496">
        <v>0</v>
      </c>
      <c r="AJ496">
        <v>0</v>
      </c>
      <c r="AK496">
        <v>5550</v>
      </c>
      <c r="AL496">
        <v>0</v>
      </c>
      <c r="AM496">
        <v>13475</v>
      </c>
      <c r="AN496">
        <v>0</v>
      </c>
      <c r="AO496">
        <v>28300</v>
      </c>
      <c r="AP496">
        <v>32070</v>
      </c>
      <c r="AQ496">
        <v>0</v>
      </c>
      <c r="AR496">
        <v>7025</v>
      </c>
      <c r="AS496">
        <v>1000</v>
      </c>
      <c r="AT496">
        <v>0</v>
      </c>
      <c r="AU496">
        <v>0</v>
      </c>
      <c r="AV496">
        <v>1000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40926</v>
      </c>
      <c r="BD496">
        <v>0</v>
      </c>
      <c r="BE496">
        <v>0</v>
      </c>
      <c r="BF496">
        <v>0</v>
      </c>
      <c r="BG496">
        <v>67000</v>
      </c>
      <c r="BH496">
        <v>44500</v>
      </c>
      <c r="BI496">
        <v>12500</v>
      </c>
      <c r="BJ496">
        <v>26500</v>
      </c>
      <c r="BK496">
        <v>19100</v>
      </c>
      <c r="BL496">
        <v>33675</v>
      </c>
      <c r="BM496">
        <v>36719</v>
      </c>
      <c r="BN496">
        <v>10000</v>
      </c>
      <c r="BO496">
        <v>0</v>
      </c>
      <c r="BP496">
        <v>15850</v>
      </c>
      <c r="BQ496">
        <v>5000</v>
      </c>
      <c r="BR496">
        <v>5500</v>
      </c>
      <c r="BS496">
        <v>750</v>
      </c>
      <c r="BT496">
        <v>0</v>
      </c>
      <c r="BU496">
        <v>41000</v>
      </c>
      <c r="BV496">
        <v>100</v>
      </c>
      <c r="BW496">
        <v>0</v>
      </c>
      <c r="BX496">
        <v>2025</v>
      </c>
      <c r="BY496">
        <v>27170</v>
      </c>
      <c r="BZ496">
        <v>0</v>
      </c>
      <c r="CA496">
        <v>400</v>
      </c>
      <c r="CB496">
        <v>0</v>
      </c>
      <c r="CC496">
        <v>5125</v>
      </c>
      <c r="CD496">
        <v>0</v>
      </c>
      <c r="CE496">
        <v>14750</v>
      </c>
      <c r="CF496">
        <v>27500</v>
      </c>
      <c r="CG496">
        <v>500</v>
      </c>
      <c r="CH496">
        <v>6000</v>
      </c>
      <c r="CI496">
        <v>4000</v>
      </c>
      <c r="CJ496">
        <v>11987</v>
      </c>
    </row>
    <row r="497" spans="1:88" x14ac:dyDescent="0.25">
      <c r="A497" t="s">
        <v>679</v>
      </c>
      <c r="B497" t="s">
        <v>2619</v>
      </c>
      <c r="C497" t="str">
        <f>VLOOKUP(LEFT(D497,2),'Lookup Information'!$E:$H,4,FALSE)</f>
        <v>Louisiana District 22</v>
      </c>
      <c r="D497" t="s">
        <v>680</v>
      </c>
      <c r="E497" t="s">
        <v>95</v>
      </c>
      <c r="F497" t="s">
        <v>88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10000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1500</v>
      </c>
      <c r="V497">
        <v>0</v>
      </c>
      <c r="W497">
        <v>1000</v>
      </c>
      <c r="X497">
        <v>0</v>
      </c>
      <c r="Y497">
        <v>0</v>
      </c>
      <c r="Z497">
        <v>-1000</v>
      </c>
      <c r="AA497">
        <v>0</v>
      </c>
      <c r="AB497">
        <v>0</v>
      </c>
      <c r="AC497">
        <v>5000</v>
      </c>
      <c r="AD497">
        <v>0</v>
      </c>
      <c r="AE497">
        <v>14500</v>
      </c>
      <c r="AF497">
        <v>0</v>
      </c>
      <c r="AG497">
        <v>0</v>
      </c>
      <c r="AH497">
        <v>0</v>
      </c>
      <c r="AI497">
        <v>0</v>
      </c>
      <c r="AJ497">
        <v>9000</v>
      </c>
      <c r="AK497">
        <v>14000</v>
      </c>
      <c r="AL497">
        <v>2600</v>
      </c>
      <c r="AM497">
        <v>6000</v>
      </c>
      <c r="AN497">
        <v>0</v>
      </c>
      <c r="AO497">
        <v>-1000</v>
      </c>
      <c r="AP497">
        <v>0</v>
      </c>
      <c r="AQ497">
        <v>1000</v>
      </c>
      <c r="AR497">
        <v>2500</v>
      </c>
      <c r="AS497">
        <v>0</v>
      </c>
      <c r="AT497">
        <v>0</v>
      </c>
      <c r="AU497">
        <v>0</v>
      </c>
      <c r="AV497">
        <v>5000</v>
      </c>
      <c r="AW497">
        <v>0</v>
      </c>
      <c r="AX497">
        <v>2500</v>
      </c>
      <c r="AY497">
        <v>0</v>
      </c>
      <c r="AZ497">
        <v>0</v>
      </c>
      <c r="BA497">
        <v>4950</v>
      </c>
      <c r="BB497">
        <v>0</v>
      </c>
      <c r="BC497">
        <v>24500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11000</v>
      </c>
      <c r="BM497">
        <v>500</v>
      </c>
      <c r="BN497">
        <v>5000</v>
      </c>
      <c r="BO497">
        <v>2000</v>
      </c>
      <c r="BP497">
        <v>2000</v>
      </c>
      <c r="BQ497">
        <v>2500</v>
      </c>
      <c r="BR497">
        <v>25000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2500</v>
      </c>
      <c r="CJ497">
        <v>500</v>
      </c>
    </row>
    <row r="498" spans="1:88" x14ac:dyDescent="0.25">
      <c r="A498" t="s">
        <v>681</v>
      </c>
      <c r="B498" t="s">
        <v>2620</v>
      </c>
      <c r="C498" t="str">
        <f>VLOOKUP(LEFT(D498,2),'Lookup Information'!$E:$H,4,FALSE)</f>
        <v>Missouri District 29</v>
      </c>
      <c r="D498" t="s">
        <v>1122</v>
      </c>
      <c r="E498" t="s">
        <v>87</v>
      </c>
      <c r="F498" t="s">
        <v>88</v>
      </c>
      <c r="G498">
        <v>39900</v>
      </c>
      <c r="H498">
        <v>16900</v>
      </c>
      <c r="I498">
        <v>10800</v>
      </c>
      <c r="J498">
        <v>21200</v>
      </c>
      <c r="K498">
        <v>3000</v>
      </c>
      <c r="L498">
        <v>2000</v>
      </c>
      <c r="M498">
        <v>0</v>
      </c>
      <c r="N498">
        <v>3500</v>
      </c>
      <c r="O498">
        <v>15000</v>
      </c>
      <c r="P498">
        <v>3500</v>
      </c>
      <c r="Q498">
        <v>4500</v>
      </c>
      <c r="R498">
        <v>20200</v>
      </c>
      <c r="S498">
        <v>31250</v>
      </c>
      <c r="T498">
        <v>10000</v>
      </c>
      <c r="U498">
        <v>20000</v>
      </c>
      <c r="V498">
        <v>2000</v>
      </c>
      <c r="W498">
        <v>34700</v>
      </c>
      <c r="X498">
        <v>9500</v>
      </c>
      <c r="Y498">
        <v>9900</v>
      </c>
      <c r="Z498">
        <v>17000</v>
      </c>
      <c r="AA498">
        <v>8000</v>
      </c>
      <c r="AB498">
        <v>4500</v>
      </c>
      <c r="AC498">
        <v>37750</v>
      </c>
      <c r="AD498">
        <v>13400</v>
      </c>
      <c r="AE498">
        <v>49500</v>
      </c>
      <c r="AF498">
        <v>0</v>
      </c>
      <c r="AG498">
        <v>49000</v>
      </c>
      <c r="AH498">
        <v>108800</v>
      </c>
      <c r="AI498">
        <v>5500</v>
      </c>
      <c r="AJ498">
        <v>46300</v>
      </c>
      <c r="AK498">
        <v>250300</v>
      </c>
      <c r="AL498">
        <v>33100</v>
      </c>
      <c r="AM498">
        <v>86450</v>
      </c>
      <c r="AN498">
        <v>0</v>
      </c>
      <c r="AO498">
        <v>209200</v>
      </c>
      <c r="AP498">
        <v>42650</v>
      </c>
      <c r="AQ498">
        <v>19000</v>
      </c>
      <c r="AR498">
        <v>18900</v>
      </c>
      <c r="AS498">
        <v>80250</v>
      </c>
      <c r="AT498">
        <v>1500</v>
      </c>
      <c r="AU498">
        <v>0</v>
      </c>
      <c r="AV498">
        <v>5000</v>
      </c>
      <c r="AW498">
        <v>0</v>
      </c>
      <c r="AX498">
        <v>0</v>
      </c>
      <c r="AY498">
        <v>2000</v>
      </c>
      <c r="AZ498">
        <v>0</v>
      </c>
      <c r="BA498">
        <v>4000</v>
      </c>
      <c r="BB498">
        <v>1800</v>
      </c>
      <c r="BC498">
        <v>38150</v>
      </c>
      <c r="BD498">
        <v>0</v>
      </c>
      <c r="BE498">
        <v>10400</v>
      </c>
      <c r="BF498">
        <v>0</v>
      </c>
      <c r="BG498">
        <v>-1000</v>
      </c>
      <c r="BH498">
        <v>0</v>
      </c>
      <c r="BI498">
        <v>0</v>
      </c>
      <c r="BJ498">
        <v>0</v>
      </c>
      <c r="BK498">
        <v>1000</v>
      </c>
      <c r="BL498">
        <v>50750</v>
      </c>
      <c r="BM498">
        <v>27250</v>
      </c>
      <c r="BN498">
        <v>34300</v>
      </c>
      <c r="BO498">
        <v>0</v>
      </c>
      <c r="BP498">
        <v>33400</v>
      </c>
      <c r="BQ498">
        <v>2000</v>
      </c>
      <c r="BR498">
        <v>23500</v>
      </c>
      <c r="BS498">
        <v>11700</v>
      </c>
      <c r="BT498">
        <v>0</v>
      </c>
      <c r="BU498">
        <v>82500</v>
      </c>
      <c r="BV498">
        <v>1000</v>
      </c>
      <c r="BW498">
        <v>3000</v>
      </c>
      <c r="BX498">
        <v>41500</v>
      </c>
      <c r="BY498">
        <v>0</v>
      </c>
      <c r="BZ498">
        <v>0</v>
      </c>
      <c r="CA498">
        <v>500</v>
      </c>
      <c r="CB498">
        <v>0</v>
      </c>
      <c r="CC498">
        <v>3750</v>
      </c>
      <c r="CD498">
        <v>13500</v>
      </c>
      <c r="CE498">
        <v>80500</v>
      </c>
      <c r="CF498">
        <v>32500</v>
      </c>
      <c r="CG498">
        <v>64800</v>
      </c>
      <c r="CH498">
        <v>25550</v>
      </c>
      <c r="CI498">
        <v>0</v>
      </c>
      <c r="CJ498">
        <v>7400</v>
      </c>
    </row>
    <row r="499" spans="1:88" x14ac:dyDescent="0.25">
      <c r="A499" t="s">
        <v>682</v>
      </c>
      <c r="B499" t="s">
        <v>2621</v>
      </c>
      <c r="C499" t="str">
        <f>VLOOKUP(LEFT(D499,2),'Lookup Information'!$E:$H,4,FALSE)</f>
        <v>Michigan District 26</v>
      </c>
      <c r="D499" t="s">
        <v>1123</v>
      </c>
      <c r="E499" t="s">
        <v>87</v>
      </c>
      <c r="F499" t="s">
        <v>88</v>
      </c>
      <c r="G499">
        <v>13500</v>
      </c>
      <c r="H499">
        <v>8790</v>
      </c>
      <c r="I499">
        <v>7000</v>
      </c>
      <c r="J499">
        <v>34800</v>
      </c>
      <c r="K499">
        <v>3000</v>
      </c>
      <c r="L499">
        <v>0</v>
      </c>
      <c r="M499">
        <v>2000</v>
      </c>
      <c r="N499">
        <v>0</v>
      </c>
      <c r="O499">
        <v>10950</v>
      </c>
      <c r="P499">
        <v>500</v>
      </c>
      <c r="Q499">
        <v>1000</v>
      </c>
      <c r="R499">
        <v>1500</v>
      </c>
      <c r="S499">
        <v>25000</v>
      </c>
      <c r="T499">
        <v>20500</v>
      </c>
      <c r="U499">
        <v>19765</v>
      </c>
      <c r="V499">
        <v>6400</v>
      </c>
      <c r="W499">
        <v>21500</v>
      </c>
      <c r="X499">
        <v>13000</v>
      </c>
      <c r="Y499">
        <v>25750</v>
      </c>
      <c r="Z499">
        <v>4000</v>
      </c>
      <c r="AA499">
        <v>2000</v>
      </c>
      <c r="AB499">
        <v>2000</v>
      </c>
      <c r="AC499">
        <v>35325</v>
      </c>
      <c r="AD499">
        <v>28500</v>
      </c>
      <c r="AE499">
        <v>43700</v>
      </c>
      <c r="AF499">
        <v>0</v>
      </c>
      <c r="AG499">
        <v>19000</v>
      </c>
      <c r="AH499">
        <v>28950</v>
      </c>
      <c r="AI499">
        <v>10500</v>
      </c>
      <c r="AJ499">
        <v>3500</v>
      </c>
      <c r="AK499">
        <v>78650</v>
      </c>
      <c r="AL499">
        <v>13700</v>
      </c>
      <c r="AM499">
        <v>73450</v>
      </c>
      <c r="AN499">
        <v>7000</v>
      </c>
      <c r="AO499">
        <v>54600</v>
      </c>
      <c r="AP499">
        <v>46000</v>
      </c>
      <c r="AQ499">
        <v>23600</v>
      </c>
      <c r="AR499">
        <v>10500</v>
      </c>
      <c r="AS499">
        <v>8600</v>
      </c>
      <c r="AT499">
        <v>3000</v>
      </c>
      <c r="AU499">
        <v>0</v>
      </c>
      <c r="AV499">
        <v>66034</v>
      </c>
      <c r="AW499">
        <v>0</v>
      </c>
      <c r="AX499">
        <v>0</v>
      </c>
      <c r="AY499">
        <v>3000</v>
      </c>
      <c r="AZ499">
        <v>0</v>
      </c>
      <c r="BA499">
        <v>12050</v>
      </c>
      <c r="BB499">
        <v>0</v>
      </c>
      <c r="BC499">
        <v>271620</v>
      </c>
      <c r="BD499">
        <v>10400</v>
      </c>
      <c r="BE499">
        <v>49152</v>
      </c>
      <c r="BF499">
        <v>0</v>
      </c>
      <c r="BG499">
        <v>0</v>
      </c>
      <c r="BH499">
        <v>0</v>
      </c>
      <c r="BI499">
        <v>0</v>
      </c>
      <c r="BJ499">
        <v>2000</v>
      </c>
      <c r="BK499">
        <v>0</v>
      </c>
      <c r="BL499">
        <v>49675</v>
      </c>
      <c r="BM499">
        <v>14602</v>
      </c>
      <c r="BN499">
        <v>20500</v>
      </c>
      <c r="BO499">
        <v>22500</v>
      </c>
      <c r="BP499">
        <v>12905</v>
      </c>
      <c r="BQ499">
        <v>6000</v>
      </c>
      <c r="BR499">
        <v>35800</v>
      </c>
      <c r="BS499">
        <v>55600</v>
      </c>
      <c r="BT499">
        <v>22900</v>
      </c>
      <c r="BU499">
        <v>80200</v>
      </c>
      <c r="BV499">
        <v>7000</v>
      </c>
      <c r="BW499">
        <v>6400</v>
      </c>
      <c r="BX499">
        <v>49950</v>
      </c>
      <c r="BY499">
        <v>33900</v>
      </c>
      <c r="BZ499">
        <v>0</v>
      </c>
      <c r="CA499">
        <v>9675</v>
      </c>
      <c r="CB499">
        <v>5820</v>
      </c>
      <c r="CC499">
        <v>8808</v>
      </c>
      <c r="CD499">
        <v>250</v>
      </c>
      <c r="CE499">
        <v>83275</v>
      </c>
      <c r="CF499">
        <v>19500</v>
      </c>
      <c r="CG499">
        <v>84595</v>
      </c>
      <c r="CH499">
        <v>10400</v>
      </c>
      <c r="CI499">
        <v>1000</v>
      </c>
      <c r="CJ499">
        <v>27200</v>
      </c>
    </row>
    <row r="500" spans="1:88" x14ac:dyDescent="0.25">
      <c r="A500" t="s">
        <v>683</v>
      </c>
      <c r="B500" t="s">
        <v>2622</v>
      </c>
      <c r="C500" t="str">
        <f>VLOOKUP(LEFT(D500,2),'Lookup Information'!$E:$H,4,FALSE)</f>
        <v>Oregon District 41</v>
      </c>
      <c r="D500" t="s">
        <v>1124</v>
      </c>
      <c r="E500" t="s">
        <v>87</v>
      </c>
      <c r="F500" t="s">
        <v>88</v>
      </c>
      <c r="G500">
        <v>27450</v>
      </c>
      <c r="H500">
        <v>62535</v>
      </c>
      <c r="I500">
        <v>14900</v>
      </c>
      <c r="J500">
        <v>15207</v>
      </c>
      <c r="K500">
        <v>85643</v>
      </c>
      <c r="L500">
        <v>33326</v>
      </c>
      <c r="M500">
        <v>1500</v>
      </c>
      <c r="N500">
        <v>9880</v>
      </c>
      <c r="O500">
        <v>73710</v>
      </c>
      <c r="P500">
        <v>38950</v>
      </c>
      <c r="Q500">
        <v>3000</v>
      </c>
      <c r="R500">
        <v>182419</v>
      </c>
      <c r="S500">
        <v>164100</v>
      </c>
      <c r="T500">
        <v>82250</v>
      </c>
      <c r="U500">
        <v>21250</v>
      </c>
      <c r="V500">
        <v>12950</v>
      </c>
      <c r="W500">
        <v>14724</v>
      </c>
      <c r="X500">
        <v>18200</v>
      </c>
      <c r="Y500">
        <v>10500</v>
      </c>
      <c r="Z500">
        <v>35000</v>
      </c>
      <c r="AA500">
        <v>1500</v>
      </c>
      <c r="AB500">
        <v>0</v>
      </c>
      <c r="AC500">
        <v>146250</v>
      </c>
      <c r="AD500">
        <v>7500</v>
      </c>
      <c r="AE500">
        <v>152450</v>
      </c>
      <c r="AF500">
        <v>0</v>
      </c>
      <c r="AG500">
        <v>48450</v>
      </c>
      <c r="AH500">
        <v>46859</v>
      </c>
      <c r="AI500">
        <v>17000</v>
      </c>
      <c r="AJ500">
        <v>19400</v>
      </c>
      <c r="AK500">
        <v>101750</v>
      </c>
      <c r="AL500">
        <v>42800</v>
      </c>
      <c r="AM500">
        <v>89710</v>
      </c>
      <c r="AN500">
        <v>0</v>
      </c>
      <c r="AO500">
        <v>52800</v>
      </c>
      <c r="AP500">
        <v>166239</v>
      </c>
      <c r="AQ500">
        <v>109900</v>
      </c>
      <c r="AR500">
        <v>56200</v>
      </c>
      <c r="AS500">
        <v>176900</v>
      </c>
      <c r="AT500">
        <v>0</v>
      </c>
      <c r="AU500">
        <v>0</v>
      </c>
      <c r="AV500">
        <v>5000</v>
      </c>
      <c r="AW500">
        <v>0</v>
      </c>
      <c r="AX500">
        <v>0</v>
      </c>
      <c r="AY500">
        <v>4500</v>
      </c>
      <c r="AZ500">
        <v>0</v>
      </c>
      <c r="BA500">
        <v>8650</v>
      </c>
      <c r="BB500">
        <v>2000</v>
      </c>
      <c r="BC500">
        <v>500</v>
      </c>
      <c r="BD500">
        <v>0</v>
      </c>
      <c r="BE500">
        <v>23720</v>
      </c>
      <c r="BF500">
        <v>0</v>
      </c>
      <c r="BG500">
        <v>26000</v>
      </c>
      <c r="BH500">
        <v>0</v>
      </c>
      <c r="BI500">
        <v>0</v>
      </c>
      <c r="BJ500">
        <v>1000</v>
      </c>
      <c r="BK500">
        <v>0</v>
      </c>
      <c r="BL500">
        <v>109586</v>
      </c>
      <c r="BM500">
        <v>111870</v>
      </c>
      <c r="BN500">
        <v>26322</v>
      </c>
      <c r="BO500">
        <v>10500</v>
      </c>
      <c r="BP500">
        <v>24650</v>
      </c>
      <c r="BQ500">
        <v>36600</v>
      </c>
      <c r="BR500">
        <v>26500</v>
      </c>
      <c r="BS500">
        <v>25390</v>
      </c>
      <c r="BT500">
        <v>19150</v>
      </c>
      <c r="BU500">
        <v>22800</v>
      </c>
      <c r="BV500">
        <v>0</v>
      </c>
      <c r="BW500">
        <v>13500</v>
      </c>
      <c r="BX500">
        <v>39200</v>
      </c>
      <c r="BY500">
        <v>0</v>
      </c>
      <c r="BZ500">
        <v>750</v>
      </c>
      <c r="CA500">
        <v>2000</v>
      </c>
      <c r="CB500">
        <v>0</v>
      </c>
      <c r="CC500">
        <v>400</v>
      </c>
      <c r="CD500">
        <v>500</v>
      </c>
      <c r="CE500">
        <v>104836</v>
      </c>
      <c r="CF500">
        <v>24500</v>
      </c>
      <c r="CG500">
        <v>60250</v>
      </c>
      <c r="CH500">
        <v>24500</v>
      </c>
      <c r="CI500">
        <v>0</v>
      </c>
      <c r="CJ500">
        <v>650</v>
      </c>
    </row>
    <row r="501" spans="1:88" x14ac:dyDescent="0.25">
      <c r="A501" t="s">
        <v>684</v>
      </c>
      <c r="B501" t="s">
        <v>2623</v>
      </c>
      <c r="C501" t="str">
        <f>VLOOKUP(LEFT(D501,2),'Lookup Information'!$E:$H,4,FALSE)</f>
        <v>North Carolina District 37</v>
      </c>
      <c r="D501" t="s">
        <v>1125</v>
      </c>
      <c r="E501" t="s">
        <v>87</v>
      </c>
      <c r="F501" t="s">
        <v>88</v>
      </c>
      <c r="G501">
        <v>10750</v>
      </c>
      <c r="H501">
        <v>24050</v>
      </c>
      <c r="I501">
        <v>1000</v>
      </c>
      <c r="J501">
        <v>4500</v>
      </c>
      <c r="K501">
        <v>6900</v>
      </c>
      <c r="L501">
        <v>2000</v>
      </c>
      <c r="M501">
        <v>0</v>
      </c>
      <c r="N501">
        <v>22125</v>
      </c>
      <c r="O501">
        <v>13350</v>
      </c>
      <c r="P501">
        <v>0</v>
      </c>
      <c r="Q501">
        <v>1000</v>
      </c>
      <c r="R501">
        <v>0</v>
      </c>
      <c r="S501">
        <v>5500</v>
      </c>
      <c r="T501">
        <v>11250</v>
      </c>
      <c r="U501">
        <v>4250</v>
      </c>
      <c r="V501">
        <v>2000</v>
      </c>
      <c r="W501">
        <v>7750</v>
      </c>
      <c r="X501">
        <v>3500</v>
      </c>
      <c r="Y501">
        <v>2251</v>
      </c>
      <c r="Z501">
        <v>7000</v>
      </c>
      <c r="AA501">
        <v>1000</v>
      </c>
      <c r="AB501">
        <v>1000</v>
      </c>
      <c r="AC501">
        <v>11000</v>
      </c>
      <c r="AD501">
        <v>0</v>
      </c>
      <c r="AE501">
        <v>3500</v>
      </c>
      <c r="AF501">
        <v>0</v>
      </c>
      <c r="AG501">
        <v>11370</v>
      </c>
      <c r="AH501">
        <v>23275</v>
      </c>
      <c r="AI501">
        <v>5000</v>
      </c>
      <c r="AJ501">
        <v>2000</v>
      </c>
      <c r="AK501">
        <v>21300</v>
      </c>
      <c r="AL501">
        <v>4400</v>
      </c>
      <c r="AM501">
        <v>49340</v>
      </c>
      <c r="AN501">
        <v>0</v>
      </c>
      <c r="AO501">
        <v>9150</v>
      </c>
      <c r="AP501">
        <v>39360</v>
      </c>
      <c r="AQ501">
        <v>2000</v>
      </c>
      <c r="AR501">
        <v>4750</v>
      </c>
      <c r="AS501">
        <v>18000</v>
      </c>
      <c r="AT501">
        <v>0</v>
      </c>
      <c r="AU501">
        <v>0</v>
      </c>
      <c r="AV501">
        <v>15500</v>
      </c>
      <c r="AW501">
        <v>0</v>
      </c>
      <c r="AX501">
        <v>0</v>
      </c>
      <c r="AY501">
        <v>1000</v>
      </c>
      <c r="AZ501">
        <v>0</v>
      </c>
      <c r="BA501">
        <v>9000</v>
      </c>
      <c r="BB501">
        <v>1000</v>
      </c>
      <c r="BC501">
        <v>62000</v>
      </c>
      <c r="BD501">
        <v>0</v>
      </c>
      <c r="BE501">
        <v>5700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26675</v>
      </c>
      <c r="BM501">
        <v>8250</v>
      </c>
      <c r="BN501">
        <v>6750</v>
      </c>
      <c r="BO501">
        <v>1000</v>
      </c>
      <c r="BP501">
        <v>8350</v>
      </c>
      <c r="BQ501">
        <v>0</v>
      </c>
      <c r="BR501">
        <v>3000</v>
      </c>
      <c r="BS501">
        <v>8825</v>
      </c>
      <c r="BT501">
        <v>8500</v>
      </c>
      <c r="BU501">
        <v>19848</v>
      </c>
      <c r="BV501">
        <v>1000</v>
      </c>
      <c r="BW501">
        <v>0</v>
      </c>
      <c r="BX501">
        <v>8500</v>
      </c>
      <c r="BY501">
        <v>2700</v>
      </c>
      <c r="BZ501">
        <v>6000</v>
      </c>
      <c r="CA501">
        <v>9060</v>
      </c>
      <c r="CB501">
        <v>5140</v>
      </c>
      <c r="CC501">
        <v>5250</v>
      </c>
      <c r="CD501">
        <v>2000</v>
      </c>
      <c r="CE501">
        <v>99436</v>
      </c>
      <c r="CF501">
        <v>3250</v>
      </c>
      <c r="CG501">
        <v>19080</v>
      </c>
      <c r="CH501">
        <v>2000</v>
      </c>
      <c r="CI501">
        <v>0</v>
      </c>
      <c r="CJ501">
        <v>2250</v>
      </c>
    </row>
    <row r="502" spans="1:88" x14ac:dyDescent="0.25">
      <c r="A502" t="s">
        <v>685</v>
      </c>
      <c r="B502" t="s">
        <v>2624</v>
      </c>
      <c r="C502" t="str">
        <f>VLOOKUP(LEFT(D502,2),'Lookup Information'!$E:$H,4,FALSE)</f>
        <v>Indiana District 18</v>
      </c>
      <c r="D502" t="s">
        <v>1126</v>
      </c>
      <c r="E502" t="s">
        <v>87</v>
      </c>
      <c r="F502" t="s">
        <v>88</v>
      </c>
      <c r="G502">
        <v>62400</v>
      </c>
      <c r="H502">
        <v>30885</v>
      </c>
      <c r="I502">
        <v>15700</v>
      </c>
      <c r="J502">
        <v>30900</v>
      </c>
      <c r="K502">
        <v>12500</v>
      </c>
      <c r="L502">
        <v>12500</v>
      </c>
      <c r="M502">
        <v>27600</v>
      </c>
      <c r="N502">
        <v>3000</v>
      </c>
      <c r="O502">
        <v>3000</v>
      </c>
      <c r="P502">
        <v>0</v>
      </c>
      <c r="Q502">
        <v>0</v>
      </c>
      <c r="R502">
        <v>3000</v>
      </c>
      <c r="S502">
        <v>9000</v>
      </c>
      <c r="T502">
        <v>15250</v>
      </c>
      <c r="U502">
        <v>25900</v>
      </c>
      <c r="V502">
        <v>6000</v>
      </c>
      <c r="W502">
        <v>30850</v>
      </c>
      <c r="X502">
        <v>5000</v>
      </c>
      <c r="Y502">
        <v>3000</v>
      </c>
      <c r="Z502">
        <v>64000</v>
      </c>
      <c r="AA502">
        <v>33000</v>
      </c>
      <c r="AB502">
        <v>25300</v>
      </c>
      <c r="AC502">
        <v>26500</v>
      </c>
      <c r="AD502">
        <v>4000</v>
      </c>
      <c r="AE502">
        <v>26500</v>
      </c>
      <c r="AF502">
        <v>0</v>
      </c>
      <c r="AG502">
        <v>22539</v>
      </c>
      <c r="AH502">
        <v>27275</v>
      </c>
      <c r="AI502">
        <v>14600</v>
      </c>
      <c r="AJ502">
        <v>1000</v>
      </c>
      <c r="AK502">
        <v>36200</v>
      </c>
      <c r="AL502">
        <v>25100</v>
      </c>
      <c r="AM502">
        <v>31400</v>
      </c>
      <c r="AN502">
        <v>0</v>
      </c>
      <c r="AO502">
        <v>39551</v>
      </c>
      <c r="AP502">
        <v>116200</v>
      </c>
      <c r="AQ502">
        <v>6000</v>
      </c>
      <c r="AR502">
        <v>10800</v>
      </c>
      <c r="AS502">
        <v>46750</v>
      </c>
      <c r="AT502">
        <v>1701</v>
      </c>
      <c r="AU502">
        <v>0</v>
      </c>
      <c r="AV502">
        <v>13864</v>
      </c>
      <c r="AW502">
        <v>0</v>
      </c>
      <c r="AX502">
        <v>0</v>
      </c>
      <c r="AY502">
        <v>5000</v>
      </c>
      <c r="AZ502">
        <v>0</v>
      </c>
      <c r="BA502">
        <v>7000</v>
      </c>
      <c r="BB502">
        <v>0</v>
      </c>
      <c r="BC502">
        <v>46990</v>
      </c>
      <c r="BD502">
        <v>0</v>
      </c>
      <c r="BE502">
        <v>15950</v>
      </c>
      <c r="BF502">
        <v>5025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15877</v>
      </c>
      <c r="BM502">
        <v>18750</v>
      </c>
      <c r="BN502">
        <v>10000</v>
      </c>
      <c r="BO502">
        <v>3000</v>
      </c>
      <c r="BP502">
        <v>5450</v>
      </c>
      <c r="BQ502">
        <v>33100</v>
      </c>
      <c r="BR502">
        <v>11400</v>
      </c>
      <c r="BS502">
        <v>24000</v>
      </c>
      <c r="BT502">
        <v>4700</v>
      </c>
      <c r="BU502">
        <v>102650</v>
      </c>
      <c r="BV502">
        <v>2000</v>
      </c>
      <c r="BW502">
        <v>3750</v>
      </c>
      <c r="BX502">
        <v>30500</v>
      </c>
      <c r="BY502">
        <v>0</v>
      </c>
      <c r="BZ502">
        <v>0</v>
      </c>
      <c r="CA502">
        <v>2100</v>
      </c>
      <c r="CB502">
        <v>360</v>
      </c>
      <c r="CC502">
        <v>6291</v>
      </c>
      <c r="CD502">
        <v>0</v>
      </c>
      <c r="CE502">
        <v>105156</v>
      </c>
      <c r="CF502">
        <v>12500</v>
      </c>
      <c r="CG502">
        <v>51600</v>
      </c>
      <c r="CH502">
        <v>10000</v>
      </c>
      <c r="CI502">
        <v>2000</v>
      </c>
      <c r="CJ502">
        <v>1100</v>
      </c>
    </row>
    <row r="503" spans="1:88" x14ac:dyDescent="0.25">
      <c r="A503" t="s">
        <v>686</v>
      </c>
      <c r="B503" t="s">
        <v>2625</v>
      </c>
      <c r="C503" t="str">
        <f>VLOOKUP(LEFT(D503,2),'Lookup Information'!$E:$H,4,FALSE)</f>
        <v>California District 6</v>
      </c>
      <c r="D503" t="s">
        <v>1127</v>
      </c>
      <c r="E503" t="s">
        <v>87</v>
      </c>
      <c r="F503" t="s">
        <v>88</v>
      </c>
      <c r="G503">
        <v>0</v>
      </c>
      <c r="H503">
        <v>2000</v>
      </c>
      <c r="I503">
        <v>8000</v>
      </c>
      <c r="J503">
        <v>1500</v>
      </c>
      <c r="K503">
        <v>2500</v>
      </c>
      <c r="L503">
        <v>2450</v>
      </c>
      <c r="M503">
        <v>0</v>
      </c>
      <c r="N503">
        <v>10000</v>
      </c>
      <c r="O503">
        <v>42400</v>
      </c>
      <c r="P503">
        <v>17000</v>
      </c>
      <c r="Q503">
        <v>250</v>
      </c>
      <c r="R503">
        <v>28750</v>
      </c>
      <c r="S503">
        <v>43500</v>
      </c>
      <c r="T503">
        <v>15550</v>
      </c>
      <c r="U503">
        <v>24850</v>
      </c>
      <c r="V503">
        <v>32225</v>
      </c>
      <c r="W503">
        <v>25650</v>
      </c>
      <c r="X503">
        <v>5700</v>
      </c>
      <c r="Y503">
        <v>4350</v>
      </c>
      <c r="Z503">
        <v>2000</v>
      </c>
      <c r="AA503">
        <v>0</v>
      </c>
      <c r="AB503">
        <v>1500</v>
      </c>
      <c r="AC503">
        <v>38250</v>
      </c>
      <c r="AD503">
        <v>0</v>
      </c>
      <c r="AE503">
        <v>65950</v>
      </c>
      <c r="AF503">
        <v>0</v>
      </c>
      <c r="AG503">
        <v>37600</v>
      </c>
      <c r="AH503">
        <v>18500</v>
      </c>
      <c r="AI503">
        <v>6050</v>
      </c>
      <c r="AJ503">
        <v>4500</v>
      </c>
      <c r="AK503">
        <v>75350</v>
      </c>
      <c r="AL503">
        <v>23775</v>
      </c>
      <c r="AM503">
        <v>126650</v>
      </c>
      <c r="AN503">
        <v>0</v>
      </c>
      <c r="AO503">
        <v>127800</v>
      </c>
      <c r="AP503">
        <v>40200</v>
      </c>
      <c r="AQ503">
        <v>13200</v>
      </c>
      <c r="AR503">
        <v>4200</v>
      </c>
      <c r="AS503">
        <v>139150</v>
      </c>
      <c r="AT503">
        <v>5200</v>
      </c>
      <c r="AU503">
        <v>0</v>
      </c>
      <c r="AV503">
        <v>10000</v>
      </c>
      <c r="AW503">
        <v>0</v>
      </c>
      <c r="AX503">
        <v>0</v>
      </c>
      <c r="AY503">
        <v>1000</v>
      </c>
      <c r="AZ503">
        <v>0</v>
      </c>
      <c r="BA503">
        <v>12000</v>
      </c>
      <c r="BB503">
        <v>0</v>
      </c>
      <c r="BC503">
        <v>40700</v>
      </c>
      <c r="BD503">
        <v>0</v>
      </c>
      <c r="BE503">
        <v>37885</v>
      </c>
      <c r="BF503">
        <v>14375</v>
      </c>
      <c r="BG503">
        <v>0</v>
      </c>
      <c r="BH503">
        <v>0</v>
      </c>
      <c r="BI503">
        <v>15000</v>
      </c>
      <c r="BJ503">
        <v>6500</v>
      </c>
      <c r="BK503">
        <v>16000</v>
      </c>
      <c r="BL503">
        <v>59600</v>
      </c>
      <c r="BM503">
        <v>30901</v>
      </c>
      <c r="BN503">
        <v>23700</v>
      </c>
      <c r="BO503">
        <v>5750</v>
      </c>
      <c r="BP503">
        <v>21175</v>
      </c>
      <c r="BQ503">
        <v>34800</v>
      </c>
      <c r="BR503">
        <v>12500</v>
      </c>
      <c r="BS503">
        <v>23900</v>
      </c>
      <c r="BT503">
        <v>6500</v>
      </c>
      <c r="BU503">
        <v>30846</v>
      </c>
      <c r="BV503">
        <v>5000</v>
      </c>
      <c r="BW503">
        <v>5500</v>
      </c>
      <c r="BX503">
        <v>34700</v>
      </c>
      <c r="BY503">
        <v>0</v>
      </c>
      <c r="BZ503">
        <v>0</v>
      </c>
      <c r="CA503">
        <v>3200</v>
      </c>
      <c r="CB503">
        <v>0</v>
      </c>
      <c r="CC503">
        <v>17950</v>
      </c>
      <c r="CD503">
        <v>500</v>
      </c>
      <c r="CE503">
        <v>91685</v>
      </c>
      <c r="CF503">
        <v>53000</v>
      </c>
      <c r="CG503">
        <v>57750</v>
      </c>
      <c r="CH503">
        <v>33500</v>
      </c>
      <c r="CI503">
        <v>5000</v>
      </c>
      <c r="CJ503">
        <v>13700</v>
      </c>
    </row>
    <row r="504" spans="1:88" x14ac:dyDescent="0.25">
      <c r="A504" t="s">
        <v>687</v>
      </c>
      <c r="B504" t="s">
        <v>2626</v>
      </c>
      <c r="C504" t="str">
        <f>VLOOKUP(LEFT(D504,2),'Lookup Information'!$E:$H,4,FALSE)</f>
        <v>Minnesota District 27</v>
      </c>
      <c r="D504" t="s">
        <v>1128</v>
      </c>
      <c r="E504" t="s">
        <v>87</v>
      </c>
      <c r="F504" t="s">
        <v>90</v>
      </c>
      <c r="G504">
        <v>52850</v>
      </c>
      <c r="H504">
        <v>45900</v>
      </c>
      <c r="I504">
        <v>20600</v>
      </c>
      <c r="J504">
        <v>31300</v>
      </c>
      <c r="K504">
        <v>10000</v>
      </c>
      <c r="L504">
        <v>0</v>
      </c>
      <c r="M504">
        <v>7000</v>
      </c>
      <c r="N504">
        <v>0</v>
      </c>
      <c r="O504">
        <v>800</v>
      </c>
      <c r="P504">
        <v>0</v>
      </c>
      <c r="Q504">
        <v>2250</v>
      </c>
      <c r="R504">
        <v>4500</v>
      </c>
      <c r="S504">
        <v>9000</v>
      </c>
      <c r="T504">
        <v>7000</v>
      </c>
      <c r="U504">
        <v>8000</v>
      </c>
      <c r="V504">
        <v>5000</v>
      </c>
      <c r="W504">
        <v>1000</v>
      </c>
      <c r="X504">
        <v>3500</v>
      </c>
      <c r="Y504">
        <v>4000</v>
      </c>
      <c r="Z504">
        <v>24500</v>
      </c>
      <c r="AA504">
        <v>13500</v>
      </c>
      <c r="AB504">
        <v>12400</v>
      </c>
      <c r="AC504">
        <v>23500</v>
      </c>
      <c r="AD504">
        <v>0</v>
      </c>
      <c r="AE504">
        <v>15500</v>
      </c>
      <c r="AF504">
        <v>0</v>
      </c>
      <c r="AG504">
        <v>1500</v>
      </c>
      <c r="AH504">
        <v>10050</v>
      </c>
      <c r="AI504">
        <v>8500</v>
      </c>
      <c r="AJ504">
        <v>0</v>
      </c>
      <c r="AK504">
        <v>14625</v>
      </c>
      <c r="AL504">
        <v>6750</v>
      </c>
      <c r="AM504">
        <v>40879</v>
      </c>
      <c r="AN504">
        <v>0</v>
      </c>
      <c r="AO504">
        <v>23650</v>
      </c>
      <c r="AP504">
        <v>46100</v>
      </c>
      <c r="AQ504">
        <v>15900</v>
      </c>
      <c r="AR504">
        <v>30600</v>
      </c>
      <c r="AS504">
        <v>9775</v>
      </c>
      <c r="AT504">
        <v>0</v>
      </c>
      <c r="AU504">
        <v>0</v>
      </c>
      <c r="AV504">
        <v>8000</v>
      </c>
      <c r="AW504">
        <v>750</v>
      </c>
      <c r="AX504">
        <v>0</v>
      </c>
      <c r="AY504">
        <v>0</v>
      </c>
      <c r="AZ504">
        <v>0</v>
      </c>
      <c r="BA504">
        <v>9000</v>
      </c>
      <c r="BB504">
        <v>4250</v>
      </c>
      <c r="BC504">
        <v>48000</v>
      </c>
      <c r="BD504">
        <v>8750</v>
      </c>
      <c r="BE504">
        <v>0</v>
      </c>
      <c r="BF504">
        <v>0</v>
      </c>
      <c r="BG504">
        <v>58000</v>
      </c>
      <c r="BH504">
        <v>38200</v>
      </c>
      <c r="BI504">
        <v>12500</v>
      </c>
      <c r="BJ504">
        <v>57500</v>
      </c>
      <c r="BK504">
        <v>39000</v>
      </c>
      <c r="BL504">
        <v>95135</v>
      </c>
      <c r="BM504">
        <v>5200</v>
      </c>
      <c r="BN504">
        <v>10250</v>
      </c>
      <c r="BO504">
        <v>3450</v>
      </c>
      <c r="BP504">
        <v>12100</v>
      </c>
      <c r="BQ504">
        <v>24700</v>
      </c>
      <c r="BR504">
        <v>13500</v>
      </c>
      <c r="BS504">
        <v>7650</v>
      </c>
      <c r="BT504">
        <v>0</v>
      </c>
      <c r="BU504">
        <v>13100</v>
      </c>
      <c r="BV504">
        <v>0</v>
      </c>
      <c r="BW504">
        <v>8100</v>
      </c>
      <c r="BX504">
        <v>19650</v>
      </c>
      <c r="BY504">
        <v>0</v>
      </c>
      <c r="BZ504">
        <v>0</v>
      </c>
      <c r="CA504">
        <v>1900</v>
      </c>
      <c r="CB504">
        <v>500</v>
      </c>
      <c r="CC504">
        <v>20575</v>
      </c>
      <c r="CD504">
        <v>6400</v>
      </c>
      <c r="CE504">
        <v>144640</v>
      </c>
      <c r="CF504">
        <v>9000</v>
      </c>
      <c r="CG504">
        <v>12660</v>
      </c>
      <c r="CH504">
        <v>1000</v>
      </c>
      <c r="CI504">
        <v>1000</v>
      </c>
      <c r="CJ504">
        <v>6000</v>
      </c>
    </row>
    <row r="505" spans="1:88" x14ac:dyDescent="0.25">
      <c r="A505" t="s">
        <v>688</v>
      </c>
      <c r="B505" t="s">
        <v>2627</v>
      </c>
      <c r="C505" t="str">
        <f>VLOOKUP(LEFT(D505,2),'Lookup Information'!$E:$H,4,FALSE)</f>
        <v>Virginia District 51</v>
      </c>
      <c r="D505" t="s">
        <v>689</v>
      </c>
      <c r="E505" t="s">
        <v>95</v>
      </c>
      <c r="F505" t="s">
        <v>90</v>
      </c>
      <c r="G505">
        <v>1000</v>
      </c>
      <c r="H505">
        <v>2000</v>
      </c>
      <c r="I505">
        <v>0</v>
      </c>
      <c r="J505">
        <v>11000</v>
      </c>
      <c r="K505">
        <v>0</v>
      </c>
      <c r="L505">
        <v>0</v>
      </c>
      <c r="M505">
        <v>0</v>
      </c>
      <c r="N505">
        <v>26900</v>
      </c>
      <c r="O505">
        <v>23900</v>
      </c>
      <c r="P505">
        <v>8200</v>
      </c>
      <c r="Q505">
        <v>13250</v>
      </c>
      <c r="R505">
        <v>6200</v>
      </c>
      <c r="S505">
        <v>8500</v>
      </c>
      <c r="T505">
        <v>7000</v>
      </c>
      <c r="U505">
        <v>5700</v>
      </c>
      <c r="V505">
        <v>-500</v>
      </c>
      <c r="W505">
        <v>5000</v>
      </c>
      <c r="X505">
        <v>2500</v>
      </c>
      <c r="Y505">
        <v>500</v>
      </c>
      <c r="Z505">
        <v>1000</v>
      </c>
      <c r="AA505">
        <v>14250</v>
      </c>
      <c r="AB505">
        <v>19700</v>
      </c>
      <c r="AC505">
        <v>15200</v>
      </c>
      <c r="AD505">
        <v>0</v>
      </c>
      <c r="AE505">
        <v>22350</v>
      </c>
      <c r="AF505">
        <v>1000</v>
      </c>
      <c r="AG505">
        <v>10800</v>
      </c>
      <c r="AH505">
        <v>26450</v>
      </c>
      <c r="AI505">
        <v>3000</v>
      </c>
      <c r="AJ505">
        <v>31725</v>
      </c>
      <c r="AK505">
        <v>79000</v>
      </c>
      <c r="AL505">
        <v>29400</v>
      </c>
      <c r="AM505">
        <v>48801</v>
      </c>
      <c r="AN505">
        <v>0</v>
      </c>
      <c r="AO505">
        <v>128300</v>
      </c>
      <c r="AP505">
        <v>31686</v>
      </c>
      <c r="AQ505">
        <v>39800</v>
      </c>
      <c r="AR505">
        <v>4450</v>
      </c>
      <c r="AS505">
        <v>28650</v>
      </c>
      <c r="AT505">
        <v>0</v>
      </c>
      <c r="AU505">
        <v>0</v>
      </c>
      <c r="AV505">
        <v>500</v>
      </c>
      <c r="AW505">
        <v>0</v>
      </c>
      <c r="AX505">
        <v>6452</v>
      </c>
      <c r="AY505">
        <v>1000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-5000</v>
      </c>
      <c r="BJ505">
        <v>0</v>
      </c>
      <c r="BK505">
        <v>12500</v>
      </c>
      <c r="BL505">
        <v>75070</v>
      </c>
      <c r="BM505">
        <v>43550</v>
      </c>
      <c r="BN505">
        <v>0</v>
      </c>
      <c r="BO505">
        <v>0</v>
      </c>
      <c r="BP505">
        <v>13380</v>
      </c>
      <c r="BQ505">
        <v>0</v>
      </c>
      <c r="BR505">
        <v>8000</v>
      </c>
      <c r="BS505">
        <v>23900</v>
      </c>
      <c r="BT505">
        <v>7000</v>
      </c>
      <c r="BU505">
        <v>9000</v>
      </c>
      <c r="BV505">
        <v>1750</v>
      </c>
      <c r="BW505">
        <v>3000</v>
      </c>
      <c r="BX505">
        <v>24000</v>
      </c>
      <c r="BY505">
        <v>0</v>
      </c>
      <c r="BZ505">
        <v>0</v>
      </c>
      <c r="CA505">
        <v>3134</v>
      </c>
      <c r="CB505">
        <v>0</v>
      </c>
      <c r="CC505">
        <v>9228</v>
      </c>
      <c r="CD505">
        <v>14900</v>
      </c>
      <c r="CE505">
        <v>69707</v>
      </c>
      <c r="CF505">
        <v>9450</v>
      </c>
      <c r="CG505">
        <v>2000</v>
      </c>
      <c r="CH505">
        <v>19500</v>
      </c>
      <c r="CI505">
        <v>1000</v>
      </c>
      <c r="CJ505">
        <v>5500</v>
      </c>
    </row>
    <row r="506" spans="1:88" x14ac:dyDescent="0.25">
      <c r="A506" t="s">
        <v>690</v>
      </c>
      <c r="B506" t="s">
        <v>2628</v>
      </c>
      <c r="C506" t="str">
        <f>VLOOKUP(LEFT(D506,2),'Lookup Information'!$E:$H,4,FALSE)</f>
        <v>Massachusetts District 25</v>
      </c>
      <c r="D506" t="s">
        <v>691</v>
      </c>
      <c r="E506" t="s">
        <v>95</v>
      </c>
      <c r="F506" t="s">
        <v>90</v>
      </c>
      <c r="G506">
        <v>1142</v>
      </c>
      <c r="H506">
        <v>5905</v>
      </c>
      <c r="I506">
        <v>0</v>
      </c>
      <c r="J506">
        <v>4102</v>
      </c>
      <c r="K506">
        <v>90</v>
      </c>
      <c r="L506">
        <v>455</v>
      </c>
      <c r="M506">
        <v>0</v>
      </c>
      <c r="N506">
        <v>53</v>
      </c>
      <c r="O506">
        <v>37266</v>
      </c>
      <c r="P506">
        <v>7504</v>
      </c>
      <c r="Q506">
        <v>28736</v>
      </c>
      <c r="R506">
        <v>25084</v>
      </c>
      <c r="S506">
        <v>1094</v>
      </c>
      <c r="T506">
        <v>1363</v>
      </c>
      <c r="U506">
        <v>186</v>
      </c>
      <c r="V506">
        <v>12842</v>
      </c>
      <c r="W506">
        <v>4661</v>
      </c>
      <c r="X506">
        <v>337</v>
      </c>
      <c r="Y506">
        <v>1268</v>
      </c>
      <c r="Z506">
        <v>1541</v>
      </c>
      <c r="AA506">
        <v>717</v>
      </c>
      <c r="AB506">
        <v>1011</v>
      </c>
      <c r="AC506">
        <v>888</v>
      </c>
      <c r="AD506">
        <v>50</v>
      </c>
      <c r="AE506">
        <v>998</v>
      </c>
      <c r="AF506">
        <v>1</v>
      </c>
      <c r="AG506">
        <v>5677</v>
      </c>
      <c r="AH506">
        <v>1045</v>
      </c>
      <c r="AI506">
        <v>178</v>
      </c>
      <c r="AJ506">
        <v>4</v>
      </c>
      <c r="AK506">
        <v>4257</v>
      </c>
      <c r="AL506">
        <v>22133</v>
      </c>
      <c r="AM506">
        <v>39650</v>
      </c>
      <c r="AN506">
        <v>228</v>
      </c>
      <c r="AO506">
        <v>14656</v>
      </c>
      <c r="AP506">
        <v>40234</v>
      </c>
      <c r="AQ506">
        <v>14524</v>
      </c>
      <c r="AR506">
        <v>20120</v>
      </c>
      <c r="AS506">
        <v>5913</v>
      </c>
      <c r="AT506">
        <v>0</v>
      </c>
      <c r="AU506">
        <v>260</v>
      </c>
      <c r="AV506">
        <v>0</v>
      </c>
      <c r="AW506">
        <v>531048</v>
      </c>
      <c r="AX506">
        <v>4271</v>
      </c>
      <c r="AY506">
        <v>0</v>
      </c>
      <c r="AZ506">
        <v>0</v>
      </c>
      <c r="BA506">
        <v>0</v>
      </c>
      <c r="BB506">
        <v>5007</v>
      </c>
      <c r="BC506">
        <v>0</v>
      </c>
      <c r="BD506">
        <v>0</v>
      </c>
      <c r="BE506">
        <v>0</v>
      </c>
      <c r="BF506">
        <v>250</v>
      </c>
      <c r="BG506">
        <v>0</v>
      </c>
      <c r="BH506">
        <v>20003</v>
      </c>
      <c r="BI506">
        <v>122</v>
      </c>
      <c r="BJ506">
        <v>4</v>
      </c>
      <c r="BK506">
        <v>11006</v>
      </c>
      <c r="BL506">
        <v>95280</v>
      </c>
      <c r="BM506">
        <v>628</v>
      </c>
      <c r="BN506">
        <v>1813</v>
      </c>
      <c r="BO506">
        <v>0</v>
      </c>
      <c r="BP506">
        <v>21751</v>
      </c>
      <c r="BQ506">
        <v>112</v>
      </c>
      <c r="BR506">
        <v>339</v>
      </c>
      <c r="BS506">
        <v>1054</v>
      </c>
      <c r="BT506">
        <v>1075</v>
      </c>
      <c r="BU506">
        <v>2412</v>
      </c>
      <c r="BV506">
        <v>8677</v>
      </c>
      <c r="BW506">
        <v>107</v>
      </c>
      <c r="BX506">
        <v>6725</v>
      </c>
      <c r="BY506">
        <v>38</v>
      </c>
      <c r="BZ506">
        <v>140</v>
      </c>
      <c r="CA506">
        <v>19393</v>
      </c>
      <c r="CB506">
        <v>4566</v>
      </c>
      <c r="CC506">
        <v>101215</v>
      </c>
      <c r="CD506">
        <v>17248</v>
      </c>
      <c r="CE506">
        <v>557718</v>
      </c>
      <c r="CF506">
        <v>5779</v>
      </c>
      <c r="CG506">
        <v>1454</v>
      </c>
      <c r="CH506">
        <v>382</v>
      </c>
      <c r="CI506">
        <v>30</v>
      </c>
      <c r="CJ506">
        <v>288</v>
      </c>
    </row>
    <row r="507" spans="1:88" x14ac:dyDescent="0.25">
      <c r="A507" t="s">
        <v>692</v>
      </c>
      <c r="B507" t="s">
        <v>2629</v>
      </c>
      <c r="C507" t="str">
        <f>VLOOKUP(LEFT(D507,2),'Lookup Information'!$E:$H,4,FALSE)</f>
        <v>California District 6</v>
      </c>
      <c r="D507" t="s">
        <v>1129</v>
      </c>
      <c r="E507" t="s">
        <v>87</v>
      </c>
      <c r="F507" t="s">
        <v>90</v>
      </c>
      <c r="G507">
        <v>0</v>
      </c>
      <c r="H507">
        <v>0</v>
      </c>
      <c r="I507">
        <v>0</v>
      </c>
      <c r="J507">
        <v>1000</v>
      </c>
      <c r="K507">
        <v>0</v>
      </c>
      <c r="L507">
        <v>0</v>
      </c>
      <c r="M507">
        <v>0</v>
      </c>
      <c r="N507">
        <v>0</v>
      </c>
      <c r="O507">
        <v>135</v>
      </c>
      <c r="P507">
        <v>7500</v>
      </c>
      <c r="Q507">
        <v>0</v>
      </c>
      <c r="R507">
        <v>5500</v>
      </c>
      <c r="S507">
        <v>0</v>
      </c>
      <c r="T507">
        <v>0</v>
      </c>
      <c r="U507">
        <v>0</v>
      </c>
      <c r="V507">
        <v>1650</v>
      </c>
      <c r="W507">
        <v>0</v>
      </c>
      <c r="X507">
        <v>11000</v>
      </c>
      <c r="Y507">
        <v>2</v>
      </c>
      <c r="Z507">
        <v>16000</v>
      </c>
      <c r="AA507">
        <v>0</v>
      </c>
      <c r="AB507">
        <v>0</v>
      </c>
      <c r="AC507">
        <v>0</v>
      </c>
      <c r="AD507">
        <v>0</v>
      </c>
      <c r="AE507">
        <v>5000</v>
      </c>
      <c r="AF507">
        <v>0</v>
      </c>
      <c r="AG507">
        <v>41000</v>
      </c>
      <c r="AH507">
        <v>16500</v>
      </c>
      <c r="AI507">
        <v>22000</v>
      </c>
      <c r="AJ507">
        <v>13000</v>
      </c>
      <c r="AK507">
        <v>107250</v>
      </c>
      <c r="AL507">
        <v>7000</v>
      </c>
      <c r="AM507">
        <v>65501</v>
      </c>
      <c r="AN507">
        <v>0</v>
      </c>
      <c r="AO507">
        <v>33500</v>
      </c>
      <c r="AP507">
        <v>6575</v>
      </c>
      <c r="AQ507">
        <v>0</v>
      </c>
      <c r="AR507">
        <v>0</v>
      </c>
      <c r="AS507">
        <v>1000</v>
      </c>
      <c r="AT507">
        <v>0</v>
      </c>
      <c r="AU507">
        <v>0</v>
      </c>
      <c r="AV507">
        <v>2000</v>
      </c>
      <c r="AW507">
        <v>37086</v>
      </c>
      <c r="AX507">
        <v>4700</v>
      </c>
      <c r="AY507">
        <v>0</v>
      </c>
      <c r="AZ507">
        <v>0</v>
      </c>
      <c r="BA507">
        <v>0</v>
      </c>
      <c r="BB507">
        <v>1</v>
      </c>
      <c r="BC507">
        <v>1000</v>
      </c>
      <c r="BD507">
        <v>0</v>
      </c>
      <c r="BE507">
        <v>0</v>
      </c>
      <c r="BF507">
        <v>0</v>
      </c>
      <c r="BG507">
        <v>15000</v>
      </c>
      <c r="BH507">
        <v>20000</v>
      </c>
      <c r="BI507">
        <v>23000</v>
      </c>
      <c r="BJ507">
        <v>30500</v>
      </c>
      <c r="BK507">
        <v>16000</v>
      </c>
      <c r="BL507">
        <v>25600</v>
      </c>
      <c r="BM507">
        <v>14500</v>
      </c>
      <c r="BN507">
        <v>7500</v>
      </c>
      <c r="BO507">
        <v>0</v>
      </c>
      <c r="BP507">
        <v>5000</v>
      </c>
      <c r="BQ507">
        <v>1000</v>
      </c>
      <c r="BR507">
        <v>0</v>
      </c>
      <c r="BS507">
        <v>3700</v>
      </c>
      <c r="BT507">
        <v>6000</v>
      </c>
      <c r="BU507">
        <v>7500</v>
      </c>
      <c r="BV507">
        <v>5000</v>
      </c>
      <c r="BW507">
        <v>0</v>
      </c>
      <c r="BX507">
        <v>13000</v>
      </c>
      <c r="BY507">
        <v>0</v>
      </c>
      <c r="BZ507">
        <v>0</v>
      </c>
      <c r="CA507">
        <v>252</v>
      </c>
      <c r="CB507">
        <v>500</v>
      </c>
      <c r="CC507">
        <v>2125</v>
      </c>
      <c r="CD507">
        <v>0</v>
      </c>
      <c r="CE507">
        <v>14600</v>
      </c>
      <c r="CF507">
        <v>5500</v>
      </c>
      <c r="CG507">
        <v>7000</v>
      </c>
      <c r="CH507">
        <v>0</v>
      </c>
      <c r="CI507">
        <v>0</v>
      </c>
      <c r="CJ507">
        <v>0</v>
      </c>
    </row>
    <row r="508" spans="1:88" x14ac:dyDescent="0.25">
      <c r="A508" t="s">
        <v>693</v>
      </c>
      <c r="B508" t="s">
        <v>2630</v>
      </c>
      <c r="C508" t="str">
        <f>VLOOKUP(LEFT(D508,2),'Lookup Information'!$E:$H,4,FALSE)</f>
        <v>Texas District 48</v>
      </c>
      <c r="D508" t="s">
        <v>1130</v>
      </c>
      <c r="E508" t="s">
        <v>87</v>
      </c>
      <c r="F508" t="s">
        <v>88</v>
      </c>
      <c r="G508">
        <v>5279</v>
      </c>
      <c r="H508">
        <v>2500</v>
      </c>
      <c r="I508">
        <v>0</v>
      </c>
      <c r="J508">
        <v>12300</v>
      </c>
      <c r="K508">
        <v>0</v>
      </c>
      <c r="L508">
        <v>9200</v>
      </c>
      <c r="M508">
        <v>0</v>
      </c>
      <c r="N508">
        <v>0</v>
      </c>
      <c r="O508">
        <v>2600</v>
      </c>
      <c r="P508">
        <v>0</v>
      </c>
      <c r="Q508">
        <v>0</v>
      </c>
      <c r="R508">
        <v>0</v>
      </c>
      <c r="S508">
        <v>1500</v>
      </c>
      <c r="T508">
        <v>0</v>
      </c>
      <c r="U508">
        <v>1500</v>
      </c>
      <c r="V508">
        <v>19050</v>
      </c>
      <c r="W508">
        <v>11000</v>
      </c>
      <c r="X508">
        <v>7700</v>
      </c>
      <c r="Y508">
        <v>1000</v>
      </c>
      <c r="Z508">
        <v>3250</v>
      </c>
      <c r="AA508">
        <v>4000</v>
      </c>
      <c r="AB508">
        <v>0</v>
      </c>
      <c r="AC508">
        <v>7750</v>
      </c>
      <c r="AD508">
        <v>0</v>
      </c>
      <c r="AE508">
        <v>59200</v>
      </c>
      <c r="AF508">
        <v>1000</v>
      </c>
      <c r="AG508">
        <v>3750</v>
      </c>
      <c r="AH508">
        <v>5242</v>
      </c>
      <c r="AI508">
        <v>7500</v>
      </c>
      <c r="AJ508">
        <v>6200</v>
      </c>
      <c r="AK508">
        <v>5950</v>
      </c>
      <c r="AL508">
        <v>10400</v>
      </c>
      <c r="AM508">
        <v>41500</v>
      </c>
      <c r="AN508">
        <v>0</v>
      </c>
      <c r="AO508">
        <v>0</v>
      </c>
      <c r="AP508">
        <v>13250</v>
      </c>
      <c r="AQ508">
        <v>2700</v>
      </c>
      <c r="AR508">
        <v>3350</v>
      </c>
      <c r="AS508">
        <v>1000</v>
      </c>
      <c r="AT508">
        <v>1000</v>
      </c>
      <c r="AU508">
        <v>0</v>
      </c>
      <c r="AV508">
        <v>10000</v>
      </c>
      <c r="AW508">
        <v>0</v>
      </c>
      <c r="AX508">
        <v>0</v>
      </c>
      <c r="AY508">
        <v>5000</v>
      </c>
      <c r="AZ508">
        <v>0</v>
      </c>
      <c r="BA508">
        <v>8400</v>
      </c>
      <c r="BB508">
        <v>2000</v>
      </c>
      <c r="BC508">
        <v>8000</v>
      </c>
      <c r="BD508">
        <v>0</v>
      </c>
      <c r="BE508">
        <v>8850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300</v>
      </c>
      <c r="BL508">
        <v>36050</v>
      </c>
      <c r="BM508">
        <v>2500</v>
      </c>
      <c r="BN508">
        <v>7700</v>
      </c>
      <c r="BO508">
        <v>2000</v>
      </c>
      <c r="BP508">
        <v>0</v>
      </c>
      <c r="BQ508">
        <v>0</v>
      </c>
      <c r="BR508">
        <v>19250</v>
      </c>
      <c r="BS508">
        <v>5000</v>
      </c>
      <c r="BT508">
        <v>0</v>
      </c>
      <c r="BU508">
        <v>16850</v>
      </c>
      <c r="BV508">
        <v>1000</v>
      </c>
      <c r="BW508">
        <v>0</v>
      </c>
      <c r="BX508">
        <v>1500</v>
      </c>
      <c r="BY508">
        <v>1500</v>
      </c>
      <c r="BZ508">
        <v>0</v>
      </c>
      <c r="CA508">
        <v>4950</v>
      </c>
      <c r="CB508">
        <v>1500</v>
      </c>
      <c r="CC508">
        <v>6900</v>
      </c>
      <c r="CD508">
        <v>0</v>
      </c>
      <c r="CE508">
        <v>53273</v>
      </c>
      <c r="CF508">
        <v>2000</v>
      </c>
      <c r="CG508">
        <v>6500</v>
      </c>
      <c r="CH508">
        <v>6500</v>
      </c>
      <c r="CI508">
        <v>8500</v>
      </c>
      <c r="CJ508">
        <v>2700</v>
      </c>
    </row>
    <row r="509" spans="1:88" x14ac:dyDescent="0.25">
      <c r="A509" t="s">
        <v>694</v>
      </c>
      <c r="B509" t="s">
        <v>2631</v>
      </c>
      <c r="C509" t="str">
        <f>VLOOKUP(LEFT(D509,2),'Lookup Information'!$E:$H,4,FALSE)</f>
        <v>Florida District 12</v>
      </c>
      <c r="D509" t="s">
        <v>1131</v>
      </c>
      <c r="E509" t="s">
        <v>87</v>
      </c>
      <c r="F509" t="s">
        <v>88</v>
      </c>
      <c r="G509">
        <v>4000</v>
      </c>
      <c r="H509">
        <v>24850</v>
      </c>
      <c r="I509">
        <v>1000</v>
      </c>
      <c r="J509">
        <v>11025</v>
      </c>
      <c r="K509">
        <v>0</v>
      </c>
      <c r="L509">
        <v>1400</v>
      </c>
      <c r="M509">
        <v>0</v>
      </c>
      <c r="N509">
        <v>0</v>
      </c>
      <c r="O509">
        <v>10800</v>
      </c>
      <c r="P509">
        <v>2000</v>
      </c>
      <c r="Q509">
        <v>1575</v>
      </c>
      <c r="R509">
        <v>6050</v>
      </c>
      <c r="S509">
        <v>1000</v>
      </c>
      <c r="T509">
        <v>2500</v>
      </c>
      <c r="U509">
        <v>33250</v>
      </c>
      <c r="V509">
        <v>17770</v>
      </c>
      <c r="W509">
        <v>7250</v>
      </c>
      <c r="X509">
        <v>5900</v>
      </c>
      <c r="Y509">
        <v>3000</v>
      </c>
      <c r="Z509">
        <v>0</v>
      </c>
      <c r="AA509">
        <v>2000</v>
      </c>
      <c r="AB509">
        <v>0</v>
      </c>
      <c r="AC509">
        <v>10000</v>
      </c>
      <c r="AD509">
        <v>0</v>
      </c>
      <c r="AE509">
        <v>2300</v>
      </c>
      <c r="AF509">
        <v>0</v>
      </c>
      <c r="AG509">
        <v>1500</v>
      </c>
      <c r="AH509">
        <v>13750</v>
      </c>
      <c r="AI509">
        <v>0</v>
      </c>
      <c r="AJ509">
        <v>10200</v>
      </c>
      <c r="AK509">
        <v>38200</v>
      </c>
      <c r="AL509">
        <v>2000</v>
      </c>
      <c r="AM509">
        <v>61500</v>
      </c>
      <c r="AN509">
        <v>0</v>
      </c>
      <c r="AO509">
        <v>2100</v>
      </c>
      <c r="AP509">
        <v>13450</v>
      </c>
      <c r="AQ509">
        <v>0</v>
      </c>
      <c r="AR509">
        <v>9350</v>
      </c>
      <c r="AS509">
        <v>-2000</v>
      </c>
      <c r="AT509">
        <v>0</v>
      </c>
      <c r="AU509">
        <v>0</v>
      </c>
      <c r="AV509">
        <v>7000</v>
      </c>
      <c r="AW509">
        <v>0</v>
      </c>
      <c r="AX509">
        <v>0</v>
      </c>
      <c r="AY509">
        <v>0</v>
      </c>
      <c r="AZ509">
        <v>0</v>
      </c>
      <c r="BA509">
        <v>9500</v>
      </c>
      <c r="BB509">
        <v>0</v>
      </c>
      <c r="BC509">
        <v>23100</v>
      </c>
      <c r="BD509">
        <v>0</v>
      </c>
      <c r="BE509">
        <v>17750</v>
      </c>
      <c r="BF509">
        <v>0</v>
      </c>
      <c r="BG509">
        <v>0</v>
      </c>
      <c r="BH509">
        <v>0</v>
      </c>
      <c r="BI509">
        <v>0</v>
      </c>
      <c r="BJ509">
        <v>1000</v>
      </c>
      <c r="BK509">
        <v>1000</v>
      </c>
      <c r="BL509">
        <v>32566</v>
      </c>
      <c r="BM509">
        <v>15600</v>
      </c>
      <c r="BN509">
        <v>2000</v>
      </c>
      <c r="BO509">
        <v>1000</v>
      </c>
      <c r="BP509">
        <v>5550</v>
      </c>
      <c r="BQ509">
        <v>0</v>
      </c>
      <c r="BR509">
        <v>5400</v>
      </c>
      <c r="BS509">
        <v>9500</v>
      </c>
      <c r="BT509">
        <v>6500</v>
      </c>
      <c r="BU509">
        <v>17200</v>
      </c>
      <c r="BV509">
        <v>4050</v>
      </c>
      <c r="BW509">
        <v>11800</v>
      </c>
      <c r="BX509">
        <v>0</v>
      </c>
      <c r="BY509">
        <v>0</v>
      </c>
      <c r="BZ509">
        <v>0</v>
      </c>
      <c r="CA509">
        <v>0</v>
      </c>
      <c r="CB509">
        <v>6400</v>
      </c>
      <c r="CC509">
        <v>23000</v>
      </c>
      <c r="CD509">
        <v>250</v>
      </c>
      <c r="CE509">
        <v>77782</v>
      </c>
      <c r="CF509">
        <v>12500</v>
      </c>
      <c r="CG509">
        <v>2500</v>
      </c>
      <c r="CH509">
        <v>16999</v>
      </c>
      <c r="CI509">
        <v>0</v>
      </c>
      <c r="CJ509">
        <v>1000</v>
      </c>
    </row>
    <row r="510" spans="1:88" x14ac:dyDescent="0.25">
      <c r="A510" t="s">
        <v>695</v>
      </c>
      <c r="B510" t="s">
        <v>2632</v>
      </c>
      <c r="C510" t="str">
        <f>VLOOKUP(LEFT(D510,2),'Lookup Information'!$E:$H,4,FALSE)</f>
        <v>Vermont District 50</v>
      </c>
      <c r="D510" t="s">
        <v>1132</v>
      </c>
      <c r="E510" t="s">
        <v>87</v>
      </c>
      <c r="F510" t="s">
        <v>90</v>
      </c>
      <c r="G510">
        <v>2143</v>
      </c>
      <c r="H510">
        <v>21400</v>
      </c>
      <c r="I510">
        <v>5500</v>
      </c>
      <c r="J510">
        <v>10683</v>
      </c>
      <c r="K510">
        <v>0</v>
      </c>
      <c r="L510">
        <v>5000</v>
      </c>
      <c r="M510">
        <v>5000</v>
      </c>
      <c r="N510">
        <v>0</v>
      </c>
      <c r="O510">
        <v>12190</v>
      </c>
      <c r="P510">
        <v>14571</v>
      </c>
      <c r="Q510">
        <v>1459</v>
      </c>
      <c r="R510">
        <v>10691</v>
      </c>
      <c r="S510">
        <v>64505</v>
      </c>
      <c r="T510">
        <v>24505</v>
      </c>
      <c r="U510">
        <v>1</v>
      </c>
      <c r="V510">
        <v>8880</v>
      </c>
      <c r="W510">
        <v>272</v>
      </c>
      <c r="X510">
        <v>5000</v>
      </c>
      <c r="Y510">
        <v>10151</v>
      </c>
      <c r="Z510">
        <v>11001</v>
      </c>
      <c r="AA510">
        <v>6001</v>
      </c>
      <c r="AB510">
        <v>2</v>
      </c>
      <c r="AC510">
        <v>33108</v>
      </c>
      <c r="AD510">
        <v>0</v>
      </c>
      <c r="AE510">
        <v>20000</v>
      </c>
      <c r="AF510">
        <v>701</v>
      </c>
      <c r="AG510">
        <v>10177</v>
      </c>
      <c r="AH510">
        <v>1250</v>
      </c>
      <c r="AI510">
        <v>2501</v>
      </c>
      <c r="AJ510">
        <v>2000</v>
      </c>
      <c r="AK510">
        <v>6262</v>
      </c>
      <c r="AL510">
        <v>4501</v>
      </c>
      <c r="AM510">
        <v>46279</v>
      </c>
      <c r="AN510">
        <v>1025</v>
      </c>
      <c r="AO510">
        <v>3005</v>
      </c>
      <c r="AP510">
        <v>69284</v>
      </c>
      <c r="AQ510">
        <v>22290</v>
      </c>
      <c r="AR510">
        <v>10026</v>
      </c>
      <c r="AS510">
        <v>38504</v>
      </c>
      <c r="AT510">
        <v>0</v>
      </c>
      <c r="AU510">
        <v>1000</v>
      </c>
      <c r="AV510">
        <v>4000</v>
      </c>
      <c r="AW510">
        <v>19113</v>
      </c>
      <c r="AX510">
        <v>6027</v>
      </c>
      <c r="AY510">
        <v>0</v>
      </c>
      <c r="AZ510">
        <v>0</v>
      </c>
      <c r="BA510">
        <v>0</v>
      </c>
      <c r="BB510">
        <v>2506</v>
      </c>
      <c r="BC510">
        <v>6005</v>
      </c>
      <c r="BD510">
        <v>9310</v>
      </c>
      <c r="BE510">
        <v>0</v>
      </c>
      <c r="BF510">
        <v>0</v>
      </c>
      <c r="BG510">
        <v>13000</v>
      </c>
      <c r="BH510">
        <v>26500</v>
      </c>
      <c r="BI510">
        <v>1</v>
      </c>
      <c r="BJ510">
        <v>51500</v>
      </c>
      <c r="BK510">
        <v>16500</v>
      </c>
      <c r="BL510">
        <v>31085</v>
      </c>
      <c r="BM510">
        <v>9200</v>
      </c>
      <c r="BN510">
        <v>15000</v>
      </c>
      <c r="BO510">
        <v>2000</v>
      </c>
      <c r="BP510">
        <v>6907</v>
      </c>
      <c r="BQ510">
        <v>0</v>
      </c>
      <c r="BR510">
        <v>20500</v>
      </c>
      <c r="BS510">
        <v>24768</v>
      </c>
      <c r="BT510">
        <v>16770</v>
      </c>
      <c r="BU510">
        <v>2125</v>
      </c>
      <c r="BV510">
        <v>5</v>
      </c>
      <c r="BW510">
        <v>5000</v>
      </c>
      <c r="BX510">
        <v>41655</v>
      </c>
      <c r="BY510">
        <v>0</v>
      </c>
      <c r="BZ510">
        <v>3</v>
      </c>
      <c r="CA510">
        <v>1507</v>
      </c>
      <c r="CB510">
        <v>2</v>
      </c>
      <c r="CC510">
        <v>8289</v>
      </c>
      <c r="CD510">
        <v>5577</v>
      </c>
      <c r="CE510">
        <v>30161</v>
      </c>
      <c r="CF510">
        <v>1000</v>
      </c>
      <c r="CG510">
        <v>8500</v>
      </c>
      <c r="CH510">
        <v>1125</v>
      </c>
      <c r="CI510">
        <v>0</v>
      </c>
      <c r="CJ510">
        <v>0</v>
      </c>
    </row>
    <row r="511" spans="1:88" x14ac:dyDescent="0.25">
      <c r="A511" t="s">
        <v>696</v>
      </c>
      <c r="B511" t="s">
        <v>2633</v>
      </c>
      <c r="C511" t="str">
        <f>VLOOKUP(LEFT(D511,2),'Lookup Information'!$E:$H,4,FALSE)</f>
        <v>Ohio District 39</v>
      </c>
      <c r="D511" t="s">
        <v>1133</v>
      </c>
      <c r="E511" t="s">
        <v>87</v>
      </c>
      <c r="F511" t="s">
        <v>88</v>
      </c>
      <c r="G511">
        <v>3500</v>
      </c>
      <c r="H511">
        <v>0</v>
      </c>
      <c r="I511">
        <v>0</v>
      </c>
      <c r="J511">
        <v>15500</v>
      </c>
      <c r="K511">
        <v>1000</v>
      </c>
      <c r="L511">
        <v>1000</v>
      </c>
      <c r="M511">
        <v>0</v>
      </c>
      <c r="N511">
        <v>1000</v>
      </c>
      <c r="O511">
        <v>11490</v>
      </c>
      <c r="P511">
        <v>0</v>
      </c>
      <c r="Q511">
        <v>0</v>
      </c>
      <c r="R511">
        <v>2700</v>
      </c>
      <c r="S511">
        <v>3250</v>
      </c>
      <c r="T511">
        <v>7400</v>
      </c>
      <c r="U511">
        <v>4500</v>
      </c>
      <c r="V511">
        <v>2650</v>
      </c>
      <c r="W511">
        <v>19700</v>
      </c>
      <c r="X511">
        <v>7000</v>
      </c>
      <c r="Y511">
        <v>4000</v>
      </c>
      <c r="Z511">
        <v>27500</v>
      </c>
      <c r="AA511">
        <v>34500</v>
      </c>
      <c r="AB511">
        <v>7500</v>
      </c>
      <c r="AC511">
        <v>27615</v>
      </c>
      <c r="AD511">
        <v>5400</v>
      </c>
      <c r="AE511">
        <v>7000</v>
      </c>
      <c r="AF511">
        <v>1000</v>
      </c>
      <c r="AG511">
        <v>12400</v>
      </c>
      <c r="AH511">
        <v>8650</v>
      </c>
      <c r="AI511">
        <v>1000</v>
      </c>
      <c r="AJ511">
        <v>0</v>
      </c>
      <c r="AK511">
        <v>54700</v>
      </c>
      <c r="AL511">
        <v>17900</v>
      </c>
      <c r="AM511">
        <v>40050</v>
      </c>
      <c r="AN511">
        <v>0</v>
      </c>
      <c r="AO511">
        <v>14300</v>
      </c>
      <c r="AP511">
        <v>91775</v>
      </c>
      <c r="AQ511">
        <v>18350</v>
      </c>
      <c r="AR511">
        <v>18450</v>
      </c>
      <c r="AS511">
        <v>34500</v>
      </c>
      <c r="AT511">
        <v>1300</v>
      </c>
      <c r="AU511">
        <v>0</v>
      </c>
      <c r="AV511">
        <v>10000</v>
      </c>
      <c r="AW511">
        <v>0</v>
      </c>
      <c r="AX511">
        <v>0</v>
      </c>
      <c r="AY511">
        <v>0</v>
      </c>
      <c r="AZ511">
        <v>0</v>
      </c>
      <c r="BA511">
        <v>8400</v>
      </c>
      <c r="BB511">
        <v>1000</v>
      </c>
      <c r="BC511">
        <v>34941</v>
      </c>
      <c r="BD511">
        <v>0</v>
      </c>
      <c r="BE511">
        <v>9270</v>
      </c>
      <c r="BF511">
        <v>0</v>
      </c>
      <c r="BG511">
        <v>0</v>
      </c>
      <c r="BH511">
        <v>1000</v>
      </c>
      <c r="BI511">
        <v>5000</v>
      </c>
      <c r="BJ511">
        <v>0</v>
      </c>
      <c r="BK511">
        <v>3000</v>
      </c>
      <c r="BL511">
        <v>40169</v>
      </c>
      <c r="BM511">
        <v>18500</v>
      </c>
      <c r="BN511">
        <v>18900</v>
      </c>
      <c r="BO511">
        <v>250</v>
      </c>
      <c r="BP511">
        <v>12200</v>
      </c>
      <c r="BQ511">
        <v>0</v>
      </c>
      <c r="BR511">
        <v>4500</v>
      </c>
      <c r="BS511">
        <v>12950</v>
      </c>
      <c r="BT511">
        <v>1000</v>
      </c>
      <c r="BU511">
        <v>50200</v>
      </c>
      <c r="BV511">
        <v>8871</v>
      </c>
      <c r="BW511">
        <v>11300</v>
      </c>
      <c r="BX511">
        <v>14250</v>
      </c>
      <c r="BY511">
        <v>2000</v>
      </c>
      <c r="BZ511">
        <v>1000</v>
      </c>
      <c r="CA511">
        <v>250</v>
      </c>
      <c r="CB511">
        <v>0</v>
      </c>
      <c r="CC511">
        <v>6300</v>
      </c>
      <c r="CD511">
        <v>0</v>
      </c>
      <c r="CE511">
        <v>74090</v>
      </c>
      <c r="CF511">
        <v>7000</v>
      </c>
      <c r="CG511">
        <v>43250</v>
      </c>
      <c r="CH511">
        <v>2000</v>
      </c>
      <c r="CI511">
        <v>0</v>
      </c>
      <c r="CJ511">
        <v>3000</v>
      </c>
    </row>
    <row r="512" spans="1:88" x14ac:dyDescent="0.25">
      <c r="A512" t="s">
        <v>697</v>
      </c>
      <c r="B512" t="s">
        <v>2634</v>
      </c>
      <c r="C512" t="str">
        <f>VLOOKUP(LEFT(D512,2),'Lookup Information'!$E:$H,4,FALSE)</f>
        <v>Arkansas District 5</v>
      </c>
      <c r="D512" t="s">
        <v>1134</v>
      </c>
      <c r="E512" t="s">
        <v>87</v>
      </c>
      <c r="F512" t="s">
        <v>88</v>
      </c>
      <c r="G512">
        <v>8500</v>
      </c>
      <c r="H512">
        <v>15250</v>
      </c>
      <c r="I512">
        <v>1000</v>
      </c>
      <c r="J512">
        <v>4000</v>
      </c>
      <c r="K512">
        <v>91962</v>
      </c>
      <c r="L512">
        <v>2000</v>
      </c>
      <c r="M512">
        <v>12200</v>
      </c>
      <c r="N512">
        <v>0</v>
      </c>
      <c r="O512">
        <v>1000</v>
      </c>
      <c r="P512">
        <v>0</v>
      </c>
      <c r="Q512">
        <v>0</v>
      </c>
      <c r="R512">
        <v>500</v>
      </c>
      <c r="S512">
        <v>750</v>
      </c>
      <c r="T512">
        <v>6000</v>
      </c>
      <c r="U512">
        <v>12250</v>
      </c>
      <c r="V512">
        <v>20250</v>
      </c>
      <c r="W512">
        <v>4250</v>
      </c>
      <c r="X512">
        <v>3500</v>
      </c>
      <c r="Y512">
        <v>0</v>
      </c>
      <c r="Z512">
        <v>13000</v>
      </c>
      <c r="AA512">
        <v>11000</v>
      </c>
      <c r="AB512">
        <v>0</v>
      </c>
      <c r="AC512">
        <v>17500</v>
      </c>
      <c r="AD512">
        <v>2000</v>
      </c>
      <c r="AE512">
        <v>45700</v>
      </c>
      <c r="AF512">
        <v>0</v>
      </c>
      <c r="AG512">
        <v>3500</v>
      </c>
      <c r="AH512">
        <v>36325</v>
      </c>
      <c r="AI512">
        <v>0</v>
      </c>
      <c r="AJ512">
        <v>0</v>
      </c>
      <c r="AK512">
        <v>9500</v>
      </c>
      <c r="AL512">
        <v>5750</v>
      </c>
      <c r="AM512">
        <v>23100</v>
      </c>
      <c r="AN512">
        <v>0</v>
      </c>
      <c r="AO512">
        <v>3000</v>
      </c>
      <c r="AP512">
        <v>34450</v>
      </c>
      <c r="AQ512">
        <v>10000</v>
      </c>
      <c r="AR512">
        <v>3750</v>
      </c>
      <c r="AS512">
        <v>0</v>
      </c>
      <c r="AT512">
        <v>750</v>
      </c>
      <c r="AU512">
        <v>0</v>
      </c>
      <c r="AV512">
        <v>9000</v>
      </c>
      <c r="AW512">
        <v>0</v>
      </c>
      <c r="AX512">
        <v>0</v>
      </c>
      <c r="AY512">
        <v>1000</v>
      </c>
      <c r="AZ512">
        <v>0</v>
      </c>
      <c r="BA512">
        <v>3000</v>
      </c>
      <c r="BB512">
        <v>0</v>
      </c>
      <c r="BC512">
        <v>30500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6850</v>
      </c>
      <c r="BM512">
        <v>8050</v>
      </c>
      <c r="BN512">
        <v>14450</v>
      </c>
      <c r="BO512">
        <v>0</v>
      </c>
      <c r="BP512">
        <v>0</v>
      </c>
      <c r="BQ512">
        <v>2000</v>
      </c>
      <c r="BR512">
        <v>8000</v>
      </c>
      <c r="BS512">
        <v>10250</v>
      </c>
      <c r="BT512">
        <v>250</v>
      </c>
      <c r="BU512">
        <v>7898</v>
      </c>
      <c r="BV512">
        <v>1000</v>
      </c>
      <c r="BW512">
        <v>0</v>
      </c>
      <c r="BX512">
        <v>6500</v>
      </c>
      <c r="BY512">
        <v>1500</v>
      </c>
      <c r="BZ512">
        <v>0</v>
      </c>
      <c r="CA512">
        <v>1000</v>
      </c>
      <c r="CB512">
        <v>0</v>
      </c>
      <c r="CC512">
        <v>500</v>
      </c>
      <c r="CD512">
        <v>0</v>
      </c>
      <c r="CE512">
        <v>31290</v>
      </c>
      <c r="CF512">
        <v>4000</v>
      </c>
      <c r="CG512">
        <v>15777</v>
      </c>
      <c r="CH512">
        <v>7500</v>
      </c>
      <c r="CI512">
        <v>0</v>
      </c>
      <c r="CJ512">
        <v>2750</v>
      </c>
    </row>
    <row r="513" spans="1:88" x14ac:dyDescent="0.25">
      <c r="A513" t="s">
        <v>698</v>
      </c>
      <c r="B513" t="s">
        <v>2635</v>
      </c>
      <c r="C513" t="str">
        <f>VLOOKUP(LEFT(D513,2),'Lookup Information'!$E:$H,4,FALSE)</f>
        <v>Georgia District 13</v>
      </c>
      <c r="D513" t="s">
        <v>1135</v>
      </c>
      <c r="E513" t="s">
        <v>87</v>
      </c>
      <c r="F513" t="s">
        <v>88</v>
      </c>
      <c r="G513">
        <v>500</v>
      </c>
      <c r="H513">
        <v>18000</v>
      </c>
      <c r="I513">
        <v>0</v>
      </c>
      <c r="J513">
        <v>3500</v>
      </c>
      <c r="K513">
        <v>375</v>
      </c>
      <c r="L513">
        <v>0</v>
      </c>
      <c r="M513">
        <v>0</v>
      </c>
      <c r="N513">
        <v>0</v>
      </c>
      <c r="O513">
        <v>1750</v>
      </c>
      <c r="P513">
        <v>1000</v>
      </c>
      <c r="Q513">
        <v>0</v>
      </c>
      <c r="R513">
        <v>0</v>
      </c>
      <c r="S513">
        <v>4500</v>
      </c>
      <c r="T513">
        <v>1000</v>
      </c>
      <c r="U513">
        <v>6400</v>
      </c>
      <c r="V513">
        <v>-2500</v>
      </c>
      <c r="W513">
        <v>3500</v>
      </c>
      <c r="X513">
        <v>3500</v>
      </c>
      <c r="Y513">
        <v>2500</v>
      </c>
      <c r="Z513">
        <v>9000</v>
      </c>
      <c r="AA513">
        <v>5500</v>
      </c>
      <c r="AB513">
        <v>0</v>
      </c>
      <c r="AC513">
        <v>9500</v>
      </c>
      <c r="AD513">
        <v>0</v>
      </c>
      <c r="AE513">
        <v>5750</v>
      </c>
      <c r="AF513">
        <v>0</v>
      </c>
      <c r="AG513">
        <v>9500</v>
      </c>
      <c r="AH513">
        <v>29200</v>
      </c>
      <c r="AI513">
        <v>5000</v>
      </c>
      <c r="AJ513">
        <v>16500</v>
      </c>
      <c r="AK513">
        <v>33887</v>
      </c>
      <c r="AL513">
        <v>9200</v>
      </c>
      <c r="AM513">
        <v>36250</v>
      </c>
      <c r="AN513">
        <v>0</v>
      </c>
      <c r="AO513">
        <v>13700</v>
      </c>
      <c r="AP513">
        <v>14250</v>
      </c>
      <c r="AQ513">
        <v>2000</v>
      </c>
      <c r="AR513">
        <v>4600</v>
      </c>
      <c r="AS513">
        <v>0</v>
      </c>
      <c r="AT513">
        <v>0</v>
      </c>
      <c r="AU513">
        <v>0</v>
      </c>
      <c r="AV513">
        <v>4000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17000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8500</v>
      </c>
      <c r="BL513">
        <v>5000</v>
      </c>
      <c r="BM513">
        <v>9750</v>
      </c>
      <c r="BN513">
        <v>6000</v>
      </c>
      <c r="BO513">
        <v>1000</v>
      </c>
      <c r="BP513">
        <v>0</v>
      </c>
      <c r="BQ513">
        <v>1000</v>
      </c>
      <c r="BR513">
        <v>0</v>
      </c>
      <c r="BS513">
        <v>9850</v>
      </c>
      <c r="BT513">
        <v>0</v>
      </c>
      <c r="BU513">
        <v>2500</v>
      </c>
      <c r="BV513">
        <v>7700</v>
      </c>
      <c r="BW513">
        <v>0</v>
      </c>
      <c r="BX513">
        <v>0</v>
      </c>
      <c r="BY513">
        <v>0</v>
      </c>
      <c r="BZ513">
        <v>1000</v>
      </c>
      <c r="CA513">
        <v>250</v>
      </c>
      <c r="CB513">
        <v>1250</v>
      </c>
      <c r="CC513">
        <v>1250</v>
      </c>
      <c r="CD513">
        <v>1000</v>
      </c>
      <c r="CE513">
        <v>7700</v>
      </c>
      <c r="CF513">
        <v>13200</v>
      </c>
      <c r="CG513">
        <v>0</v>
      </c>
      <c r="CH513">
        <v>2500</v>
      </c>
      <c r="CI513">
        <v>0</v>
      </c>
      <c r="CJ513">
        <v>300</v>
      </c>
    </row>
    <row r="514" spans="1:88" x14ac:dyDescent="0.25">
      <c r="A514" t="s">
        <v>699</v>
      </c>
      <c r="B514" t="s">
        <v>2636</v>
      </c>
      <c r="C514" t="str">
        <f>VLOOKUP(LEFT(D514,2),'Lookup Information'!$E:$H,4,FALSE)</f>
        <v>Rhode Island District 44</v>
      </c>
      <c r="D514" t="s">
        <v>700</v>
      </c>
      <c r="E514" t="s">
        <v>95</v>
      </c>
      <c r="F514" t="s">
        <v>90</v>
      </c>
      <c r="G514">
        <v>1000</v>
      </c>
      <c r="H514">
        <v>500</v>
      </c>
      <c r="I514">
        <v>0</v>
      </c>
      <c r="J514">
        <v>1000</v>
      </c>
      <c r="K514">
        <v>0</v>
      </c>
      <c r="L514">
        <v>0</v>
      </c>
      <c r="M514">
        <v>0</v>
      </c>
      <c r="N514">
        <v>0</v>
      </c>
      <c r="O514">
        <v>23514</v>
      </c>
      <c r="P514">
        <v>5000</v>
      </c>
      <c r="Q514">
        <v>6290</v>
      </c>
      <c r="R514">
        <v>11647</v>
      </c>
      <c r="S514">
        <v>2000</v>
      </c>
      <c r="T514">
        <v>2001</v>
      </c>
      <c r="U514">
        <v>2</v>
      </c>
      <c r="V514">
        <v>11506</v>
      </c>
      <c r="W514">
        <v>2100</v>
      </c>
      <c r="X514">
        <v>0</v>
      </c>
      <c r="Y514">
        <v>10</v>
      </c>
      <c r="Z514">
        <v>0</v>
      </c>
      <c r="AA514">
        <v>1600</v>
      </c>
      <c r="AB514">
        <v>0</v>
      </c>
      <c r="AC514">
        <v>20978</v>
      </c>
      <c r="AD514">
        <v>0</v>
      </c>
      <c r="AE514">
        <v>1</v>
      </c>
      <c r="AF514">
        <v>1</v>
      </c>
      <c r="AG514">
        <v>2940</v>
      </c>
      <c r="AH514">
        <v>8860</v>
      </c>
      <c r="AI514">
        <v>1000</v>
      </c>
      <c r="AJ514">
        <v>0</v>
      </c>
      <c r="AK514">
        <v>12807</v>
      </c>
      <c r="AL514">
        <v>11107</v>
      </c>
      <c r="AM514">
        <v>36521</v>
      </c>
      <c r="AN514">
        <v>600</v>
      </c>
      <c r="AO514">
        <v>61000</v>
      </c>
      <c r="AP514">
        <v>35944</v>
      </c>
      <c r="AQ514">
        <v>12304</v>
      </c>
      <c r="AR514">
        <v>10000</v>
      </c>
      <c r="AS514">
        <v>36430</v>
      </c>
      <c r="AT514">
        <v>0</v>
      </c>
      <c r="AU514">
        <v>60</v>
      </c>
      <c r="AV514">
        <v>2500</v>
      </c>
      <c r="AW514">
        <v>0</v>
      </c>
      <c r="AX514">
        <v>58561</v>
      </c>
      <c r="AY514">
        <v>0</v>
      </c>
      <c r="AZ514">
        <v>0</v>
      </c>
      <c r="BA514">
        <v>0</v>
      </c>
      <c r="BB514">
        <v>0</v>
      </c>
      <c r="BC514">
        <v>180</v>
      </c>
      <c r="BD514">
        <v>4033</v>
      </c>
      <c r="BE514">
        <v>0</v>
      </c>
      <c r="BF514">
        <v>0</v>
      </c>
      <c r="BG514">
        <v>14350</v>
      </c>
      <c r="BH514">
        <v>5200</v>
      </c>
      <c r="BI514">
        <v>1000</v>
      </c>
      <c r="BJ514">
        <v>5600</v>
      </c>
      <c r="BK514">
        <v>10000</v>
      </c>
      <c r="BL514">
        <v>162486</v>
      </c>
      <c r="BM514">
        <v>28855</v>
      </c>
      <c r="BN514">
        <v>0</v>
      </c>
      <c r="BO514">
        <v>1000</v>
      </c>
      <c r="BP514">
        <v>9709</v>
      </c>
      <c r="BQ514">
        <v>0</v>
      </c>
      <c r="BR514">
        <v>0</v>
      </c>
      <c r="BS514">
        <v>4250</v>
      </c>
      <c r="BT514">
        <v>0</v>
      </c>
      <c r="BU514">
        <v>1506</v>
      </c>
      <c r="BV514">
        <v>880</v>
      </c>
      <c r="BW514">
        <v>0</v>
      </c>
      <c r="BX514">
        <v>2000</v>
      </c>
      <c r="BY514">
        <v>0</v>
      </c>
      <c r="BZ514">
        <v>0</v>
      </c>
      <c r="CA514">
        <v>5633</v>
      </c>
      <c r="CB514">
        <v>0</v>
      </c>
      <c r="CC514">
        <v>22468</v>
      </c>
      <c r="CD514">
        <v>26093</v>
      </c>
      <c r="CE514">
        <v>63000</v>
      </c>
      <c r="CF514">
        <v>2500</v>
      </c>
      <c r="CG514">
        <v>3754</v>
      </c>
      <c r="CH514">
        <v>0</v>
      </c>
      <c r="CI514">
        <v>0</v>
      </c>
      <c r="CJ514">
        <v>0</v>
      </c>
    </row>
    <row r="515" spans="1:88" x14ac:dyDescent="0.25">
      <c r="A515" t="s">
        <v>701</v>
      </c>
      <c r="B515" t="s">
        <v>2637</v>
      </c>
      <c r="C515" t="str">
        <f>VLOOKUP(LEFT(D515,2),'Lookup Information'!$E:$H,4,FALSE)</f>
        <v>Kentucky District 21</v>
      </c>
      <c r="D515" t="s">
        <v>1136</v>
      </c>
      <c r="E515" t="s">
        <v>87</v>
      </c>
      <c r="F515" t="s">
        <v>88</v>
      </c>
      <c r="G515">
        <v>4000</v>
      </c>
      <c r="H515">
        <v>6250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5000</v>
      </c>
      <c r="O515">
        <v>2500</v>
      </c>
      <c r="P515">
        <v>0</v>
      </c>
      <c r="Q515">
        <v>1500</v>
      </c>
      <c r="R515">
        <v>5000</v>
      </c>
      <c r="S515">
        <v>6000</v>
      </c>
      <c r="T515">
        <v>8500</v>
      </c>
      <c r="U515">
        <v>2500</v>
      </c>
      <c r="V515">
        <v>-4000</v>
      </c>
      <c r="W515">
        <v>3500</v>
      </c>
      <c r="X515">
        <v>2500</v>
      </c>
      <c r="Y515">
        <v>0</v>
      </c>
      <c r="Z515">
        <v>2000</v>
      </c>
      <c r="AA515">
        <v>0</v>
      </c>
      <c r="AB515">
        <v>0</v>
      </c>
      <c r="AC515">
        <v>62000</v>
      </c>
      <c r="AD515">
        <v>16000</v>
      </c>
      <c r="AE515">
        <v>55100</v>
      </c>
      <c r="AF515">
        <v>0</v>
      </c>
      <c r="AG515">
        <v>3000</v>
      </c>
      <c r="AH515">
        <v>3000</v>
      </c>
      <c r="AI515">
        <v>2500</v>
      </c>
      <c r="AJ515">
        <v>0</v>
      </c>
      <c r="AK515">
        <v>9000</v>
      </c>
      <c r="AL515">
        <v>2500</v>
      </c>
      <c r="AM515">
        <v>10000</v>
      </c>
      <c r="AN515">
        <v>0</v>
      </c>
      <c r="AO515">
        <v>2000</v>
      </c>
      <c r="AP515">
        <v>28900</v>
      </c>
      <c r="AQ515">
        <v>4000</v>
      </c>
      <c r="AR515">
        <v>9700</v>
      </c>
      <c r="AS515">
        <v>27500</v>
      </c>
      <c r="AT515">
        <v>0</v>
      </c>
      <c r="AU515">
        <v>0</v>
      </c>
      <c r="AV515">
        <v>1000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1000</v>
      </c>
      <c r="BC515">
        <v>0</v>
      </c>
      <c r="BD515">
        <v>0</v>
      </c>
      <c r="BE515">
        <v>5000</v>
      </c>
      <c r="BF515">
        <v>0</v>
      </c>
      <c r="BG515">
        <v>10000</v>
      </c>
      <c r="BH515">
        <v>1000</v>
      </c>
      <c r="BI515">
        <v>0</v>
      </c>
      <c r="BJ515">
        <v>0</v>
      </c>
      <c r="BK515">
        <v>0</v>
      </c>
      <c r="BL515">
        <v>7650</v>
      </c>
      <c r="BM515">
        <v>15250</v>
      </c>
      <c r="BN515">
        <v>1500</v>
      </c>
      <c r="BO515">
        <v>0</v>
      </c>
      <c r="BP515">
        <v>1000</v>
      </c>
      <c r="BQ515">
        <v>0</v>
      </c>
      <c r="BR515">
        <v>24000</v>
      </c>
      <c r="BS515">
        <v>0</v>
      </c>
      <c r="BT515">
        <v>0</v>
      </c>
      <c r="BU515">
        <v>6000</v>
      </c>
      <c r="BV515">
        <v>1000</v>
      </c>
      <c r="BW515">
        <v>0</v>
      </c>
      <c r="BX515">
        <v>11000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300</v>
      </c>
      <c r="CF515">
        <v>7000</v>
      </c>
      <c r="CG515">
        <v>5500</v>
      </c>
      <c r="CH515">
        <v>21500</v>
      </c>
      <c r="CI515">
        <v>0</v>
      </c>
      <c r="CJ515">
        <v>1000</v>
      </c>
    </row>
    <row r="516" spans="1:88" x14ac:dyDescent="0.25">
      <c r="A516" t="s">
        <v>702</v>
      </c>
      <c r="B516" t="s">
        <v>2638</v>
      </c>
      <c r="C516" t="str">
        <f>VLOOKUP(LEFT(D516,2),'Lookup Information'!$E:$H,4,FALSE)</f>
        <v>Mississippi District 28</v>
      </c>
      <c r="D516" t="s">
        <v>703</v>
      </c>
      <c r="E516" t="s">
        <v>95</v>
      </c>
      <c r="F516" t="s">
        <v>88</v>
      </c>
      <c r="G516">
        <v>3000</v>
      </c>
      <c r="H516">
        <v>3500</v>
      </c>
      <c r="I516">
        <v>0</v>
      </c>
      <c r="J516">
        <v>0</v>
      </c>
      <c r="K516">
        <v>12671</v>
      </c>
      <c r="L516">
        <v>0</v>
      </c>
      <c r="M516">
        <v>1000</v>
      </c>
      <c r="N516">
        <v>0</v>
      </c>
      <c r="O516">
        <v>1000</v>
      </c>
      <c r="P516">
        <v>10000</v>
      </c>
      <c r="Q516">
        <v>5000</v>
      </c>
      <c r="R516">
        <v>6000</v>
      </c>
      <c r="S516">
        <v>17500</v>
      </c>
      <c r="T516">
        <v>9000</v>
      </c>
      <c r="U516">
        <v>0</v>
      </c>
      <c r="V516">
        <v>1670</v>
      </c>
      <c r="W516">
        <v>0</v>
      </c>
      <c r="X516">
        <v>0</v>
      </c>
      <c r="Y516">
        <v>0</v>
      </c>
      <c r="Z516">
        <v>8000</v>
      </c>
      <c r="AA516">
        <v>9000</v>
      </c>
      <c r="AB516">
        <v>5000</v>
      </c>
      <c r="AC516">
        <v>10500</v>
      </c>
      <c r="AD516">
        <v>0</v>
      </c>
      <c r="AE516">
        <v>11000</v>
      </c>
      <c r="AF516">
        <v>0</v>
      </c>
      <c r="AG516">
        <v>6000</v>
      </c>
      <c r="AH516">
        <v>0</v>
      </c>
      <c r="AI516">
        <v>1000</v>
      </c>
      <c r="AJ516">
        <v>0</v>
      </c>
      <c r="AK516">
        <v>16500</v>
      </c>
      <c r="AL516">
        <v>0</v>
      </c>
      <c r="AM516">
        <v>8450</v>
      </c>
      <c r="AN516">
        <v>0</v>
      </c>
      <c r="AO516">
        <v>7900</v>
      </c>
      <c r="AP516">
        <v>2000</v>
      </c>
      <c r="AQ516">
        <v>0</v>
      </c>
      <c r="AR516">
        <v>0</v>
      </c>
      <c r="AS516">
        <v>3000</v>
      </c>
      <c r="AT516">
        <v>0</v>
      </c>
      <c r="AU516">
        <v>0</v>
      </c>
      <c r="AV516">
        <v>0</v>
      </c>
      <c r="AW516">
        <v>0</v>
      </c>
      <c r="AX516">
        <v>3000</v>
      </c>
      <c r="AY516">
        <v>1000</v>
      </c>
      <c r="AZ516">
        <v>0</v>
      </c>
      <c r="BA516">
        <v>0</v>
      </c>
      <c r="BB516">
        <v>1000</v>
      </c>
      <c r="BC516">
        <v>12000</v>
      </c>
      <c r="BD516">
        <v>0</v>
      </c>
      <c r="BE516">
        <v>0</v>
      </c>
      <c r="BF516">
        <v>0</v>
      </c>
      <c r="BG516">
        <v>1000</v>
      </c>
      <c r="BH516">
        <v>0</v>
      </c>
      <c r="BI516">
        <v>0</v>
      </c>
      <c r="BJ516">
        <v>0</v>
      </c>
      <c r="BK516">
        <v>14500</v>
      </c>
      <c r="BL516">
        <v>13250</v>
      </c>
      <c r="BM516">
        <v>16000</v>
      </c>
      <c r="BN516">
        <v>0</v>
      </c>
      <c r="BO516">
        <v>2000</v>
      </c>
      <c r="BP516">
        <v>0</v>
      </c>
      <c r="BQ516">
        <v>9900</v>
      </c>
      <c r="BR516">
        <v>1000</v>
      </c>
      <c r="BS516">
        <v>0</v>
      </c>
      <c r="BT516">
        <v>0</v>
      </c>
      <c r="BU516">
        <v>3000</v>
      </c>
      <c r="BV516">
        <v>0</v>
      </c>
      <c r="BW516">
        <v>0</v>
      </c>
      <c r="BX516">
        <v>6000</v>
      </c>
      <c r="BY516">
        <v>500</v>
      </c>
      <c r="BZ516">
        <v>0</v>
      </c>
      <c r="CA516">
        <v>500</v>
      </c>
      <c r="CB516">
        <v>0</v>
      </c>
      <c r="CC516">
        <v>2000</v>
      </c>
      <c r="CD516">
        <v>0</v>
      </c>
      <c r="CE516">
        <v>750</v>
      </c>
      <c r="CF516">
        <v>6000</v>
      </c>
      <c r="CG516">
        <v>3000</v>
      </c>
      <c r="CH516">
        <v>37688</v>
      </c>
      <c r="CI516">
        <v>29600</v>
      </c>
      <c r="CJ516">
        <v>1500</v>
      </c>
    </row>
    <row r="517" spans="1:88" x14ac:dyDescent="0.25">
      <c r="A517" t="s">
        <v>704</v>
      </c>
      <c r="B517" t="s">
        <v>2639</v>
      </c>
      <c r="C517" t="str">
        <f>VLOOKUP(LEFT(D517,2),'Lookup Information'!$E:$H,4,FALSE)</f>
        <v>Texas District 48</v>
      </c>
      <c r="D517" t="s">
        <v>1137</v>
      </c>
      <c r="E517" t="s">
        <v>87</v>
      </c>
      <c r="F517" t="s">
        <v>88</v>
      </c>
      <c r="G517">
        <v>12510</v>
      </c>
      <c r="H517">
        <v>2750</v>
      </c>
      <c r="I517">
        <v>500</v>
      </c>
      <c r="J517">
        <v>19300</v>
      </c>
      <c r="K517">
        <v>0</v>
      </c>
      <c r="L517">
        <v>17150</v>
      </c>
      <c r="M517">
        <v>0</v>
      </c>
      <c r="N517">
        <v>1500</v>
      </c>
      <c r="O517">
        <v>22400</v>
      </c>
      <c r="P517">
        <v>0</v>
      </c>
      <c r="Q517">
        <v>1000</v>
      </c>
      <c r="R517">
        <v>2500</v>
      </c>
      <c r="S517">
        <v>3000</v>
      </c>
      <c r="T517">
        <v>3000</v>
      </c>
      <c r="U517">
        <v>20000</v>
      </c>
      <c r="V517">
        <v>19250</v>
      </c>
      <c r="W517">
        <v>15200</v>
      </c>
      <c r="X517">
        <v>10850</v>
      </c>
      <c r="Y517">
        <v>875</v>
      </c>
      <c r="Z517">
        <v>27250</v>
      </c>
      <c r="AA517">
        <v>2500</v>
      </c>
      <c r="AB517">
        <v>0</v>
      </c>
      <c r="AC517">
        <v>13500</v>
      </c>
      <c r="AD517">
        <v>0</v>
      </c>
      <c r="AE517">
        <v>129150</v>
      </c>
      <c r="AF517">
        <v>2700</v>
      </c>
      <c r="AG517">
        <v>35585</v>
      </c>
      <c r="AH517">
        <v>88625</v>
      </c>
      <c r="AI517">
        <v>11000</v>
      </c>
      <c r="AJ517">
        <v>29850</v>
      </c>
      <c r="AK517">
        <v>114100</v>
      </c>
      <c r="AL517">
        <v>51750</v>
      </c>
      <c r="AM517">
        <v>120075</v>
      </c>
      <c r="AN517">
        <v>8200</v>
      </c>
      <c r="AO517">
        <v>61750</v>
      </c>
      <c r="AP517">
        <v>39675</v>
      </c>
      <c r="AQ517">
        <v>10400</v>
      </c>
      <c r="AR517">
        <v>5400</v>
      </c>
      <c r="AS517">
        <v>5400</v>
      </c>
      <c r="AT517">
        <v>0</v>
      </c>
      <c r="AU517">
        <v>0</v>
      </c>
      <c r="AV517">
        <v>1000</v>
      </c>
      <c r="AW517">
        <v>0</v>
      </c>
      <c r="AX517">
        <v>0</v>
      </c>
      <c r="AY517">
        <v>1000</v>
      </c>
      <c r="AZ517">
        <v>0</v>
      </c>
      <c r="BA517">
        <v>4750</v>
      </c>
      <c r="BB517">
        <v>0</v>
      </c>
      <c r="BC517">
        <v>5282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250</v>
      </c>
      <c r="BK517">
        <v>7000</v>
      </c>
      <c r="BL517">
        <v>81849</v>
      </c>
      <c r="BM517">
        <v>19629</v>
      </c>
      <c r="BN517">
        <v>27200</v>
      </c>
      <c r="BO517">
        <v>2500</v>
      </c>
      <c r="BP517">
        <v>17325</v>
      </c>
      <c r="BQ517">
        <v>0</v>
      </c>
      <c r="BR517">
        <v>2000</v>
      </c>
      <c r="BS517">
        <v>21300</v>
      </c>
      <c r="BT517">
        <v>8350</v>
      </c>
      <c r="BU517">
        <v>36750</v>
      </c>
      <c r="BV517">
        <v>3500</v>
      </c>
      <c r="BW517">
        <v>9000</v>
      </c>
      <c r="BX517">
        <v>8450</v>
      </c>
      <c r="BY517">
        <v>0</v>
      </c>
      <c r="BZ517">
        <v>0</v>
      </c>
      <c r="CA517">
        <v>750</v>
      </c>
      <c r="CB517">
        <v>2700</v>
      </c>
      <c r="CC517">
        <v>9450</v>
      </c>
      <c r="CD517">
        <v>1000</v>
      </c>
      <c r="CE517">
        <v>100124</v>
      </c>
      <c r="CF517">
        <v>14800</v>
      </c>
      <c r="CG517">
        <v>146140</v>
      </c>
      <c r="CH517">
        <v>13000</v>
      </c>
      <c r="CI517">
        <v>1000</v>
      </c>
      <c r="CJ517">
        <v>2000</v>
      </c>
    </row>
    <row r="518" spans="1:88" x14ac:dyDescent="0.25">
      <c r="A518" t="s">
        <v>705</v>
      </c>
      <c r="B518" t="s">
        <v>2640</v>
      </c>
      <c r="C518" t="str">
        <f>VLOOKUP(LEFT(D518,2),'Lookup Information'!$E:$H,4,FALSE)</f>
        <v>Florida District 12</v>
      </c>
      <c r="D518" t="s">
        <v>1138</v>
      </c>
      <c r="E518" t="s">
        <v>87</v>
      </c>
      <c r="F518" t="s">
        <v>90</v>
      </c>
      <c r="G518">
        <v>300</v>
      </c>
      <c r="H518">
        <v>20000</v>
      </c>
      <c r="I518">
        <v>1000</v>
      </c>
      <c r="J518">
        <v>7000</v>
      </c>
      <c r="K518">
        <v>0</v>
      </c>
      <c r="L518">
        <v>0</v>
      </c>
      <c r="M518">
        <v>0</v>
      </c>
      <c r="N518">
        <v>2000</v>
      </c>
      <c r="O518">
        <v>1500</v>
      </c>
      <c r="P518">
        <v>0</v>
      </c>
      <c r="Q518">
        <v>2000</v>
      </c>
      <c r="R518">
        <v>9000</v>
      </c>
      <c r="S518">
        <v>10200</v>
      </c>
      <c r="T518">
        <v>9000</v>
      </c>
      <c r="U518">
        <v>0</v>
      </c>
      <c r="V518">
        <v>0</v>
      </c>
      <c r="W518">
        <v>10800</v>
      </c>
      <c r="X518">
        <v>0</v>
      </c>
      <c r="Y518">
        <v>0</v>
      </c>
      <c r="Z518">
        <v>5000</v>
      </c>
      <c r="AA518">
        <v>0</v>
      </c>
      <c r="AB518">
        <v>0</v>
      </c>
      <c r="AC518">
        <v>5500</v>
      </c>
      <c r="AD518">
        <v>0</v>
      </c>
      <c r="AE518">
        <v>0</v>
      </c>
      <c r="AF518">
        <v>0</v>
      </c>
      <c r="AG518">
        <v>2500</v>
      </c>
      <c r="AH518">
        <v>11000</v>
      </c>
      <c r="AI518">
        <v>1000</v>
      </c>
      <c r="AJ518">
        <v>2000</v>
      </c>
      <c r="AK518">
        <v>43500</v>
      </c>
      <c r="AL518">
        <v>6200</v>
      </c>
      <c r="AM518">
        <v>9850</v>
      </c>
      <c r="AN518">
        <v>0</v>
      </c>
      <c r="AO518">
        <v>36000</v>
      </c>
      <c r="AP518">
        <v>4500</v>
      </c>
      <c r="AQ518">
        <v>5700</v>
      </c>
      <c r="AR518">
        <v>6500</v>
      </c>
      <c r="AS518">
        <v>2000</v>
      </c>
      <c r="AT518">
        <v>0</v>
      </c>
      <c r="AU518">
        <v>1500</v>
      </c>
      <c r="AV518">
        <v>2000</v>
      </c>
      <c r="AW518">
        <v>0</v>
      </c>
      <c r="AX518">
        <v>1357</v>
      </c>
      <c r="AY518">
        <v>3000</v>
      </c>
      <c r="AZ518">
        <v>0</v>
      </c>
      <c r="BA518">
        <v>0</v>
      </c>
      <c r="BB518">
        <v>2500</v>
      </c>
      <c r="BC518">
        <v>10500</v>
      </c>
      <c r="BD518">
        <v>0</v>
      </c>
      <c r="BE518">
        <v>0</v>
      </c>
      <c r="BF518">
        <v>0</v>
      </c>
      <c r="BG518">
        <v>36500</v>
      </c>
      <c r="BH518">
        <v>39500</v>
      </c>
      <c r="BI518">
        <v>16500</v>
      </c>
      <c r="BJ518">
        <v>38500</v>
      </c>
      <c r="BK518">
        <v>27000</v>
      </c>
      <c r="BL518">
        <v>9750</v>
      </c>
      <c r="BM518">
        <v>8650</v>
      </c>
      <c r="BN518">
        <v>8000</v>
      </c>
      <c r="BO518">
        <v>0</v>
      </c>
      <c r="BP518">
        <v>500</v>
      </c>
      <c r="BQ518">
        <v>6200</v>
      </c>
      <c r="BR518">
        <v>0</v>
      </c>
      <c r="BS518">
        <v>4000</v>
      </c>
      <c r="BT518">
        <v>2000</v>
      </c>
      <c r="BU518">
        <v>0</v>
      </c>
      <c r="BV518">
        <v>1000</v>
      </c>
      <c r="BW518">
        <v>2500</v>
      </c>
      <c r="BX518">
        <v>1500</v>
      </c>
      <c r="BY518">
        <v>0</v>
      </c>
      <c r="BZ518">
        <v>0</v>
      </c>
      <c r="CA518">
        <v>250</v>
      </c>
      <c r="CB518">
        <v>1000</v>
      </c>
      <c r="CC518">
        <v>500</v>
      </c>
      <c r="CD518">
        <v>1250</v>
      </c>
      <c r="CE518">
        <v>8517</v>
      </c>
      <c r="CF518">
        <v>2750</v>
      </c>
      <c r="CG518">
        <v>3000</v>
      </c>
      <c r="CH518">
        <v>7500</v>
      </c>
      <c r="CI518">
        <v>3500</v>
      </c>
      <c r="CJ518">
        <v>0</v>
      </c>
    </row>
    <row r="519" spans="1:88" x14ac:dyDescent="0.25">
      <c r="A519" t="s">
        <v>706</v>
      </c>
      <c r="B519" t="s">
        <v>2641</v>
      </c>
      <c r="C519" t="str">
        <f>VLOOKUP(LEFT(D519,2),'Lookup Information'!$E:$H,4,FALSE)</f>
        <v>South Carolina District 45</v>
      </c>
      <c r="D519" t="s">
        <v>1139</v>
      </c>
      <c r="E519" t="s">
        <v>87</v>
      </c>
      <c r="F519" t="s">
        <v>88</v>
      </c>
      <c r="G519">
        <v>5500</v>
      </c>
      <c r="H519">
        <v>9400</v>
      </c>
      <c r="I519">
        <v>0</v>
      </c>
      <c r="J519">
        <v>8500</v>
      </c>
      <c r="K519">
        <v>2250</v>
      </c>
      <c r="L519">
        <v>0</v>
      </c>
      <c r="M519">
        <v>0</v>
      </c>
      <c r="N519">
        <v>0</v>
      </c>
      <c r="O519">
        <v>3000</v>
      </c>
      <c r="P519">
        <v>3500</v>
      </c>
      <c r="Q519">
        <v>1000</v>
      </c>
      <c r="R519">
        <v>0</v>
      </c>
      <c r="S519">
        <v>4000</v>
      </c>
      <c r="T519">
        <v>6000</v>
      </c>
      <c r="U519">
        <v>8200</v>
      </c>
      <c r="V519">
        <v>19950</v>
      </c>
      <c r="W519">
        <v>30150</v>
      </c>
      <c r="X519">
        <v>10500</v>
      </c>
      <c r="Y519">
        <v>2450</v>
      </c>
      <c r="Z519">
        <v>86500</v>
      </c>
      <c r="AA519">
        <v>52000</v>
      </c>
      <c r="AB519">
        <v>42650</v>
      </c>
      <c r="AC519">
        <v>46200</v>
      </c>
      <c r="AD519">
        <v>0</v>
      </c>
      <c r="AE519">
        <v>15000</v>
      </c>
      <c r="AF519">
        <v>0</v>
      </c>
      <c r="AG519">
        <v>5750</v>
      </c>
      <c r="AH519">
        <v>16250</v>
      </c>
      <c r="AI519">
        <v>12250</v>
      </c>
      <c r="AJ519">
        <v>5500</v>
      </c>
      <c r="AK519">
        <v>55150</v>
      </c>
      <c r="AL519">
        <v>3200</v>
      </c>
      <c r="AM519">
        <v>38150</v>
      </c>
      <c r="AN519">
        <v>2000</v>
      </c>
      <c r="AO519">
        <v>34300</v>
      </c>
      <c r="AP519">
        <v>45050</v>
      </c>
      <c r="AQ519">
        <v>9000</v>
      </c>
      <c r="AR519">
        <v>8400</v>
      </c>
      <c r="AS519">
        <v>3000</v>
      </c>
      <c r="AT519">
        <v>1000</v>
      </c>
      <c r="AU519">
        <v>0</v>
      </c>
      <c r="AV519">
        <v>5000</v>
      </c>
      <c r="AW519">
        <v>0</v>
      </c>
      <c r="AX519">
        <v>0</v>
      </c>
      <c r="AY519">
        <v>2000</v>
      </c>
      <c r="AZ519">
        <v>0</v>
      </c>
      <c r="BA519">
        <v>9400</v>
      </c>
      <c r="BB519">
        <v>3500</v>
      </c>
      <c r="BC519">
        <v>31250</v>
      </c>
      <c r="BD519">
        <v>6500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2500</v>
      </c>
      <c r="BL519">
        <v>45425</v>
      </c>
      <c r="BM519">
        <v>18575</v>
      </c>
      <c r="BN519">
        <v>8500</v>
      </c>
      <c r="BO519">
        <v>5500</v>
      </c>
      <c r="BP519">
        <v>5600</v>
      </c>
      <c r="BQ519">
        <v>0</v>
      </c>
      <c r="BR519">
        <v>8400</v>
      </c>
      <c r="BS519">
        <v>19075</v>
      </c>
      <c r="BT519">
        <v>8600</v>
      </c>
      <c r="BU519">
        <v>10500</v>
      </c>
      <c r="BV519">
        <v>2500</v>
      </c>
      <c r="BW519">
        <v>0</v>
      </c>
      <c r="BX519">
        <v>19750</v>
      </c>
      <c r="BY519">
        <v>4000</v>
      </c>
      <c r="BZ519">
        <v>3750</v>
      </c>
      <c r="CA519">
        <v>1000</v>
      </c>
      <c r="CB519">
        <v>250</v>
      </c>
      <c r="CC519">
        <v>9535</v>
      </c>
      <c r="CD519">
        <v>1000</v>
      </c>
      <c r="CE519">
        <v>43305</v>
      </c>
      <c r="CF519">
        <v>12199</v>
      </c>
      <c r="CG519">
        <v>28500</v>
      </c>
      <c r="CH519">
        <v>6000</v>
      </c>
      <c r="CI519">
        <v>1600</v>
      </c>
      <c r="CJ519">
        <v>15850</v>
      </c>
    </row>
    <row r="520" spans="1:88" x14ac:dyDescent="0.25">
      <c r="A520" t="s">
        <v>707</v>
      </c>
      <c r="B520" t="s">
        <v>2642</v>
      </c>
      <c r="C520" t="str">
        <f>VLOOKUP(LEFT(D520,2),'Lookup Information'!$E:$H,4,FALSE)</f>
        <v>Virginia District 51</v>
      </c>
      <c r="D520" t="s">
        <v>1140</v>
      </c>
      <c r="E520" t="s">
        <v>87</v>
      </c>
      <c r="F520" t="s">
        <v>88</v>
      </c>
      <c r="G520">
        <v>6250</v>
      </c>
      <c r="H520">
        <v>3425</v>
      </c>
      <c r="I520">
        <v>0</v>
      </c>
      <c r="J520">
        <v>5300</v>
      </c>
      <c r="K520">
        <v>9500</v>
      </c>
      <c r="L520">
        <v>0</v>
      </c>
      <c r="M520">
        <v>0</v>
      </c>
      <c r="N520">
        <v>4500</v>
      </c>
      <c r="O520">
        <v>23460</v>
      </c>
      <c r="P520">
        <v>1000</v>
      </c>
      <c r="Q520">
        <v>2250</v>
      </c>
      <c r="R520">
        <v>6400</v>
      </c>
      <c r="S520">
        <v>9000</v>
      </c>
      <c r="T520">
        <v>3000</v>
      </c>
      <c r="U520">
        <v>3750</v>
      </c>
      <c r="V520">
        <v>8000</v>
      </c>
      <c r="W520">
        <v>6000</v>
      </c>
      <c r="X520">
        <v>0</v>
      </c>
      <c r="Y520">
        <v>10800</v>
      </c>
      <c r="Z520">
        <v>61700</v>
      </c>
      <c r="AA520">
        <v>59200</v>
      </c>
      <c r="AB520">
        <v>68950</v>
      </c>
      <c r="AC520">
        <v>18500</v>
      </c>
      <c r="AD520">
        <v>0</v>
      </c>
      <c r="AE520">
        <v>15950</v>
      </c>
      <c r="AF520">
        <v>0</v>
      </c>
      <c r="AG520">
        <v>12750</v>
      </c>
      <c r="AH520">
        <v>12500</v>
      </c>
      <c r="AI520">
        <v>1000</v>
      </c>
      <c r="AJ520">
        <v>0</v>
      </c>
      <c r="AK520">
        <v>5250</v>
      </c>
      <c r="AL520">
        <v>2950</v>
      </c>
      <c r="AM520">
        <v>57760</v>
      </c>
      <c r="AN520">
        <v>0</v>
      </c>
      <c r="AO520">
        <v>250</v>
      </c>
      <c r="AP520">
        <v>28875</v>
      </c>
      <c r="AQ520">
        <v>2000</v>
      </c>
      <c r="AR520">
        <v>6500</v>
      </c>
      <c r="AS520">
        <v>5000</v>
      </c>
      <c r="AT520">
        <v>500</v>
      </c>
      <c r="AU520">
        <v>0</v>
      </c>
      <c r="AV520">
        <v>0</v>
      </c>
      <c r="AW520">
        <v>0</v>
      </c>
      <c r="AX520">
        <v>3250</v>
      </c>
      <c r="AY520">
        <v>0</v>
      </c>
      <c r="AZ520">
        <v>0</v>
      </c>
      <c r="BA520">
        <v>4650</v>
      </c>
      <c r="BB520">
        <v>0</v>
      </c>
      <c r="BC520">
        <v>0</v>
      </c>
      <c r="BD520">
        <v>0</v>
      </c>
      <c r="BE520">
        <v>500</v>
      </c>
      <c r="BF520">
        <v>0</v>
      </c>
      <c r="BG520">
        <v>0</v>
      </c>
      <c r="BH520">
        <v>1000</v>
      </c>
      <c r="BI520">
        <v>0</v>
      </c>
      <c r="BJ520">
        <v>12500</v>
      </c>
      <c r="BK520">
        <v>35500</v>
      </c>
      <c r="BL520">
        <v>18750</v>
      </c>
      <c r="BM520">
        <v>15450</v>
      </c>
      <c r="BN520">
        <v>19500</v>
      </c>
      <c r="BO520">
        <v>0</v>
      </c>
      <c r="BP520">
        <v>21150</v>
      </c>
      <c r="BQ520">
        <v>2000</v>
      </c>
      <c r="BR520">
        <v>1500</v>
      </c>
      <c r="BS520">
        <v>22450</v>
      </c>
      <c r="BT520">
        <v>5200</v>
      </c>
      <c r="BU520">
        <v>15000</v>
      </c>
      <c r="BV520">
        <v>100</v>
      </c>
      <c r="BW520">
        <v>4000</v>
      </c>
      <c r="BX520">
        <v>4765</v>
      </c>
      <c r="BY520">
        <v>0</v>
      </c>
      <c r="BZ520">
        <v>1000</v>
      </c>
      <c r="CA520">
        <v>7175</v>
      </c>
      <c r="CB520">
        <v>0</v>
      </c>
      <c r="CC520">
        <v>2350</v>
      </c>
      <c r="CD520">
        <v>2625</v>
      </c>
      <c r="CE520">
        <v>72185</v>
      </c>
      <c r="CF520">
        <v>5500</v>
      </c>
      <c r="CG520">
        <v>9800</v>
      </c>
      <c r="CH520">
        <v>16000</v>
      </c>
      <c r="CI520">
        <v>10000</v>
      </c>
      <c r="CJ520">
        <v>0</v>
      </c>
    </row>
    <row r="521" spans="1:88" x14ac:dyDescent="0.25">
      <c r="A521" t="s">
        <v>708</v>
      </c>
      <c r="B521" t="s">
        <v>2643</v>
      </c>
      <c r="C521" t="str">
        <f>VLOOKUP(LEFT(D521,2),'Lookup Information'!$E:$H,4,FALSE)</f>
        <v>Arkansas District 5</v>
      </c>
      <c r="D521" t="s">
        <v>1141</v>
      </c>
      <c r="E521" t="s">
        <v>87</v>
      </c>
      <c r="F521" t="s">
        <v>88</v>
      </c>
      <c r="G521">
        <v>5500</v>
      </c>
      <c r="H521">
        <v>14000</v>
      </c>
      <c r="I521">
        <v>0</v>
      </c>
      <c r="J521">
        <v>30720</v>
      </c>
      <c r="K521">
        <v>9750</v>
      </c>
      <c r="L521">
        <v>11225</v>
      </c>
      <c r="M521">
        <v>35000</v>
      </c>
      <c r="N521">
        <v>4500</v>
      </c>
      <c r="O521">
        <v>3500</v>
      </c>
      <c r="P521">
        <v>2500</v>
      </c>
      <c r="Q521">
        <v>0</v>
      </c>
      <c r="R521">
        <v>6070</v>
      </c>
      <c r="S521">
        <v>17500</v>
      </c>
      <c r="T521">
        <v>12000</v>
      </c>
      <c r="U521">
        <v>8500</v>
      </c>
      <c r="V521">
        <v>15150</v>
      </c>
      <c r="W521">
        <v>16600</v>
      </c>
      <c r="X521">
        <v>4500</v>
      </c>
      <c r="Y521">
        <v>3000</v>
      </c>
      <c r="Z521">
        <v>43000</v>
      </c>
      <c r="AA521">
        <v>21000</v>
      </c>
      <c r="AB521">
        <v>13000</v>
      </c>
      <c r="AC521">
        <v>19000</v>
      </c>
      <c r="AD521">
        <v>0</v>
      </c>
      <c r="AE521">
        <v>15000</v>
      </c>
      <c r="AF521">
        <v>0</v>
      </c>
      <c r="AG521">
        <v>12100</v>
      </c>
      <c r="AH521">
        <v>32950</v>
      </c>
      <c r="AI521">
        <v>1000</v>
      </c>
      <c r="AJ521">
        <v>0</v>
      </c>
      <c r="AK521">
        <v>17200</v>
      </c>
      <c r="AL521">
        <v>12250</v>
      </c>
      <c r="AM521">
        <v>37450</v>
      </c>
      <c r="AN521">
        <v>0</v>
      </c>
      <c r="AO521">
        <v>22150</v>
      </c>
      <c r="AP521">
        <v>27000</v>
      </c>
      <c r="AQ521">
        <v>5000</v>
      </c>
      <c r="AR521">
        <v>6050</v>
      </c>
      <c r="AS521">
        <v>14750</v>
      </c>
      <c r="AT521">
        <v>500</v>
      </c>
      <c r="AU521">
        <v>0</v>
      </c>
      <c r="AV521">
        <v>9000</v>
      </c>
      <c r="AW521">
        <v>0</v>
      </c>
      <c r="AX521">
        <v>0</v>
      </c>
      <c r="AY521">
        <v>0</v>
      </c>
      <c r="AZ521">
        <v>0</v>
      </c>
      <c r="BA521">
        <v>9000</v>
      </c>
      <c r="BB521">
        <v>0</v>
      </c>
      <c r="BC521">
        <v>19500</v>
      </c>
      <c r="BD521">
        <v>0</v>
      </c>
      <c r="BE521">
        <v>14140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3000</v>
      </c>
      <c r="BL521">
        <v>15700</v>
      </c>
      <c r="BM521">
        <v>12250</v>
      </c>
      <c r="BN521">
        <v>24500</v>
      </c>
      <c r="BO521">
        <v>12000</v>
      </c>
      <c r="BP521">
        <v>350</v>
      </c>
      <c r="BQ521">
        <v>2000</v>
      </c>
      <c r="BR521">
        <v>6500</v>
      </c>
      <c r="BS521">
        <v>6500</v>
      </c>
      <c r="BT521">
        <v>0</v>
      </c>
      <c r="BU521">
        <v>22750</v>
      </c>
      <c r="BV521">
        <v>1250</v>
      </c>
      <c r="BW521">
        <v>0</v>
      </c>
      <c r="BX521">
        <v>69650</v>
      </c>
      <c r="BY521">
        <v>0</v>
      </c>
      <c r="BZ521">
        <v>0</v>
      </c>
      <c r="CA521">
        <v>2965</v>
      </c>
      <c r="CB521">
        <v>100</v>
      </c>
      <c r="CC521">
        <v>2050</v>
      </c>
      <c r="CD521">
        <v>1000</v>
      </c>
      <c r="CE521">
        <v>30810</v>
      </c>
      <c r="CF521">
        <v>18000</v>
      </c>
      <c r="CG521">
        <v>4400</v>
      </c>
      <c r="CH521">
        <v>11500</v>
      </c>
      <c r="CI521">
        <v>0</v>
      </c>
      <c r="CJ521">
        <v>0</v>
      </c>
    </row>
    <row r="522" spans="1:88" x14ac:dyDescent="0.25">
      <c r="A522" t="s">
        <v>709</v>
      </c>
      <c r="B522" t="s">
        <v>2644</v>
      </c>
      <c r="C522" t="str">
        <f>VLOOKUP(LEFT(D522,2),'Lookup Information'!$E:$H,4,FALSE)</f>
        <v>Georgia District 13</v>
      </c>
      <c r="D522" t="s">
        <v>1142</v>
      </c>
      <c r="E522" t="s">
        <v>87</v>
      </c>
      <c r="F522" t="s">
        <v>88</v>
      </c>
      <c r="G522">
        <v>1000</v>
      </c>
      <c r="H522">
        <v>22000</v>
      </c>
      <c r="I522">
        <v>0</v>
      </c>
      <c r="J522">
        <v>11000</v>
      </c>
      <c r="K522">
        <v>2000</v>
      </c>
      <c r="L522">
        <v>7000</v>
      </c>
      <c r="M522">
        <v>2000</v>
      </c>
      <c r="N522">
        <v>0</v>
      </c>
      <c r="O522">
        <v>4500</v>
      </c>
      <c r="P522">
        <v>4000</v>
      </c>
      <c r="Q522">
        <v>1000</v>
      </c>
      <c r="R522">
        <v>500</v>
      </c>
      <c r="S522">
        <v>8000</v>
      </c>
      <c r="T522">
        <v>6250</v>
      </c>
      <c r="U522">
        <v>43050</v>
      </c>
      <c r="V522">
        <v>15250</v>
      </c>
      <c r="W522">
        <v>17100</v>
      </c>
      <c r="X522">
        <v>1000</v>
      </c>
      <c r="Y522">
        <v>10500</v>
      </c>
      <c r="Z522">
        <v>0</v>
      </c>
      <c r="AA522">
        <v>0</v>
      </c>
      <c r="AB522">
        <v>0</v>
      </c>
      <c r="AC522">
        <v>15250</v>
      </c>
      <c r="AD522">
        <v>0</v>
      </c>
      <c r="AE522">
        <v>18500</v>
      </c>
      <c r="AF522">
        <v>0</v>
      </c>
      <c r="AG522">
        <v>1250</v>
      </c>
      <c r="AH522">
        <v>21250</v>
      </c>
      <c r="AI522">
        <v>21350</v>
      </c>
      <c r="AJ522">
        <v>2000</v>
      </c>
      <c r="AK522">
        <v>37000</v>
      </c>
      <c r="AL522">
        <v>2500</v>
      </c>
      <c r="AM522">
        <v>30761</v>
      </c>
      <c r="AN522">
        <v>0</v>
      </c>
      <c r="AO522">
        <v>7000</v>
      </c>
      <c r="AP522">
        <v>39800</v>
      </c>
      <c r="AQ522">
        <v>1000</v>
      </c>
      <c r="AR522">
        <v>2500</v>
      </c>
      <c r="AS522">
        <v>4500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13000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7000</v>
      </c>
      <c r="BL522">
        <v>9000</v>
      </c>
      <c r="BM522">
        <v>10750</v>
      </c>
      <c r="BN522">
        <v>13700</v>
      </c>
      <c r="BO522">
        <v>0</v>
      </c>
      <c r="BP522">
        <v>6950</v>
      </c>
      <c r="BQ522">
        <v>1500</v>
      </c>
      <c r="BR522">
        <v>3000</v>
      </c>
      <c r="BS522">
        <v>13500</v>
      </c>
      <c r="BT522">
        <v>2000</v>
      </c>
      <c r="BU522">
        <v>15871</v>
      </c>
      <c r="BV522">
        <v>4500</v>
      </c>
      <c r="BW522">
        <v>312</v>
      </c>
      <c r="BX522">
        <v>11500</v>
      </c>
      <c r="BY522">
        <v>0</v>
      </c>
      <c r="BZ522">
        <v>2500</v>
      </c>
      <c r="CA522">
        <v>250</v>
      </c>
      <c r="CB522">
        <v>1000</v>
      </c>
      <c r="CC522">
        <v>300</v>
      </c>
      <c r="CD522">
        <v>0</v>
      </c>
      <c r="CE522">
        <v>16350</v>
      </c>
      <c r="CF522">
        <v>59700</v>
      </c>
      <c r="CG522">
        <v>15000</v>
      </c>
      <c r="CH522">
        <v>24250</v>
      </c>
      <c r="CI522">
        <v>0</v>
      </c>
      <c r="CJ522">
        <v>9050</v>
      </c>
    </row>
    <row r="523" spans="1:88" x14ac:dyDescent="0.25">
      <c r="A523" t="s">
        <v>710</v>
      </c>
      <c r="B523" t="s">
        <v>2645</v>
      </c>
      <c r="C523" t="str">
        <f>VLOOKUP(LEFT(D523,2),'Lookup Information'!$E:$H,4,FALSE)</f>
        <v>Oregon District 41</v>
      </c>
      <c r="D523" t="s">
        <v>711</v>
      </c>
      <c r="E523" t="s">
        <v>95</v>
      </c>
      <c r="F523" t="s">
        <v>90</v>
      </c>
      <c r="G523">
        <v>27793</v>
      </c>
      <c r="H523">
        <v>52079</v>
      </c>
      <c r="I523">
        <v>24604</v>
      </c>
      <c r="J523">
        <v>38300</v>
      </c>
      <c r="K523">
        <v>105215</v>
      </c>
      <c r="L523">
        <v>6749</v>
      </c>
      <c r="M523">
        <v>2000</v>
      </c>
      <c r="N523">
        <v>0</v>
      </c>
      <c r="O523">
        <v>170986</v>
      </c>
      <c r="P523">
        <v>109951</v>
      </c>
      <c r="Q523">
        <v>68750</v>
      </c>
      <c r="R523">
        <v>48009</v>
      </c>
      <c r="S523">
        <v>37502</v>
      </c>
      <c r="T523">
        <v>26584</v>
      </c>
      <c r="U523">
        <v>51022</v>
      </c>
      <c r="V523">
        <v>30440</v>
      </c>
      <c r="W523">
        <v>31996</v>
      </c>
      <c r="X523">
        <v>10000</v>
      </c>
      <c r="Y523">
        <v>8824</v>
      </c>
      <c r="Z523">
        <v>11520</v>
      </c>
      <c r="AA523">
        <v>3010</v>
      </c>
      <c r="AB523">
        <v>136</v>
      </c>
      <c r="AC523">
        <v>62902</v>
      </c>
      <c r="AD523">
        <v>4500</v>
      </c>
      <c r="AE523">
        <v>65906</v>
      </c>
      <c r="AF523">
        <v>2000</v>
      </c>
      <c r="AG523">
        <v>67758</v>
      </c>
      <c r="AH523">
        <v>108815</v>
      </c>
      <c r="AI523">
        <v>13850</v>
      </c>
      <c r="AJ523">
        <v>29400</v>
      </c>
      <c r="AK523">
        <v>377257</v>
      </c>
      <c r="AL523">
        <v>193446</v>
      </c>
      <c r="AM523">
        <v>459261</v>
      </c>
      <c r="AN523">
        <v>2500</v>
      </c>
      <c r="AO523">
        <v>660150</v>
      </c>
      <c r="AP523">
        <v>249873</v>
      </c>
      <c r="AQ523">
        <v>190714</v>
      </c>
      <c r="AR523">
        <v>326406</v>
      </c>
      <c r="AS523">
        <v>210181</v>
      </c>
      <c r="AT523">
        <v>0</v>
      </c>
      <c r="AU523">
        <v>20873</v>
      </c>
      <c r="AV523">
        <v>3500</v>
      </c>
      <c r="AW523">
        <v>86135</v>
      </c>
      <c r="AX523">
        <v>125669</v>
      </c>
      <c r="AY523">
        <v>0</v>
      </c>
      <c r="AZ523">
        <v>0</v>
      </c>
      <c r="BA523">
        <v>0</v>
      </c>
      <c r="BB523">
        <v>60681</v>
      </c>
      <c r="BC523">
        <v>192500</v>
      </c>
      <c r="BD523">
        <v>104644</v>
      </c>
      <c r="BE523">
        <v>0</v>
      </c>
      <c r="BF523">
        <v>0</v>
      </c>
      <c r="BG523">
        <v>7500</v>
      </c>
      <c r="BH523">
        <v>2853</v>
      </c>
      <c r="BI523">
        <v>7500</v>
      </c>
      <c r="BJ523">
        <v>32020</v>
      </c>
      <c r="BK523">
        <v>18000</v>
      </c>
      <c r="BL523">
        <v>519820</v>
      </c>
      <c r="BM523">
        <v>201405</v>
      </c>
      <c r="BN523">
        <v>51824</v>
      </c>
      <c r="BO523">
        <v>10250</v>
      </c>
      <c r="BP523">
        <v>100397</v>
      </c>
      <c r="BQ523">
        <v>20200</v>
      </c>
      <c r="BR523">
        <v>58900</v>
      </c>
      <c r="BS523">
        <v>44486</v>
      </c>
      <c r="BT523">
        <v>68329</v>
      </c>
      <c r="BU523">
        <v>202101</v>
      </c>
      <c r="BV523">
        <v>27964</v>
      </c>
      <c r="BW523">
        <v>18650</v>
      </c>
      <c r="BX523">
        <v>113860</v>
      </c>
      <c r="BY523">
        <v>18700</v>
      </c>
      <c r="BZ523">
        <v>2324</v>
      </c>
      <c r="CA523">
        <v>51793</v>
      </c>
      <c r="CB523">
        <v>1615</v>
      </c>
      <c r="CC523">
        <v>105765</v>
      </c>
      <c r="CD523">
        <v>40436</v>
      </c>
      <c r="CE523">
        <v>242953</v>
      </c>
      <c r="CF523">
        <v>41834</v>
      </c>
      <c r="CG523">
        <v>59354</v>
      </c>
      <c r="CH523">
        <v>44810</v>
      </c>
      <c r="CI523">
        <v>26203</v>
      </c>
      <c r="CJ523">
        <v>6500</v>
      </c>
    </row>
    <row r="524" spans="1:88" x14ac:dyDescent="0.25">
      <c r="A524" t="s">
        <v>712</v>
      </c>
      <c r="B524" t="s">
        <v>2646</v>
      </c>
      <c r="C524" t="str">
        <f>VLOOKUP(LEFT(D524,2),'Lookup Information'!$E:$H,4,FALSE)</f>
        <v>Kentucky District 21</v>
      </c>
      <c r="D524" t="s">
        <v>1143</v>
      </c>
      <c r="E524" t="s">
        <v>87</v>
      </c>
      <c r="F524" t="s">
        <v>90</v>
      </c>
      <c r="G524">
        <v>0</v>
      </c>
      <c r="H524">
        <v>24500</v>
      </c>
      <c r="I524">
        <v>0</v>
      </c>
      <c r="J524">
        <v>0</v>
      </c>
      <c r="K524">
        <v>2000</v>
      </c>
      <c r="L524">
        <v>3700</v>
      </c>
      <c r="M524">
        <v>0</v>
      </c>
      <c r="N524">
        <v>0</v>
      </c>
      <c r="O524">
        <v>0</v>
      </c>
      <c r="P524">
        <v>9500</v>
      </c>
      <c r="Q524">
        <v>750</v>
      </c>
      <c r="R524">
        <v>14250</v>
      </c>
      <c r="S524">
        <v>28000</v>
      </c>
      <c r="T524">
        <v>17000</v>
      </c>
      <c r="U524">
        <v>0</v>
      </c>
      <c r="V524">
        <v>4000</v>
      </c>
      <c r="W524">
        <v>1000</v>
      </c>
      <c r="X524">
        <v>500</v>
      </c>
      <c r="Y524">
        <v>0</v>
      </c>
      <c r="Z524">
        <v>5000</v>
      </c>
      <c r="AA524">
        <v>3000</v>
      </c>
      <c r="AB524">
        <v>0</v>
      </c>
      <c r="AC524">
        <v>16500</v>
      </c>
      <c r="AD524">
        <v>0</v>
      </c>
      <c r="AE524">
        <v>250</v>
      </c>
      <c r="AF524">
        <v>0</v>
      </c>
      <c r="AG524">
        <v>4000</v>
      </c>
      <c r="AH524">
        <v>1000</v>
      </c>
      <c r="AI524">
        <v>3000</v>
      </c>
      <c r="AJ524">
        <v>0</v>
      </c>
      <c r="AK524">
        <v>17500</v>
      </c>
      <c r="AL524">
        <v>6400</v>
      </c>
      <c r="AM524">
        <v>15500</v>
      </c>
      <c r="AN524">
        <v>0</v>
      </c>
      <c r="AO524">
        <v>20350</v>
      </c>
      <c r="AP524">
        <v>36100</v>
      </c>
      <c r="AQ524">
        <v>24800</v>
      </c>
      <c r="AR524">
        <v>7650</v>
      </c>
      <c r="AS524">
        <v>3500</v>
      </c>
      <c r="AT524">
        <v>0</v>
      </c>
      <c r="AU524">
        <v>11100</v>
      </c>
      <c r="AV524">
        <v>0</v>
      </c>
      <c r="AW524">
        <v>0</v>
      </c>
      <c r="AX524">
        <v>1100</v>
      </c>
      <c r="AY524">
        <v>0</v>
      </c>
      <c r="AZ524">
        <v>0</v>
      </c>
      <c r="BA524">
        <v>0</v>
      </c>
      <c r="BB524">
        <v>1000</v>
      </c>
      <c r="BC524">
        <v>0</v>
      </c>
      <c r="BD524">
        <v>5500</v>
      </c>
      <c r="BE524">
        <v>0</v>
      </c>
      <c r="BF524">
        <v>0</v>
      </c>
      <c r="BG524">
        <v>30000</v>
      </c>
      <c r="BH524">
        <v>50000</v>
      </c>
      <c r="BI524">
        <v>0</v>
      </c>
      <c r="BJ524">
        <v>46500</v>
      </c>
      <c r="BK524">
        <v>14000</v>
      </c>
      <c r="BL524">
        <v>30550</v>
      </c>
      <c r="BM524">
        <v>4000</v>
      </c>
      <c r="BN524">
        <v>26900</v>
      </c>
      <c r="BO524">
        <v>0</v>
      </c>
      <c r="BP524">
        <v>11850</v>
      </c>
      <c r="BQ524">
        <v>10000</v>
      </c>
      <c r="BR524">
        <v>19500</v>
      </c>
      <c r="BS524">
        <v>500</v>
      </c>
      <c r="BT524">
        <v>0</v>
      </c>
      <c r="BU524">
        <v>500</v>
      </c>
      <c r="BV524">
        <v>250</v>
      </c>
      <c r="BW524">
        <v>1000</v>
      </c>
      <c r="BX524">
        <v>0</v>
      </c>
      <c r="BY524">
        <v>0</v>
      </c>
      <c r="BZ524">
        <v>0</v>
      </c>
      <c r="CA524">
        <v>4450</v>
      </c>
      <c r="CB524">
        <v>25</v>
      </c>
      <c r="CC524">
        <v>4750</v>
      </c>
      <c r="CD524">
        <v>1000</v>
      </c>
      <c r="CE524">
        <v>42900</v>
      </c>
      <c r="CF524">
        <v>5000</v>
      </c>
      <c r="CG524">
        <v>8500</v>
      </c>
      <c r="CH524">
        <v>5000</v>
      </c>
      <c r="CI524">
        <v>0</v>
      </c>
      <c r="CJ524">
        <v>0</v>
      </c>
    </row>
    <row r="525" spans="1:88" x14ac:dyDescent="0.25">
      <c r="A525" t="s">
        <v>713</v>
      </c>
      <c r="B525" t="s">
        <v>2647</v>
      </c>
      <c r="C525" t="str">
        <f>VLOOKUP(LEFT(D525,2),'Lookup Information'!$E:$H,4,FALSE)</f>
        <v>Kansas District 20</v>
      </c>
      <c r="D525" t="s">
        <v>1144</v>
      </c>
      <c r="E525" t="s">
        <v>87</v>
      </c>
      <c r="F525" t="s">
        <v>88</v>
      </c>
      <c r="G525">
        <v>36250</v>
      </c>
      <c r="H525">
        <v>49850</v>
      </c>
      <c r="I525">
        <v>4000</v>
      </c>
      <c r="J525">
        <v>38800</v>
      </c>
      <c r="K525">
        <v>2400</v>
      </c>
      <c r="L525">
        <v>4500</v>
      </c>
      <c r="M525">
        <v>3000</v>
      </c>
      <c r="N525">
        <v>27970</v>
      </c>
      <c r="O525">
        <v>38450</v>
      </c>
      <c r="P525">
        <v>13000</v>
      </c>
      <c r="Q525">
        <v>32000</v>
      </c>
      <c r="R525">
        <v>13000</v>
      </c>
      <c r="S525">
        <v>46750</v>
      </c>
      <c r="T525">
        <v>15500</v>
      </c>
      <c r="U525">
        <v>23600</v>
      </c>
      <c r="V525">
        <v>37250</v>
      </c>
      <c r="W525">
        <v>27300</v>
      </c>
      <c r="X525">
        <v>7500</v>
      </c>
      <c r="Y525">
        <v>13550</v>
      </c>
      <c r="Z525">
        <v>35000</v>
      </c>
      <c r="AA525">
        <v>17000</v>
      </c>
      <c r="AB525">
        <v>0</v>
      </c>
      <c r="AC525">
        <v>36500</v>
      </c>
      <c r="AD525">
        <v>3000</v>
      </c>
      <c r="AE525">
        <v>48375</v>
      </c>
      <c r="AF525">
        <v>10800</v>
      </c>
      <c r="AG525">
        <v>56000</v>
      </c>
      <c r="AH525">
        <v>146950</v>
      </c>
      <c r="AI525">
        <v>10500</v>
      </c>
      <c r="AJ525">
        <v>91400</v>
      </c>
      <c r="AK525">
        <v>121350</v>
      </c>
      <c r="AL525">
        <v>85650</v>
      </c>
      <c r="AM525">
        <v>133750</v>
      </c>
      <c r="AN525">
        <v>2000</v>
      </c>
      <c r="AO525">
        <v>211200</v>
      </c>
      <c r="AP525">
        <v>119200</v>
      </c>
      <c r="AQ525">
        <v>39800</v>
      </c>
      <c r="AR525">
        <v>11750</v>
      </c>
      <c r="AS525">
        <v>60750</v>
      </c>
      <c r="AT525">
        <v>0</v>
      </c>
      <c r="AU525">
        <v>0</v>
      </c>
      <c r="AV525">
        <v>50500</v>
      </c>
      <c r="AW525">
        <v>0</v>
      </c>
      <c r="AX525">
        <v>0</v>
      </c>
      <c r="AY525">
        <v>2000</v>
      </c>
      <c r="AZ525">
        <v>0</v>
      </c>
      <c r="BA525">
        <v>34050</v>
      </c>
      <c r="BB525">
        <v>25000</v>
      </c>
      <c r="BC525">
        <v>263827</v>
      </c>
      <c r="BD525">
        <v>14700</v>
      </c>
      <c r="BE525">
        <v>9700</v>
      </c>
      <c r="BF525">
        <v>0</v>
      </c>
      <c r="BG525">
        <v>0</v>
      </c>
      <c r="BH525">
        <v>0</v>
      </c>
      <c r="BI525">
        <v>0</v>
      </c>
      <c r="BJ525">
        <v>8000</v>
      </c>
      <c r="BK525">
        <v>17000</v>
      </c>
      <c r="BL525">
        <v>102350</v>
      </c>
      <c r="BM525">
        <v>41521</v>
      </c>
      <c r="BN525">
        <v>20500</v>
      </c>
      <c r="BO525">
        <v>13250</v>
      </c>
      <c r="BP525">
        <v>47000</v>
      </c>
      <c r="BQ525">
        <v>0</v>
      </c>
      <c r="BR525">
        <v>24100</v>
      </c>
      <c r="BS525">
        <v>42700</v>
      </c>
      <c r="BT525">
        <v>5400</v>
      </c>
      <c r="BU525">
        <v>40850</v>
      </c>
      <c r="BV525">
        <v>10500</v>
      </c>
      <c r="BW525">
        <v>17300</v>
      </c>
      <c r="BX525">
        <v>17600</v>
      </c>
      <c r="BY525">
        <v>0</v>
      </c>
      <c r="BZ525">
        <v>0</v>
      </c>
      <c r="CA525">
        <v>4800</v>
      </c>
      <c r="CB525">
        <v>0</v>
      </c>
      <c r="CC525">
        <v>6500</v>
      </c>
      <c r="CD525">
        <v>15400</v>
      </c>
      <c r="CE525">
        <v>49475</v>
      </c>
      <c r="CF525">
        <v>28500</v>
      </c>
      <c r="CG525">
        <v>39945</v>
      </c>
      <c r="CH525">
        <v>58050</v>
      </c>
      <c r="CI525">
        <v>0</v>
      </c>
      <c r="CJ525">
        <v>32000</v>
      </c>
    </row>
    <row r="526" spans="1:88" x14ac:dyDescent="0.25">
      <c r="A526" t="s">
        <v>714</v>
      </c>
      <c r="B526" t="s">
        <v>2648</v>
      </c>
      <c r="C526" t="str">
        <f>VLOOKUP(LEFT(D526,2),'Lookup Information'!$E:$H,4,FALSE)</f>
        <v>Florida District 12</v>
      </c>
      <c r="D526" t="s">
        <v>1145</v>
      </c>
      <c r="E526" t="s">
        <v>87</v>
      </c>
      <c r="F526" t="s">
        <v>88</v>
      </c>
      <c r="G526">
        <v>42239</v>
      </c>
      <c r="H526">
        <v>83211</v>
      </c>
      <c r="I526">
        <v>3000</v>
      </c>
      <c r="J526">
        <v>12000</v>
      </c>
      <c r="K526">
        <v>13667</v>
      </c>
      <c r="L526">
        <v>12800</v>
      </c>
      <c r="M526">
        <v>3000</v>
      </c>
      <c r="N526">
        <v>0</v>
      </c>
      <c r="O526">
        <v>0</v>
      </c>
      <c r="P526">
        <v>0</v>
      </c>
      <c r="Q526">
        <v>13300</v>
      </c>
      <c r="R526">
        <v>1000</v>
      </c>
      <c r="S526">
        <v>0</v>
      </c>
      <c r="T526">
        <v>4500</v>
      </c>
      <c r="U526">
        <v>4000</v>
      </c>
      <c r="V526">
        <v>6200</v>
      </c>
      <c r="W526">
        <v>42401</v>
      </c>
      <c r="X526">
        <v>1650</v>
      </c>
      <c r="Y526">
        <v>23750</v>
      </c>
      <c r="Z526">
        <v>4000</v>
      </c>
      <c r="AA526">
        <v>0</v>
      </c>
      <c r="AB526">
        <v>7000</v>
      </c>
      <c r="AC526">
        <v>6500</v>
      </c>
      <c r="AD526">
        <v>0</v>
      </c>
      <c r="AE526">
        <v>8900</v>
      </c>
      <c r="AF526">
        <v>0</v>
      </c>
      <c r="AG526">
        <v>250</v>
      </c>
      <c r="AH526">
        <v>8500</v>
      </c>
      <c r="AI526">
        <v>1500</v>
      </c>
      <c r="AJ526">
        <v>5200</v>
      </c>
      <c r="AK526">
        <v>1500</v>
      </c>
      <c r="AL526">
        <v>250</v>
      </c>
      <c r="AM526">
        <v>35194</v>
      </c>
      <c r="AN526">
        <v>0</v>
      </c>
      <c r="AO526">
        <v>13500</v>
      </c>
      <c r="AP526">
        <v>28200</v>
      </c>
      <c r="AQ526">
        <v>1000</v>
      </c>
      <c r="AR526">
        <v>2525</v>
      </c>
      <c r="AS526">
        <v>11300</v>
      </c>
      <c r="AT526">
        <v>500</v>
      </c>
      <c r="AU526">
        <v>0</v>
      </c>
      <c r="AV526">
        <v>2700</v>
      </c>
      <c r="AW526">
        <v>0</v>
      </c>
      <c r="AX526">
        <v>0</v>
      </c>
      <c r="AY526">
        <v>1000</v>
      </c>
      <c r="AZ526">
        <v>0</v>
      </c>
      <c r="BA526">
        <v>10400</v>
      </c>
      <c r="BB526">
        <v>0</v>
      </c>
      <c r="BC526">
        <v>500</v>
      </c>
      <c r="BD526">
        <v>10750</v>
      </c>
      <c r="BE526">
        <v>7750</v>
      </c>
      <c r="BF526">
        <v>0</v>
      </c>
      <c r="BG526">
        <v>0</v>
      </c>
      <c r="BH526">
        <v>0</v>
      </c>
      <c r="BI526">
        <v>0</v>
      </c>
      <c r="BJ526">
        <v>1000</v>
      </c>
      <c r="BK526">
        <v>1000</v>
      </c>
      <c r="BL526">
        <v>11567</v>
      </c>
      <c r="BM526">
        <v>250</v>
      </c>
      <c r="BN526">
        <v>1667</v>
      </c>
      <c r="BO526">
        <v>0</v>
      </c>
      <c r="BP526">
        <v>3100</v>
      </c>
      <c r="BQ526">
        <v>0</v>
      </c>
      <c r="BR526">
        <v>0</v>
      </c>
      <c r="BS526">
        <v>7525</v>
      </c>
      <c r="BT526">
        <v>2000</v>
      </c>
      <c r="BU526">
        <v>0</v>
      </c>
      <c r="BV526">
        <v>3150</v>
      </c>
      <c r="BW526">
        <v>4000</v>
      </c>
      <c r="BX526">
        <v>0</v>
      </c>
      <c r="BY526">
        <v>500</v>
      </c>
      <c r="BZ526">
        <v>1000</v>
      </c>
      <c r="CA526">
        <v>950</v>
      </c>
      <c r="CB526">
        <v>0</v>
      </c>
      <c r="CC526">
        <v>2925</v>
      </c>
      <c r="CD526">
        <v>0</v>
      </c>
      <c r="CE526">
        <v>77699</v>
      </c>
      <c r="CF526">
        <v>3000</v>
      </c>
      <c r="CG526">
        <v>2800</v>
      </c>
      <c r="CH526">
        <v>3500</v>
      </c>
      <c r="CI526">
        <v>0</v>
      </c>
      <c r="CJ526">
        <v>8950</v>
      </c>
    </row>
    <row r="527" spans="1:88" x14ac:dyDescent="0.25">
      <c r="A527" t="s">
        <v>715</v>
      </c>
      <c r="B527" t="s">
        <v>2649</v>
      </c>
      <c r="C527" t="str">
        <f>VLOOKUP(LEFT(D527,2),'Lookup Information'!$E:$H,4,FALSE)</f>
        <v>Iowa District 19</v>
      </c>
      <c r="D527" t="s">
        <v>1146</v>
      </c>
      <c r="E527" t="s">
        <v>87</v>
      </c>
      <c r="F527" t="s">
        <v>88</v>
      </c>
      <c r="G527">
        <v>111900</v>
      </c>
      <c r="H527">
        <v>52850</v>
      </c>
      <c r="I527">
        <v>16150</v>
      </c>
      <c r="J527">
        <v>27713</v>
      </c>
      <c r="K527">
        <v>7000</v>
      </c>
      <c r="L527">
        <v>25801</v>
      </c>
      <c r="M527">
        <v>14200</v>
      </c>
      <c r="N527">
        <v>11000</v>
      </c>
      <c r="O527">
        <v>7000</v>
      </c>
      <c r="P527">
        <v>8200</v>
      </c>
      <c r="Q527">
        <v>6750</v>
      </c>
      <c r="R527">
        <v>1000</v>
      </c>
      <c r="S527">
        <v>29450</v>
      </c>
      <c r="T527">
        <v>23005</v>
      </c>
      <c r="U527">
        <v>25150</v>
      </c>
      <c r="V527">
        <v>2800</v>
      </c>
      <c r="W527">
        <v>18750</v>
      </c>
      <c r="X527">
        <v>14200</v>
      </c>
      <c r="Y527">
        <v>6500</v>
      </c>
      <c r="Z527">
        <v>29500</v>
      </c>
      <c r="AA527">
        <v>9500</v>
      </c>
      <c r="AB527">
        <v>2000</v>
      </c>
      <c r="AC527">
        <v>34200</v>
      </c>
      <c r="AD527">
        <v>0</v>
      </c>
      <c r="AE527">
        <v>23500</v>
      </c>
      <c r="AF527">
        <v>0</v>
      </c>
      <c r="AG527">
        <v>34450</v>
      </c>
      <c r="AH527">
        <v>52150</v>
      </c>
      <c r="AI527">
        <v>9000</v>
      </c>
      <c r="AJ527">
        <v>12000</v>
      </c>
      <c r="AK527">
        <v>142779</v>
      </c>
      <c r="AL527">
        <v>15800</v>
      </c>
      <c r="AM527">
        <v>76750</v>
      </c>
      <c r="AN527">
        <v>1000</v>
      </c>
      <c r="AO527">
        <v>40000</v>
      </c>
      <c r="AP527">
        <v>70600</v>
      </c>
      <c r="AQ527">
        <v>4500</v>
      </c>
      <c r="AR527">
        <v>24700</v>
      </c>
      <c r="AS527">
        <v>20320</v>
      </c>
      <c r="AT527">
        <v>5000</v>
      </c>
      <c r="AU527">
        <v>0</v>
      </c>
      <c r="AV527">
        <v>72367</v>
      </c>
      <c r="AW527">
        <v>4200</v>
      </c>
      <c r="AX527">
        <v>0</v>
      </c>
      <c r="AY527">
        <v>7500</v>
      </c>
      <c r="AZ527">
        <v>0</v>
      </c>
      <c r="BA527">
        <v>17250</v>
      </c>
      <c r="BB527">
        <v>0</v>
      </c>
      <c r="BC527">
        <v>291235</v>
      </c>
      <c r="BD527">
        <v>18600</v>
      </c>
      <c r="BE527">
        <v>33565</v>
      </c>
      <c r="BF527">
        <v>0</v>
      </c>
      <c r="BG527">
        <v>0</v>
      </c>
      <c r="BH527">
        <v>0</v>
      </c>
      <c r="BI527">
        <v>0</v>
      </c>
      <c r="BJ527">
        <v>4500</v>
      </c>
      <c r="BK527">
        <v>15500</v>
      </c>
      <c r="BL527">
        <v>31500</v>
      </c>
      <c r="BM527">
        <v>69100</v>
      </c>
      <c r="BN527">
        <v>27450</v>
      </c>
      <c r="BO527">
        <v>12000</v>
      </c>
      <c r="BP527">
        <v>22100</v>
      </c>
      <c r="BQ527">
        <v>11700</v>
      </c>
      <c r="BR527">
        <v>8350</v>
      </c>
      <c r="BS527">
        <v>48100</v>
      </c>
      <c r="BT527">
        <v>12700</v>
      </c>
      <c r="BU527">
        <v>22648</v>
      </c>
      <c r="BV527">
        <v>16707</v>
      </c>
      <c r="BW527">
        <v>2500</v>
      </c>
      <c r="BX527">
        <v>27850</v>
      </c>
      <c r="BY527">
        <v>5400</v>
      </c>
      <c r="BZ527">
        <v>0</v>
      </c>
      <c r="CA527">
        <v>17466</v>
      </c>
      <c r="CB527">
        <v>1000</v>
      </c>
      <c r="CC527">
        <v>5750</v>
      </c>
      <c r="CD527">
        <v>5000</v>
      </c>
      <c r="CE527">
        <v>144040</v>
      </c>
      <c r="CF527">
        <v>20000</v>
      </c>
      <c r="CG527">
        <v>23000</v>
      </c>
      <c r="CH527">
        <v>13000</v>
      </c>
      <c r="CI527">
        <v>3000</v>
      </c>
      <c r="CJ527">
        <v>36100</v>
      </c>
    </row>
    <row r="528" spans="1:88" x14ac:dyDescent="0.25">
      <c r="A528" t="s">
        <v>716</v>
      </c>
      <c r="B528" t="s">
        <v>2650</v>
      </c>
      <c r="C528" t="str">
        <f>VLOOKUP(LEFT(D528,2),'Lookup Information'!$E:$H,4,FALSE)</f>
        <v>Alaska District 2</v>
      </c>
      <c r="D528" t="s">
        <v>1147</v>
      </c>
      <c r="E528" t="s">
        <v>87</v>
      </c>
      <c r="F528" t="s">
        <v>88</v>
      </c>
      <c r="G528">
        <v>0</v>
      </c>
      <c r="H528">
        <v>10250</v>
      </c>
      <c r="I528">
        <v>0</v>
      </c>
      <c r="J528">
        <v>1000</v>
      </c>
      <c r="K528">
        <v>3700</v>
      </c>
      <c r="L528">
        <v>0</v>
      </c>
      <c r="M528">
        <v>0</v>
      </c>
      <c r="N528">
        <v>203</v>
      </c>
      <c r="O528">
        <v>750</v>
      </c>
      <c r="P528">
        <v>250</v>
      </c>
      <c r="Q528">
        <v>500</v>
      </c>
      <c r="R528">
        <v>450</v>
      </c>
      <c r="S528">
        <v>16450</v>
      </c>
      <c r="T528">
        <v>20400</v>
      </c>
      <c r="U528">
        <v>4000</v>
      </c>
      <c r="V528">
        <v>22000</v>
      </c>
      <c r="W528">
        <v>19050</v>
      </c>
      <c r="X528">
        <v>0</v>
      </c>
      <c r="Y528">
        <v>6000</v>
      </c>
      <c r="Z528">
        <v>0</v>
      </c>
      <c r="AA528">
        <v>1500</v>
      </c>
      <c r="AB528">
        <v>5500</v>
      </c>
      <c r="AC528">
        <v>2000</v>
      </c>
      <c r="AD528">
        <v>18000</v>
      </c>
      <c r="AE528">
        <v>73050</v>
      </c>
      <c r="AF528">
        <v>0</v>
      </c>
      <c r="AG528">
        <v>1850</v>
      </c>
      <c r="AH528">
        <v>1000</v>
      </c>
      <c r="AI528">
        <v>11350</v>
      </c>
      <c r="AJ528">
        <v>0</v>
      </c>
      <c r="AK528">
        <v>500</v>
      </c>
      <c r="AL528">
        <v>2800</v>
      </c>
      <c r="AM528">
        <v>30300</v>
      </c>
      <c r="AN528">
        <v>0</v>
      </c>
      <c r="AO528">
        <v>5200</v>
      </c>
      <c r="AP528">
        <v>20750</v>
      </c>
      <c r="AQ528">
        <v>0</v>
      </c>
      <c r="AR528">
        <v>0</v>
      </c>
      <c r="AS528">
        <v>0</v>
      </c>
      <c r="AT528">
        <v>500</v>
      </c>
      <c r="AU528">
        <v>0</v>
      </c>
      <c r="AV528">
        <v>10500</v>
      </c>
      <c r="AW528">
        <v>0</v>
      </c>
      <c r="AX528">
        <v>1500</v>
      </c>
      <c r="AY528">
        <v>0</v>
      </c>
      <c r="AZ528">
        <v>0</v>
      </c>
      <c r="BA528">
        <v>9950</v>
      </c>
      <c r="BB528">
        <v>11400</v>
      </c>
      <c r="BC528">
        <v>57000</v>
      </c>
      <c r="BD528">
        <v>0</v>
      </c>
      <c r="BE528">
        <v>150</v>
      </c>
      <c r="BF528">
        <v>0</v>
      </c>
      <c r="BG528">
        <v>40000</v>
      </c>
      <c r="BH528">
        <v>15000</v>
      </c>
      <c r="BI528">
        <v>0</v>
      </c>
      <c r="BJ528">
        <v>13500</v>
      </c>
      <c r="BK528">
        <v>46600</v>
      </c>
      <c r="BL528">
        <v>49750</v>
      </c>
      <c r="BM528">
        <v>34695</v>
      </c>
      <c r="BN528">
        <v>10450</v>
      </c>
      <c r="BO528">
        <v>0</v>
      </c>
      <c r="BP528">
        <v>16450</v>
      </c>
      <c r="BQ528">
        <v>96207</v>
      </c>
      <c r="BR528">
        <v>0</v>
      </c>
      <c r="BS528">
        <v>29600</v>
      </c>
      <c r="BT528">
        <v>1000</v>
      </c>
      <c r="BU528">
        <v>4800</v>
      </c>
      <c r="BV528">
        <v>2500</v>
      </c>
      <c r="BW528">
        <v>0</v>
      </c>
      <c r="BX528">
        <v>3500</v>
      </c>
      <c r="BY528">
        <v>0</v>
      </c>
      <c r="BZ528">
        <v>0</v>
      </c>
      <c r="CA528">
        <v>6803</v>
      </c>
      <c r="CB528">
        <v>500</v>
      </c>
      <c r="CC528">
        <v>250</v>
      </c>
      <c r="CD528">
        <v>0</v>
      </c>
      <c r="CE528">
        <v>32100</v>
      </c>
      <c r="CF528">
        <v>42500</v>
      </c>
      <c r="CG528">
        <v>10250</v>
      </c>
      <c r="CH528">
        <v>800</v>
      </c>
      <c r="CI528">
        <v>23500</v>
      </c>
      <c r="CJ528">
        <v>6700</v>
      </c>
    </row>
    <row r="529" spans="1:88" x14ac:dyDescent="0.25">
      <c r="A529" t="s">
        <v>717</v>
      </c>
      <c r="B529" t="s">
        <v>2651</v>
      </c>
      <c r="C529" t="str">
        <f>VLOOKUP(LEFT(D529,2),'Lookup Information'!$E:$H,4,FALSE)</f>
        <v>Indiana District 18</v>
      </c>
      <c r="D529" t="s">
        <v>1148</v>
      </c>
      <c r="E529" t="s">
        <v>87</v>
      </c>
      <c r="F529" t="s">
        <v>88</v>
      </c>
      <c r="G529">
        <v>36150</v>
      </c>
      <c r="H529">
        <v>73465</v>
      </c>
      <c r="I529">
        <v>21250</v>
      </c>
      <c r="J529">
        <v>92725</v>
      </c>
      <c r="K529">
        <v>3500</v>
      </c>
      <c r="L529">
        <v>11783</v>
      </c>
      <c r="M529">
        <v>3700</v>
      </c>
      <c r="N529">
        <v>5750</v>
      </c>
      <c r="O529">
        <v>40183</v>
      </c>
      <c r="P529">
        <v>9100</v>
      </c>
      <c r="Q529">
        <v>15400</v>
      </c>
      <c r="R529">
        <v>48530</v>
      </c>
      <c r="S529">
        <v>9850</v>
      </c>
      <c r="T529">
        <v>28850</v>
      </c>
      <c r="U529">
        <v>138033</v>
      </c>
      <c r="V529">
        <v>46300</v>
      </c>
      <c r="W529">
        <v>120650</v>
      </c>
      <c r="X529">
        <v>54800</v>
      </c>
      <c r="Y529">
        <v>44400</v>
      </c>
      <c r="Z529">
        <v>10750</v>
      </c>
      <c r="AA529">
        <v>12750</v>
      </c>
      <c r="AB529">
        <v>3500</v>
      </c>
      <c r="AC529">
        <v>63250</v>
      </c>
      <c r="AD529">
        <v>57650</v>
      </c>
      <c r="AE529">
        <v>214149</v>
      </c>
      <c r="AF529">
        <v>16200</v>
      </c>
      <c r="AG529">
        <v>80500</v>
      </c>
      <c r="AH529">
        <v>122600</v>
      </c>
      <c r="AI529">
        <v>5250</v>
      </c>
      <c r="AJ529">
        <v>19750</v>
      </c>
      <c r="AK529">
        <v>193750</v>
      </c>
      <c r="AL529">
        <v>159350</v>
      </c>
      <c r="AM529">
        <v>372023</v>
      </c>
      <c r="AN529">
        <v>800</v>
      </c>
      <c r="AO529">
        <v>466550</v>
      </c>
      <c r="AP529">
        <v>230125</v>
      </c>
      <c r="AQ529">
        <v>120983</v>
      </c>
      <c r="AR529">
        <v>128850</v>
      </c>
      <c r="AS529">
        <v>185050</v>
      </c>
      <c r="AT529">
        <v>0</v>
      </c>
      <c r="AU529">
        <v>0</v>
      </c>
      <c r="AV529">
        <v>507755</v>
      </c>
      <c r="AW529">
        <v>0</v>
      </c>
      <c r="AX529">
        <v>250</v>
      </c>
      <c r="AY529">
        <v>17150</v>
      </c>
      <c r="AZ529">
        <v>0</v>
      </c>
      <c r="BA529">
        <v>39485</v>
      </c>
      <c r="BB529">
        <v>2700</v>
      </c>
      <c r="BC529">
        <v>541630</v>
      </c>
      <c r="BD529">
        <v>105600</v>
      </c>
      <c r="BE529">
        <v>126216</v>
      </c>
      <c r="BF529">
        <v>0</v>
      </c>
      <c r="BG529">
        <v>5000</v>
      </c>
      <c r="BH529">
        <v>0</v>
      </c>
      <c r="BI529">
        <v>0</v>
      </c>
      <c r="BJ529">
        <v>0</v>
      </c>
      <c r="BK529">
        <v>5000</v>
      </c>
      <c r="BL529">
        <v>189403</v>
      </c>
      <c r="BM529">
        <v>188121</v>
      </c>
      <c r="BN529">
        <v>82400</v>
      </c>
      <c r="BO529">
        <v>21750</v>
      </c>
      <c r="BP529">
        <v>144000</v>
      </c>
      <c r="BQ529">
        <v>41400</v>
      </c>
      <c r="BR529">
        <v>46150</v>
      </c>
      <c r="BS529">
        <v>88800</v>
      </c>
      <c r="BT529">
        <v>69200</v>
      </c>
      <c r="BU529">
        <v>148450</v>
      </c>
      <c r="BV529">
        <v>21075</v>
      </c>
      <c r="BW529">
        <v>65950</v>
      </c>
      <c r="BX529">
        <v>112700</v>
      </c>
      <c r="BY529">
        <v>12700</v>
      </c>
      <c r="BZ529">
        <v>0</v>
      </c>
      <c r="CA529">
        <v>30428</v>
      </c>
      <c r="CB529">
        <v>2850</v>
      </c>
      <c r="CC529">
        <v>69733</v>
      </c>
      <c r="CD529">
        <v>21295</v>
      </c>
      <c r="CE529">
        <v>829021</v>
      </c>
      <c r="CF529">
        <v>21725</v>
      </c>
      <c r="CG529">
        <v>89575</v>
      </c>
      <c r="CH529">
        <v>9200</v>
      </c>
      <c r="CI529">
        <v>16600</v>
      </c>
      <c r="CJ529">
        <v>55550</v>
      </c>
    </row>
    <row r="530" spans="1:88" x14ac:dyDescent="0.25">
      <c r="A530" t="s">
        <v>718</v>
      </c>
      <c r="B530" t="s">
        <v>2652</v>
      </c>
      <c r="C530" t="str">
        <f>VLOOKUP(LEFT(D530,2),'Lookup Information'!$E:$H,4,FALSE)</f>
        <v>New York District 36</v>
      </c>
      <c r="D530" t="s">
        <v>1149</v>
      </c>
      <c r="E530" t="s">
        <v>87</v>
      </c>
      <c r="F530" t="s">
        <v>88</v>
      </c>
      <c r="G530">
        <v>500</v>
      </c>
      <c r="H530">
        <v>22750</v>
      </c>
      <c r="I530">
        <v>2000</v>
      </c>
      <c r="J530">
        <v>6400</v>
      </c>
      <c r="K530">
        <v>0</v>
      </c>
      <c r="L530">
        <v>400</v>
      </c>
      <c r="M530">
        <v>2700</v>
      </c>
      <c r="N530">
        <v>4500</v>
      </c>
      <c r="O530">
        <v>7750</v>
      </c>
      <c r="P530">
        <v>3500</v>
      </c>
      <c r="Q530">
        <v>8900</v>
      </c>
      <c r="R530">
        <v>5650</v>
      </c>
      <c r="S530">
        <v>24300</v>
      </c>
      <c r="T530">
        <v>9516</v>
      </c>
      <c r="U530">
        <v>29200</v>
      </c>
      <c r="V530">
        <v>24850</v>
      </c>
      <c r="W530">
        <v>22975</v>
      </c>
      <c r="X530">
        <v>1000</v>
      </c>
      <c r="Y530">
        <v>23190</v>
      </c>
      <c r="Z530">
        <v>2500</v>
      </c>
      <c r="AA530">
        <v>2000</v>
      </c>
      <c r="AB530">
        <v>0</v>
      </c>
      <c r="AC530">
        <v>8000</v>
      </c>
      <c r="AD530">
        <v>0</v>
      </c>
      <c r="AE530">
        <v>54600</v>
      </c>
      <c r="AF530">
        <v>20000</v>
      </c>
      <c r="AG530">
        <v>32500</v>
      </c>
      <c r="AH530">
        <v>33288</v>
      </c>
      <c r="AI530">
        <v>3500</v>
      </c>
      <c r="AJ530">
        <v>8400</v>
      </c>
      <c r="AK530">
        <v>87525</v>
      </c>
      <c r="AL530">
        <v>95810</v>
      </c>
      <c r="AM530">
        <v>310982</v>
      </c>
      <c r="AN530">
        <v>0</v>
      </c>
      <c r="AO530">
        <v>334736</v>
      </c>
      <c r="AP530">
        <v>112943</v>
      </c>
      <c r="AQ530">
        <v>24400</v>
      </c>
      <c r="AR530">
        <v>39840</v>
      </c>
      <c r="AS530">
        <v>11250</v>
      </c>
      <c r="AT530">
        <v>6235</v>
      </c>
      <c r="AU530">
        <v>0</v>
      </c>
      <c r="AV530">
        <v>55564</v>
      </c>
      <c r="AW530">
        <v>61</v>
      </c>
      <c r="AX530">
        <v>0</v>
      </c>
      <c r="AY530">
        <v>4000</v>
      </c>
      <c r="AZ530">
        <v>0</v>
      </c>
      <c r="BA530">
        <v>21480</v>
      </c>
      <c r="BB530">
        <v>14350</v>
      </c>
      <c r="BC530">
        <v>248600</v>
      </c>
      <c r="BD530">
        <v>120675</v>
      </c>
      <c r="BE530">
        <v>108049</v>
      </c>
      <c r="BF530">
        <v>0</v>
      </c>
      <c r="BG530">
        <v>46000</v>
      </c>
      <c r="BH530">
        <v>16000</v>
      </c>
      <c r="BI530">
        <v>0</v>
      </c>
      <c r="BJ530">
        <v>14500</v>
      </c>
      <c r="BK530">
        <v>64500</v>
      </c>
      <c r="BL530">
        <v>119960</v>
      </c>
      <c r="BM530">
        <v>43187</v>
      </c>
      <c r="BN530">
        <v>19600</v>
      </c>
      <c r="BO530">
        <v>10000</v>
      </c>
      <c r="BP530">
        <v>40530</v>
      </c>
      <c r="BQ530">
        <v>3700</v>
      </c>
      <c r="BR530">
        <v>5000</v>
      </c>
      <c r="BS530">
        <v>58450</v>
      </c>
      <c r="BT530">
        <v>4250</v>
      </c>
      <c r="BU530">
        <v>51418</v>
      </c>
      <c r="BV530">
        <v>9550</v>
      </c>
      <c r="BW530">
        <v>2700</v>
      </c>
      <c r="BX530">
        <v>32000</v>
      </c>
      <c r="BY530">
        <v>0</v>
      </c>
      <c r="BZ530">
        <v>1200</v>
      </c>
      <c r="CA530">
        <v>25630</v>
      </c>
      <c r="CB530">
        <v>200</v>
      </c>
      <c r="CC530">
        <v>18850</v>
      </c>
      <c r="CD530">
        <v>12800</v>
      </c>
      <c r="CE530">
        <v>305590</v>
      </c>
      <c r="CF530">
        <v>41150</v>
      </c>
      <c r="CG530">
        <v>4500</v>
      </c>
      <c r="CH530">
        <v>16499</v>
      </c>
      <c r="CI530">
        <v>7600</v>
      </c>
      <c r="CJ530">
        <v>6500</v>
      </c>
    </row>
    <row r="531" spans="1:88" x14ac:dyDescent="0.25">
      <c r="A531" t="s">
        <v>719</v>
      </c>
      <c r="B531" t="s">
        <v>2653</v>
      </c>
      <c r="C531" t="str">
        <f>VLOOKUP(LEFT(D531,2),'Lookup Information'!$E:$H,4,FALSE)</f>
        <v>Montana District 30</v>
      </c>
      <c r="D531" t="s">
        <v>1150</v>
      </c>
      <c r="E531" t="s">
        <v>87</v>
      </c>
      <c r="F531" t="s">
        <v>88</v>
      </c>
      <c r="G531">
        <v>16422</v>
      </c>
      <c r="H531">
        <v>59801</v>
      </c>
      <c r="I531">
        <v>3403</v>
      </c>
      <c r="J531">
        <v>10301</v>
      </c>
      <c r="K531">
        <v>16550</v>
      </c>
      <c r="L531">
        <v>54228</v>
      </c>
      <c r="M531">
        <v>0</v>
      </c>
      <c r="N531">
        <v>8400</v>
      </c>
      <c r="O531">
        <v>6745</v>
      </c>
      <c r="P531">
        <v>2907</v>
      </c>
      <c r="Q531">
        <v>3250</v>
      </c>
      <c r="R531">
        <v>12710</v>
      </c>
      <c r="S531">
        <v>10850</v>
      </c>
      <c r="T531">
        <v>7500</v>
      </c>
      <c r="U531">
        <v>21060</v>
      </c>
      <c r="V531">
        <v>16479</v>
      </c>
      <c r="W531">
        <v>44746</v>
      </c>
      <c r="X531">
        <v>19425</v>
      </c>
      <c r="Y531">
        <v>10710</v>
      </c>
      <c r="Z531">
        <v>40703</v>
      </c>
      <c r="AA531">
        <v>30750</v>
      </c>
      <c r="AB531">
        <v>16050</v>
      </c>
      <c r="AC531">
        <v>18750</v>
      </c>
      <c r="AD531">
        <v>31400</v>
      </c>
      <c r="AE531">
        <v>166491</v>
      </c>
      <c r="AF531">
        <v>1000</v>
      </c>
      <c r="AG531">
        <v>17330</v>
      </c>
      <c r="AH531">
        <v>44050</v>
      </c>
      <c r="AI531">
        <v>2000</v>
      </c>
      <c r="AJ531">
        <v>2013</v>
      </c>
      <c r="AK531">
        <v>52423</v>
      </c>
      <c r="AL531">
        <v>31875</v>
      </c>
      <c r="AM531">
        <v>115873</v>
      </c>
      <c r="AN531">
        <v>5400</v>
      </c>
      <c r="AO531">
        <v>91367</v>
      </c>
      <c r="AP531">
        <v>44062</v>
      </c>
      <c r="AQ531">
        <v>5785</v>
      </c>
      <c r="AR531">
        <v>14037</v>
      </c>
      <c r="AS531">
        <v>14175</v>
      </c>
      <c r="AT531">
        <v>0</v>
      </c>
      <c r="AU531">
        <v>0</v>
      </c>
      <c r="AV531">
        <v>29500</v>
      </c>
      <c r="AW531">
        <v>0</v>
      </c>
      <c r="AX531">
        <v>1000</v>
      </c>
      <c r="AY531">
        <v>3900</v>
      </c>
      <c r="AZ531">
        <v>0</v>
      </c>
      <c r="BA531">
        <v>77339</v>
      </c>
      <c r="BB531">
        <v>2907</v>
      </c>
      <c r="BC531">
        <v>182135</v>
      </c>
      <c r="BD531">
        <v>16250</v>
      </c>
      <c r="BE531">
        <v>672358</v>
      </c>
      <c r="BF531">
        <v>0</v>
      </c>
      <c r="BG531">
        <v>7500</v>
      </c>
      <c r="BH531">
        <v>6000</v>
      </c>
      <c r="BI531">
        <v>0</v>
      </c>
      <c r="BJ531">
        <v>0</v>
      </c>
      <c r="BK531">
        <v>12500</v>
      </c>
      <c r="BL531">
        <v>52609</v>
      </c>
      <c r="BM531">
        <v>18500</v>
      </c>
      <c r="BN531">
        <v>29600</v>
      </c>
      <c r="BO531">
        <v>5500</v>
      </c>
      <c r="BP531">
        <v>23675</v>
      </c>
      <c r="BQ531">
        <v>1800</v>
      </c>
      <c r="BR531">
        <v>8100</v>
      </c>
      <c r="BS531">
        <v>27800</v>
      </c>
      <c r="BT531">
        <v>18475</v>
      </c>
      <c r="BU531">
        <v>42488</v>
      </c>
      <c r="BV531">
        <v>8915</v>
      </c>
      <c r="BW531">
        <v>16850</v>
      </c>
      <c r="BX531">
        <v>11340</v>
      </c>
      <c r="BY531">
        <v>0</v>
      </c>
      <c r="BZ531">
        <v>0</v>
      </c>
      <c r="CA531">
        <v>11377</v>
      </c>
      <c r="CB531">
        <v>732</v>
      </c>
      <c r="CC531">
        <v>11331</v>
      </c>
      <c r="CD531">
        <v>2700</v>
      </c>
      <c r="CE531">
        <v>855210</v>
      </c>
      <c r="CF531">
        <v>13630</v>
      </c>
      <c r="CG531">
        <v>33295</v>
      </c>
      <c r="CH531">
        <v>21700</v>
      </c>
      <c r="CI531">
        <v>29025</v>
      </c>
      <c r="CJ531">
        <v>11207</v>
      </c>
    </row>
  </sheetData>
  <autoFilter ref="A1:CJ53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1"/>
  <sheetViews>
    <sheetView topLeftCell="C1" workbookViewId="0">
      <selection activeCell="E13" sqref="E13"/>
    </sheetView>
  </sheetViews>
  <sheetFormatPr defaultRowHeight="15" x14ac:dyDescent="0.25"/>
  <cols>
    <col min="1" max="3" width="26.85546875" customWidth="1"/>
    <col min="4" max="4" width="26.85546875" style="6" customWidth="1"/>
    <col min="8" max="9" width="12.7109375" bestFit="1" customWidth="1"/>
    <col min="10" max="10" width="16.28515625" bestFit="1" customWidth="1"/>
    <col min="11" max="12" width="15.42578125" customWidth="1"/>
    <col min="13" max="13" width="45.85546875" bestFit="1" customWidth="1"/>
  </cols>
  <sheetData>
    <row r="1" spans="1:15" ht="60" x14ac:dyDescent="0.25">
      <c r="A1" s="1" t="s">
        <v>0</v>
      </c>
      <c r="B1" s="1" t="s">
        <v>1164</v>
      </c>
      <c r="C1" s="1" t="s">
        <v>1163</v>
      </c>
      <c r="D1" s="5" t="s">
        <v>1</v>
      </c>
      <c r="E1" s="1" t="s">
        <v>2</v>
      </c>
      <c r="F1" s="1" t="s">
        <v>3</v>
      </c>
      <c r="G1" s="1" t="s">
        <v>1151</v>
      </c>
      <c r="H1" s="1" t="s">
        <v>1152</v>
      </c>
      <c r="I1" s="1" t="s">
        <v>1153</v>
      </c>
      <c r="J1" s="1" t="s">
        <v>1160</v>
      </c>
      <c r="K1" s="1" t="s">
        <v>1161</v>
      </c>
      <c r="L1" s="1" t="s">
        <v>1162</v>
      </c>
      <c r="M1" s="1" t="s">
        <v>1154</v>
      </c>
      <c r="N1" s="1" t="s">
        <v>1155</v>
      </c>
      <c r="O1" s="1" t="s">
        <v>1156</v>
      </c>
    </row>
    <row r="2" spans="1:15" x14ac:dyDescent="0.25">
      <c r="A2" t="s">
        <v>86</v>
      </c>
      <c r="B2" t="s">
        <v>2124</v>
      </c>
      <c r="C2" t="s">
        <v>2654</v>
      </c>
      <c r="D2" s="6" t="s">
        <v>720</v>
      </c>
      <c r="E2" t="s">
        <v>87</v>
      </c>
      <c r="F2" t="s">
        <v>88</v>
      </c>
      <c r="G2">
        <f>SUM('Legislator By Industry'!G2:CJ2)</f>
        <v>447646</v>
      </c>
      <c r="H2">
        <f>SUM('Legislator By Industry'!AD2,'Legislator By Industry'!AE2)</f>
        <v>16250</v>
      </c>
      <c r="I2">
        <f>H2/G2</f>
        <v>3.6301005705401145E-2</v>
      </c>
      <c r="J2">
        <f>SUM('Legislator By Industry'!AW2)</f>
        <v>0</v>
      </c>
      <c r="K2">
        <f>J2/G2</f>
        <v>0</v>
      </c>
      <c r="L2">
        <f>IFERROR(J2/G2,0)</f>
        <v>0</v>
      </c>
      <c r="M2" t="str">
        <f>INDEX('Legislator By Industry'!$G$1:$CJ$1,0,MATCH(MAX('Legislator By Industry'!G2:CJ2),'Legislator By Industry'!G2:CJ2,0))</f>
        <v>Agribusiness - Crop Production &amp; Basic Processing</v>
      </c>
      <c r="N2">
        <f>MAX('Legislator By Industry'!G2:CJ2)</f>
        <v>64621</v>
      </c>
      <c r="O2">
        <f>N2/G2</f>
        <v>0.14435737167315243</v>
      </c>
    </row>
    <row r="3" spans="1:15" x14ac:dyDescent="0.25">
      <c r="A3" t="s">
        <v>89</v>
      </c>
      <c r="B3" t="s">
        <v>2125</v>
      </c>
      <c r="C3" t="s">
        <v>2655</v>
      </c>
      <c r="D3" s="6" t="s">
        <v>721</v>
      </c>
      <c r="E3" t="s">
        <v>87</v>
      </c>
      <c r="F3" t="s">
        <v>90</v>
      </c>
      <c r="G3">
        <f>SUM('Legislator By Industry'!G3:CJ3)</f>
        <v>790545</v>
      </c>
      <c r="H3">
        <f>SUM('Legislator By Industry'!AD3,'Legislator By Industry'!AE3)</f>
        <v>0</v>
      </c>
      <c r="I3">
        <f t="shared" ref="I3:I66" si="0">H3/G3</f>
        <v>0</v>
      </c>
      <c r="J3">
        <f>SUM('Legislator By Industry'!AW3)</f>
        <v>14777</v>
      </c>
      <c r="K3">
        <f t="shared" ref="K3:K66" si="1">J3/G3</f>
        <v>1.8692168061274186E-2</v>
      </c>
      <c r="L3">
        <f t="shared" ref="L3:L66" si="2">IFERROR(J3/G3,0)</f>
        <v>1.8692168061274186E-2</v>
      </c>
      <c r="M3" t="str">
        <f>INDEX('Legislator By Industry'!$G$1:$CJ$1,0,MATCH(MAX('Legislator By Industry'!G3:CJ3),'Legislator By Industry'!G3:CJ3,0))</f>
        <v>Ideological/Single-Issue - Leadership PACs</v>
      </c>
      <c r="N3">
        <f>MAX('Legislator By Industry'!G3:CJ3)</f>
        <v>70500</v>
      </c>
      <c r="O3">
        <f>N3/G3</f>
        <v>8.917898411855113E-2</v>
      </c>
    </row>
    <row r="4" spans="1:15" x14ac:dyDescent="0.25">
      <c r="A4" t="s">
        <v>91</v>
      </c>
      <c r="B4" t="s">
        <v>2126</v>
      </c>
      <c r="C4" t="s">
        <v>2656</v>
      </c>
      <c r="D4" s="6" t="s">
        <v>722</v>
      </c>
      <c r="E4" t="s">
        <v>87</v>
      </c>
      <c r="F4" t="s">
        <v>88</v>
      </c>
      <c r="G4">
        <f>SUM('Legislator By Industry'!G4:CJ4)</f>
        <v>1269793</v>
      </c>
      <c r="H4">
        <f>SUM('Legislator By Industry'!AD4,'Legislator By Industry'!AE4)</f>
        <v>26700</v>
      </c>
      <c r="I4">
        <f t="shared" si="0"/>
        <v>2.1027049290711163E-2</v>
      </c>
      <c r="J4">
        <f>SUM('Legislator By Industry'!AW4)</f>
        <v>250</v>
      </c>
      <c r="K4">
        <f t="shared" si="1"/>
        <v>1.9688248399542287E-4</v>
      </c>
      <c r="L4">
        <f t="shared" si="2"/>
        <v>1.9688248399542287E-4</v>
      </c>
      <c r="M4" t="str">
        <f>INDEX('Legislator By Industry'!$G$1:$CJ$1,0,MATCH(MAX('Legislator By Industry'!G4:CJ4),'Legislator By Industry'!G4:CJ4,0))</f>
        <v>Agribusiness - Crop Production &amp; Basic Processing</v>
      </c>
      <c r="N4">
        <f>MAX('Legislator By Industry'!G4:CJ4)</f>
        <v>96553</v>
      </c>
      <c r="O4">
        <f>N4/G4</f>
        <v>7.6038377908840257E-2</v>
      </c>
    </row>
    <row r="5" spans="1:15" x14ac:dyDescent="0.25">
      <c r="A5" t="s">
        <v>92</v>
      </c>
      <c r="B5" t="s">
        <v>2127</v>
      </c>
      <c r="C5" t="s">
        <v>2657</v>
      </c>
      <c r="D5" s="6" t="s">
        <v>723</v>
      </c>
      <c r="E5" t="s">
        <v>87</v>
      </c>
      <c r="F5" t="s">
        <v>90</v>
      </c>
      <c r="G5">
        <f>SUM('Legislator By Industry'!G5:CJ5)</f>
        <v>2131213</v>
      </c>
      <c r="H5">
        <f>SUM('Legislator By Industry'!AD5,'Legislator By Industry'!AE5)</f>
        <v>1100</v>
      </c>
      <c r="I5">
        <f t="shared" si="0"/>
        <v>5.1613799277688344E-4</v>
      </c>
      <c r="J5">
        <f>SUM('Legislator By Industry'!AW5)</f>
        <v>144594</v>
      </c>
      <c r="K5">
        <f t="shared" si="1"/>
        <v>6.7845869934164249E-2</v>
      </c>
      <c r="L5">
        <f t="shared" si="2"/>
        <v>6.7845869934164249E-2</v>
      </c>
      <c r="M5" t="str">
        <f>INDEX('Legislator By Industry'!$G$1:$CJ$1,0,MATCH(MAX('Legislator By Industry'!G5:CJ5),'Legislator By Industry'!G5:CJ5,0))</f>
        <v>Ideological/Single-Issue - Leadership PACs</v>
      </c>
      <c r="N5">
        <f>MAX('Legislator By Industry'!G5:CJ5)</f>
        <v>174500</v>
      </c>
      <c r="O5">
        <f>N5/G5</f>
        <v>8.1878254308696496E-2</v>
      </c>
    </row>
    <row r="6" spans="1:15" x14ac:dyDescent="0.25">
      <c r="A6" t="s">
        <v>93</v>
      </c>
      <c r="B6" t="s">
        <v>2128</v>
      </c>
      <c r="C6" t="s">
        <v>2658</v>
      </c>
      <c r="D6" s="6" t="s">
        <v>94</v>
      </c>
      <c r="E6" t="s">
        <v>95</v>
      </c>
      <c r="F6" t="s">
        <v>88</v>
      </c>
      <c r="G6">
        <f>SUM('Legislator By Industry'!G6:CJ6)</f>
        <v>208743</v>
      </c>
      <c r="H6">
        <f>SUM('Legislator By Industry'!AD6,'Legislator By Industry'!AE6)</f>
        <v>4500</v>
      </c>
      <c r="I6">
        <f t="shared" si="0"/>
        <v>2.1557609117431483E-2</v>
      </c>
      <c r="J6">
        <f>SUM('Legislator By Industry'!AW6)</f>
        <v>0</v>
      </c>
      <c r="K6">
        <f t="shared" si="1"/>
        <v>0</v>
      </c>
      <c r="L6">
        <f t="shared" si="2"/>
        <v>0</v>
      </c>
      <c r="M6" t="str">
        <f>INDEX('Legislator By Industry'!$G$1:$CJ$1,0,MATCH(MAX('Legislator By Industry'!G6:CJ6),'Legislator By Industry'!G6:CJ6,0))</f>
        <v>Health - Pharmaceuticals/Health Products</v>
      </c>
      <c r="N6">
        <f>MAX('Legislator By Industry'!G6:CJ6)</f>
        <v>64500</v>
      </c>
      <c r="O6">
        <f>N6/G6</f>
        <v>0.30899239734985123</v>
      </c>
    </row>
    <row r="7" spans="1:15" x14ac:dyDescent="0.25">
      <c r="A7" t="s">
        <v>96</v>
      </c>
      <c r="B7" t="s">
        <v>2129</v>
      </c>
      <c r="C7" t="s">
        <v>2659</v>
      </c>
      <c r="D7" s="6" t="s">
        <v>724</v>
      </c>
      <c r="E7" t="s">
        <v>87</v>
      </c>
      <c r="F7" t="s">
        <v>88</v>
      </c>
      <c r="G7">
        <f>SUM('Legislator By Industry'!G7:CJ7)</f>
        <v>917552</v>
      </c>
      <c r="H7">
        <f>SUM('Legislator By Industry'!AD7,'Legislator By Industry'!AE7)</f>
        <v>11400</v>
      </c>
      <c r="I7">
        <f t="shared" si="0"/>
        <v>1.2424363959753779E-2</v>
      </c>
      <c r="J7">
        <f>SUM('Legislator By Industry'!AW7)</f>
        <v>0</v>
      </c>
      <c r="K7">
        <f t="shared" si="1"/>
        <v>0</v>
      </c>
      <c r="L7">
        <f t="shared" si="2"/>
        <v>0</v>
      </c>
      <c r="M7" t="str">
        <f>INDEX('Legislator By Industry'!$G$1:$CJ$1,0,MATCH(MAX('Legislator By Industry'!G7:CJ7),'Legislator By Industry'!G7:CJ7,0))</f>
        <v>Other - Retired</v>
      </c>
      <c r="N7">
        <f>MAX('Legislator By Industry'!G7:CJ7)</f>
        <v>96700</v>
      </c>
      <c r="O7">
        <f>N7/G7</f>
        <v>0.10538912236036758</v>
      </c>
    </row>
    <row r="8" spans="1:15" x14ac:dyDescent="0.25">
      <c r="A8" t="s">
        <v>97</v>
      </c>
      <c r="B8" t="s">
        <v>2130</v>
      </c>
      <c r="C8" t="s">
        <v>2660</v>
      </c>
      <c r="D8" s="6" t="s">
        <v>725</v>
      </c>
      <c r="E8" t="s">
        <v>87</v>
      </c>
      <c r="F8" t="s">
        <v>88</v>
      </c>
      <c r="G8">
        <f>SUM('Legislator By Industry'!G8:CJ8)</f>
        <v>460738</v>
      </c>
      <c r="H8">
        <f>SUM('Legislator By Industry'!AD8,'Legislator By Industry'!AE8)</f>
        <v>10000</v>
      </c>
      <c r="I8">
        <f t="shared" si="0"/>
        <v>2.1704309173543317E-2</v>
      </c>
      <c r="J8">
        <f>SUM('Legislator By Industry'!AW8)</f>
        <v>0</v>
      </c>
      <c r="K8">
        <f t="shared" si="1"/>
        <v>0</v>
      </c>
      <c r="L8">
        <f t="shared" si="2"/>
        <v>0</v>
      </c>
      <c r="M8" t="str">
        <f>INDEX('Legislator By Industry'!$G$1:$CJ$1,0,MATCH(MAX('Legislator By Industry'!G8:CJ8),'Legislator By Industry'!G8:CJ8,0))</f>
        <v>Misc Business - Misc Manufacturing &amp; Distributing</v>
      </c>
      <c r="N8">
        <f>MAX('Legislator By Industry'!G8:CJ8)</f>
        <v>58250</v>
      </c>
      <c r="O8">
        <f>N8/G8</f>
        <v>0.12642760093588981</v>
      </c>
    </row>
    <row r="9" spans="1:15" x14ac:dyDescent="0.25">
      <c r="A9" t="s">
        <v>98</v>
      </c>
      <c r="B9" t="s">
        <v>2131</v>
      </c>
      <c r="C9" t="s">
        <v>2661</v>
      </c>
      <c r="D9" s="6" t="s">
        <v>726</v>
      </c>
      <c r="E9" t="s">
        <v>87</v>
      </c>
      <c r="F9" t="s">
        <v>88</v>
      </c>
      <c r="G9">
        <f>SUM('Legislator By Industry'!G9:CJ9)</f>
        <v>670703</v>
      </c>
      <c r="H9">
        <f>SUM('Legislator By Industry'!AD9,'Legislator By Industry'!AE9)</f>
        <v>40200</v>
      </c>
      <c r="I9">
        <f t="shared" si="0"/>
        <v>5.9937110762886103E-2</v>
      </c>
      <c r="J9">
        <f>SUM('Legislator By Industry'!AW9)</f>
        <v>0</v>
      </c>
      <c r="K9">
        <f t="shared" si="1"/>
        <v>0</v>
      </c>
      <c r="L9">
        <f t="shared" si="2"/>
        <v>0</v>
      </c>
      <c r="M9" t="str">
        <f>INDEX('Legislator By Industry'!$G$1:$CJ$1,0,MATCH(MAX('Legislator By Industry'!G9:CJ9),'Legislator By Industry'!G9:CJ9,0))</f>
        <v>Other - Retired</v>
      </c>
      <c r="N9">
        <f>MAX('Legislator By Industry'!G9:CJ9)</f>
        <v>59250</v>
      </c>
      <c r="O9">
        <f>N9/G9</f>
        <v>8.8340144594552278E-2</v>
      </c>
    </row>
    <row r="10" spans="1:15" x14ac:dyDescent="0.25">
      <c r="A10" t="s">
        <v>99</v>
      </c>
      <c r="B10" t="s">
        <v>2132</v>
      </c>
      <c r="C10" t="s">
        <v>2662</v>
      </c>
      <c r="D10" s="6" t="s">
        <v>727</v>
      </c>
      <c r="E10" t="s">
        <v>87</v>
      </c>
      <c r="F10" t="s">
        <v>90</v>
      </c>
      <c r="G10">
        <f>SUM('Legislator By Industry'!G10:CJ10)</f>
        <v>1995481</v>
      </c>
      <c r="H10">
        <f>SUM('Legislator By Industry'!AD10,'Legislator By Industry'!AE10)</f>
        <v>35500</v>
      </c>
      <c r="I10">
        <f t="shared" si="0"/>
        <v>1.7790196950008545E-2</v>
      </c>
      <c r="J10">
        <f>SUM('Legislator By Industry'!AW10)</f>
        <v>69890</v>
      </c>
      <c r="K10">
        <f t="shared" si="1"/>
        <v>3.5024137037636537E-2</v>
      </c>
      <c r="L10">
        <f t="shared" si="2"/>
        <v>3.5024137037636537E-2</v>
      </c>
      <c r="M10" t="str">
        <f>INDEX('Legislator By Industry'!$G$1:$CJ$1,0,MATCH(MAX('Legislator By Industry'!G10:CJ10),'Legislator By Industry'!G10:CJ10,0))</f>
        <v>Ideological/Single-Issue - Leadership PACs</v>
      </c>
      <c r="N10">
        <f>MAX('Legislator By Industry'!G10:CJ10)</f>
        <v>245451</v>
      </c>
      <c r="O10">
        <f>N10/G10</f>
        <v>0.12300342624159288</v>
      </c>
    </row>
    <row r="11" spans="1:15" x14ac:dyDescent="0.25">
      <c r="A11" t="s">
        <v>100</v>
      </c>
      <c r="B11" t="s">
        <v>2133</v>
      </c>
      <c r="C11" t="s">
        <v>2663</v>
      </c>
      <c r="D11" s="6" t="s">
        <v>101</v>
      </c>
      <c r="E11" t="s">
        <v>95</v>
      </c>
      <c r="F11" t="s">
        <v>88</v>
      </c>
      <c r="G11">
        <f>SUM('Legislator By Industry'!G11:CJ11)</f>
        <v>11728587</v>
      </c>
      <c r="H11">
        <f>SUM('Legislator By Industry'!AD11,'Legislator By Industry'!AE11)</f>
        <v>365613</v>
      </c>
      <c r="I11">
        <f t="shared" si="0"/>
        <v>3.1172808796149101E-2</v>
      </c>
      <c r="J11">
        <f>SUM('Legislator By Industry'!AW11)</f>
        <v>0</v>
      </c>
      <c r="K11">
        <f t="shared" si="1"/>
        <v>0</v>
      </c>
      <c r="L11">
        <f t="shared" si="2"/>
        <v>0</v>
      </c>
      <c r="M11" t="str">
        <f>INDEX('Legislator By Industry'!$G$1:$CJ$1,0,MATCH(MAX('Legislator By Industry'!G11:CJ11),'Legislator By Industry'!G11:CJ11,0))</f>
        <v>Other - Retired</v>
      </c>
      <c r="N11">
        <f>MAX('Legislator By Industry'!G11:CJ11)</f>
        <v>1910371</v>
      </c>
      <c r="O11">
        <f>N11/G11</f>
        <v>0.16288159861030149</v>
      </c>
    </row>
    <row r="12" spans="1:15" x14ac:dyDescent="0.25">
      <c r="A12" t="s">
        <v>102</v>
      </c>
      <c r="B12" t="s">
        <v>2134</v>
      </c>
      <c r="C12" t="s">
        <v>2664</v>
      </c>
      <c r="D12" s="6" t="s">
        <v>728</v>
      </c>
      <c r="E12" t="s">
        <v>87</v>
      </c>
      <c r="F12" t="s">
        <v>88</v>
      </c>
      <c r="G12">
        <f>SUM('Legislator By Industry'!G12:CJ12)</f>
        <v>920213</v>
      </c>
      <c r="H12">
        <f>SUM('Legislator By Industry'!AD12,'Legislator By Industry'!AE12)</f>
        <v>46700</v>
      </c>
      <c r="I12">
        <f t="shared" si="0"/>
        <v>5.0749120040686234E-2</v>
      </c>
      <c r="J12">
        <f>SUM('Legislator By Industry'!AW12)</f>
        <v>0</v>
      </c>
      <c r="K12">
        <f t="shared" si="1"/>
        <v>0</v>
      </c>
      <c r="L12">
        <f t="shared" si="2"/>
        <v>0</v>
      </c>
      <c r="M12" t="str">
        <f>INDEX('Legislator By Industry'!$G$1:$CJ$1,0,MATCH(MAX('Legislator By Industry'!G12:CJ12),'Legislator By Industry'!G12:CJ12,0))</f>
        <v>Health - Health Professionals</v>
      </c>
      <c r="N12">
        <f>MAX('Legislator By Industry'!G12:CJ12)</f>
        <v>198640</v>
      </c>
      <c r="O12">
        <f>N12/G12</f>
        <v>0.21586306648569406</v>
      </c>
    </row>
    <row r="13" spans="1:15" x14ac:dyDescent="0.25">
      <c r="A13" t="s">
        <v>103</v>
      </c>
      <c r="B13" t="s">
        <v>2135</v>
      </c>
      <c r="C13" t="s">
        <v>2665</v>
      </c>
      <c r="D13" s="6" t="s">
        <v>104</v>
      </c>
      <c r="E13" t="s">
        <v>95</v>
      </c>
      <c r="F13" t="s">
        <v>90</v>
      </c>
      <c r="G13">
        <f>SUM('Legislator By Industry'!G13:CJ13)</f>
        <v>907976</v>
      </c>
      <c r="H13">
        <f>SUM('Legislator By Industry'!AD13,'Legislator By Industry'!AE13)</f>
        <v>875</v>
      </c>
      <c r="I13">
        <f t="shared" si="0"/>
        <v>9.6368185943240792E-4</v>
      </c>
      <c r="J13">
        <f>SUM('Legislator By Industry'!AW13)</f>
        <v>1434</v>
      </c>
      <c r="K13">
        <f t="shared" si="1"/>
        <v>1.5793368987726548E-3</v>
      </c>
      <c r="L13">
        <f t="shared" si="2"/>
        <v>1.5793368987726548E-3</v>
      </c>
      <c r="M13" t="str">
        <f>INDEX('Legislator By Industry'!$G$1:$CJ$1,0,MATCH(MAX('Legislator By Industry'!G13:CJ13),'Legislator By Industry'!G13:CJ13,0))</f>
        <v>Other - Retired</v>
      </c>
      <c r="N13">
        <f>MAX('Legislator By Industry'!G13:CJ13)</f>
        <v>263719</v>
      </c>
      <c r="O13">
        <f>N13/G13</f>
        <v>0.29044710432874876</v>
      </c>
    </row>
    <row r="14" spans="1:15" x14ac:dyDescent="0.25">
      <c r="A14" t="s">
        <v>105</v>
      </c>
      <c r="B14" t="s">
        <v>2136</v>
      </c>
      <c r="C14" t="s">
        <v>2666</v>
      </c>
      <c r="D14" s="6" t="s">
        <v>729</v>
      </c>
      <c r="E14" t="s">
        <v>87</v>
      </c>
      <c r="F14" t="s">
        <v>88</v>
      </c>
      <c r="G14">
        <f>SUM('Legislator By Industry'!G14:CJ14)</f>
        <v>941767</v>
      </c>
      <c r="H14">
        <f>SUM('Legislator By Industry'!AD14,'Legislator By Industry'!AE14)</f>
        <v>38800</v>
      </c>
      <c r="I14">
        <f t="shared" si="0"/>
        <v>4.1199150108253951E-2</v>
      </c>
      <c r="J14">
        <f>SUM('Legislator By Industry'!AW14)</f>
        <v>0</v>
      </c>
      <c r="K14">
        <f t="shared" si="1"/>
        <v>0</v>
      </c>
      <c r="L14">
        <f t="shared" si="2"/>
        <v>0</v>
      </c>
      <c r="M14" t="str">
        <f>INDEX('Legislator By Industry'!$G$1:$CJ$1,0,MATCH(MAX('Legislator By Industry'!G14:CJ14),'Legislator By Industry'!G14:CJ14,0))</f>
        <v>Transportation - Railroads</v>
      </c>
      <c r="N14">
        <f>MAX('Legislator By Industry'!G14:CJ14)</f>
        <v>60825</v>
      </c>
      <c r="O14">
        <f>N14/G14</f>
        <v>6.4586038797282128E-2</v>
      </c>
    </row>
    <row r="15" spans="1:15" x14ac:dyDescent="0.25">
      <c r="A15" t="s">
        <v>106</v>
      </c>
      <c r="B15" t="s">
        <v>2137</v>
      </c>
      <c r="C15" t="s">
        <v>2667</v>
      </c>
      <c r="D15" s="6" t="s">
        <v>730</v>
      </c>
      <c r="E15" t="s">
        <v>87</v>
      </c>
      <c r="F15" t="s">
        <v>88</v>
      </c>
      <c r="G15">
        <f>SUM('Legislator By Industry'!G15:CJ15)</f>
        <v>2088605</v>
      </c>
      <c r="H15">
        <f>SUM('Legislator By Industry'!AD15,'Legislator By Industry'!AE15)</f>
        <v>125250</v>
      </c>
      <c r="I15">
        <f t="shared" si="0"/>
        <v>5.996825632419725E-2</v>
      </c>
      <c r="J15">
        <f>SUM('Legislator By Industry'!AW15)</f>
        <v>0</v>
      </c>
      <c r="K15">
        <f t="shared" si="1"/>
        <v>0</v>
      </c>
      <c r="L15">
        <f t="shared" si="2"/>
        <v>0</v>
      </c>
      <c r="M15" t="str">
        <f>INDEX('Legislator By Industry'!$G$1:$CJ$1,0,MATCH(MAX('Legislator By Industry'!G15:CJ15),'Legislator By Industry'!G15:CJ15,0))</f>
        <v>Finance, Insurance &amp; Real Estate - Securities &amp; Investment</v>
      </c>
      <c r="N15">
        <f>MAX('Legislator By Industry'!G15:CJ15)</f>
        <v>185176</v>
      </c>
      <c r="O15">
        <f>N15/G15</f>
        <v>8.8660134395924559E-2</v>
      </c>
    </row>
    <row r="16" spans="1:15" x14ac:dyDescent="0.25">
      <c r="A16" t="s">
        <v>107</v>
      </c>
      <c r="B16" t="s">
        <v>2138</v>
      </c>
      <c r="C16" t="s">
        <v>2668</v>
      </c>
      <c r="D16" s="6" t="s">
        <v>108</v>
      </c>
      <c r="E16" t="s">
        <v>95</v>
      </c>
      <c r="F16" t="s">
        <v>88</v>
      </c>
      <c r="G16">
        <f>SUM('Legislator By Industry'!G16:CJ16)</f>
        <v>676373</v>
      </c>
      <c r="H16">
        <f>SUM('Legislator By Industry'!AD16,'Legislator By Industry'!AE16)</f>
        <v>67400</v>
      </c>
      <c r="I16">
        <f t="shared" si="0"/>
        <v>9.9649158082892125E-2</v>
      </c>
      <c r="J16">
        <f>SUM('Legislator By Industry'!AW16)</f>
        <v>0</v>
      </c>
      <c r="K16">
        <f t="shared" si="1"/>
        <v>0</v>
      </c>
      <c r="L16">
        <f t="shared" si="2"/>
        <v>0</v>
      </c>
      <c r="M16" t="str">
        <f>INDEX('Legislator By Industry'!$G$1:$CJ$1,0,MATCH(MAX('Legislator By Industry'!G16:CJ16),'Legislator By Industry'!G16:CJ16,0))</f>
        <v>Health - Health Professionals</v>
      </c>
      <c r="N16">
        <f>MAX('Legislator By Industry'!G16:CJ16)</f>
        <v>98050</v>
      </c>
      <c r="O16">
        <f>N16/G16</f>
        <v>0.14496439094996399</v>
      </c>
    </row>
    <row r="17" spans="1:15" x14ac:dyDescent="0.25">
      <c r="A17" t="s">
        <v>109</v>
      </c>
      <c r="B17" t="s">
        <v>2139</v>
      </c>
      <c r="C17" t="s">
        <v>2664</v>
      </c>
      <c r="D17" s="6" t="s">
        <v>731</v>
      </c>
      <c r="E17" t="s">
        <v>87</v>
      </c>
      <c r="F17" t="s">
        <v>88</v>
      </c>
      <c r="G17">
        <f>SUM('Legislator By Industry'!G17:CJ17)</f>
        <v>1117352</v>
      </c>
      <c r="H17">
        <f>SUM('Legislator By Industry'!AD17,'Legislator By Industry'!AE17)</f>
        <v>219682</v>
      </c>
      <c r="I17">
        <f t="shared" si="0"/>
        <v>0.1966094838511051</v>
      </c>
      <c r="J17">
        <f>SUM('Legislator By Industry'!AW17)</f>
        <v>0</v>
      </c>
      <c r="K17">
        <f t="shared" si="1"/>
        <v>0</v>
      </c>
      <c r="L17">
        <f t="shared" si="2"/>
        <v>0</v>
      </c>
      <c r="M17" t="str">
        <f>INDEX('Legislator By Industry'!$G$1:$CJ$1,0,MATCH(MAX('Legislator By Industry'!G17:CJ17),'Legislator By Industry'!G17:CJ17,0))</f>
        <v>Energy &amp; Natural Resources - Oil &amp; Gas</v>
      </c>
      <c r="N17">
        <f>MAX('Legislator By Industry'!G17:CJ17)</f>
        <v>213182</v>
      </c>
      <c r="O17">
        <f>N17/G17</f>
        <v>0.19079215860355556</v>
      </c>
    </row>
    <row r="18" spans="1:15" x14ac:dyDescent="0.25">
      <c r="A18" t="s">
        <v>110</v>
      </c>
      <c r="B18" t="s">
        <v>2140</v>
      </c>
      <c r="C18" t="s">
        <v>2657</v>
      </c>
      <c r="D18" s="6" t="s">
        <v>732</v>
      </c>
      <c r="E18" t="s">
        <v>87</v>
      </c>
      <c r="F18" t="s">
        <v>90</v>
      </c>
      <c r="G18">
        <f>SUM('Legislator By Industry'!G18:CJ18)</f>
        <v>573762</v>
      </c>
      <c r="H18">
        <f>SUM('Legislator By Industry'!AD18,'Legislator By Industry'!AE18)</f>
        <v>8500</v>
      </c>
      <c r="I18">
        <f t="shared" si="0"/>
        <v>1.4814504968959254E-2</v>
      </c>
      <c r="J18">
        <f>SUM('Legislator By Industry'!AW18)</f>
        <v>0</v>
      </c>
      <c r="K18">
        <f t="shared" si="1"/>
        <v>0</v>
      </c>
      <c r="L18">
        <f t="shared" si="2"/>
        <v>0</v>
      </c>
      <c r="M18" t="str">
        <f>INDEX('Legislator By Industry'!$G$1:$CJ$1,0,MATCH(MAX('Legislator By Industry'!G18:CJ18),'Legislator By Industry'!G18:CJ18,0))</f>
        <v>Communications/Electronics - TV/Movies/Music</v>
      </c>
      <c r="N18">
        <f>MAX('Legislator By Industry'!G18:CJ18)</f>
        <v>80000</v>
      </c>
      <c r="O18">
        <f>N18/G18</f>
        <v>0.13943063500196945</v>
      </c>
    </row>
    <row r="19" spans="1:15" x14ac:dyDescent="0.25">
      <c r="A19" t="s">
        <v>111</v>
      </c>
      <c r="B19" t="s">
        <v>2141</v>
      </c>
      <c r="C19" t="s">
        <v>2669</v>
      </c>
      <c r="D19" s="6" t="s">
        <v>733</v>
      </c>
      <c r="E19" t="s">
        <v>87</v>
      </c>
      <c r="F19" t="s">
        <v>90</v>
      </c>
      <c r="G19">
        <f>SUM('Legislator By Industry'!G19:CJ19)</f>
        <v>1064815</v>
      </c>
      <c r="H19">
        <f>SUM('Legislator By Industry'!AD19,'Legislator By Industry'!AE19)</f>
        <v>5550</v>
      </c>
      <c r="I19">
        <f t="shared" si="0"/>
        <v>5.212173006578608E-3</v>
      </c>
      <c r="J19">
        <f>SUM('Legislator By Industry'!AW19)</f>
        <v>250</v>
      </c>
      <c r="K19">
        <f t="shared" si="1"/>
        <v>2.3478256786390125E-4</v>
      </c>
      <c r="L19">
        <f t="shared" si="2"/>
        <v>2.3478256786390125E-4</v>
      </c>
      <c r="M19" t="str">
        <f>INDEX('Legislator By Industry'!$G$1:$CJ$1,0,MATCH(MAX('Legislator By Industry'!G19:CJ19),'Legislator By Industry'!G19:CJ19,0))</f>
        <v>Finance, Insurance &amp; Real Estate - Insurance</v>
      </c>
      <c r="N19">
        <f>MAX('Legislator By Industry'!G19:CJ19)</f>
        <v>178350</v>
      </c>
      <c r="O19">
        <f>N19/G19</f>
        <v>0.16749388391410713</v>
      </c>
    </row>
    <row r="20" spans="1:15" x14ac:dyDescent="0.25">
      <c r="A20" t="s">
        <v>112</v>
      </c>
      <c r="B20" t="s">
        <v>2142</v>
      </c>
      <c r="C20" t="s">
        <v>2657</v>
      </c>
      <c r="D20" s="6" t="s">
        <v>734</v>
      </c>
      <c r="E20" t="s">
        <v>87</v>
      </c>
      <c r="F20" t="s">
        <v>90</v>
      </c>
      <c r="G20">
        <f>SUM('Legislator By Industry'!G20:CJ20)</f>
        <v>1667693</v>
      </c>
      <c r="H20">
        <f>SUM('Legislator By Industry'!AD20,'Legislator By Industry'!AE20)</f>
        <v>3000</v>
      </c>
      <c r="I20">
        <f t="shared" si="0"/>
        <v>1.7988922421572795E-3</v>
      </c>
      <c r="J20">
        <f>SUM('Legislator By Industry'!AW20)</f>
        <v>0</v>
      </c>
      <c r="K20">
        <f t="shared" si="1"/>
        <v>0</v>
      </c>
      <c r="L20">
        <f t="shared" si="2"/>
        <v>0</v>
      </c>
      <c r="M20" t="str">
        <f>INDEX('Legislator By Industry'!$G$1:$CJ$1,0,MATCH(MAX('Legislator By Industry'!G20:CJ20),'Legislator By Industry'!G20:CJ20,0))</f>
        <v>Health - Health Professionals</v>
      </c>
      <c r="N20">
        <f>MAX('Legislator By Industry'!G20:CJ20)</f>
        <v>152649</v>
      </c>
      <c r="O20">
        <f>N20/G20</f>
        <v>9.1533033957688859E-2</v>
      </c>
    </row>
    <row r="21" spans="1:15" x14ac:dyDescent="0.25">
      <c r="A21" t="s">
        <v>113</v>
      </c>
      <c r="B21" t="s">
        <v>2143</v>
      </c>
      <c r="C21" t="s">
        <v>2660</v>
      </c>
      <c r="D21" s="6" t="s">
        <v>735</v>
      </c>
      <c r="E21" t="s">
        <v>87</v>
      </c>
      <c r="F21" t="s">
        <v>88</v>
      </c>
      <c r="G21">
        <f>SUM('Legislator By Industry'!G21:CJ21)</f>
        <v>439664</v>
      </c>
      <c r="H21">
        <f>SUM('Legislator By Industry'!AD21,'Legislator By Industry'!AE21)</f>
        <v>23425</v>
      </c>
      <c r="I21">
        <f t="shared" si="0"/>
        <v>5.3279322391644526E-2</v>
      </c>
      <c r="J21">
        <f>SUM('Legislator By Industry'!AW21)</f>
        <v>0</v>
      </c>
      <c r="K21">
        <f t="shared" si="1"/>
        <v>0</v>
      </c>
      <c r="L21">
        <f t="shared" si="2"/>
        <v>0</v>
      </c>
      <c r="M21" t="str">
        <f>INDEX('Legislator By Industry'!$G$1:$CJ$1,0,MATCH(MAX('Legislator By Industry'!G21:CJ21),'Legislator By Industry'!G21:CJ21,0))</f>
        <v>Health - Health Professionals</v>
      </c>
      <c r="N21">
        <f>MAX('Legislator By Industry'!G21:CJ21)</f>
        <v>75000</v>
      </c>
      <c r="O21">
        <f>N21/G21</f>
        <v>0.17058481021871247</v>
      </c>
    </row>
    <row r="22" spans="1:15" x14ac:dyDescent="0.25">
      <c r="A22" t="s">
        <v>114</v>
      </c>
      <c r="B22" t="s">
        <v>2144</v>
      </c>
      <c r="C22" t="s">
        <v>2670</v>
      </c>
      <c r="D22" s="6" t="s">
        <v>115</v>
      </c>
      <c r="E22" t="s">
        <v>95</v>
      </c>
      <c r="F22" t="s">
        <v>90</v>
      </c>
      <c r="G22">
        <f>SUM('Legislator By Industry'!G22:CJ22)</f>
        <v>13126531</v>
      </c>
      <c r="H22">
        <f>SUM('Legislator By Industry'!AD22,'Legislator By Industry'!AE22)</f>
        <v>156930</v>
      </c>
      <c r="I22">
        <f t="shared" si="0"/>
        <v>1.1955176885652424E-2</v>
      </c>
      <c r="J22">
        <f>SUM('Legislator By Industry'!AW22)</f>
        <v>732756</v>
      </c>
      <c r="K22">
        <f t="shared" si="1"/>
        <v>5.5822517007730374E-2</v>
      </c>
      <c r="L22">
        <f t="shared" si="2"/>
        <v>5.5822517007730374E-2</v>
      </c>
      <c r="M22" t="str">
        <f>INDEX('Legislator By Industry'!$G$1:$CJ$1,0,MATCH(MAX('Legislator By Industry'!G22:CJ22),'Legislator By Industry'!G22:CJ22,0))</f>
        <v>Lawyers &amp; Lobbyists - Lawyers/Law Firms</v>
      </c>
      <c r="N22">
        <f>MAX('Legislator By Industry'!G22:CJ22)</f>
        <v>1666649</v>
      </c>
      <c r="O22">
        <f>N22/G22</f>
        <v>0.12696797044093372</v>
      </c>
    </row>
    <row r="23" spans="1:15" x14ac:dyDescent="0.25">
      <c r="A23" t="s">
        <v>116</v>
      </c>
      <c r="B23" t="s">
        <v>2145</v>
      </c>
      <c r="C23" t="s">
        <v>2657</v>
      </c>
      <c r="D23" s="6" t="s">
        <v>736</v>
      </c>
      <c r="E23" t="s">
        <v>87</v>
      </c>
      <c r="F23" t="s">
        <v>90</v>
      </c>
      <c r="G23">
        <f>SUM('Legislator By Industry'!G23:CJ23)</f>
        <v>3245033</v>
      </c>
      <c r="H23">
        <f>SUM('Legislator By Industry'!AD23,'Legislator By Industry'!AE23)</f>
        <v>2800</v>
      </c>
      <c r="I23">
        <f t="shared" si="0"/>
        <v>8.6285717279300394E-4</v>
      </c>
      <c r="J23">
        <f>SUM('Legislator By Industry'!AW23)</f>
        <v>295528</v>
      </c>
      <c r="K23">
        <f t="shared" si="1"/>
        <v>9.1070876628989592E-2</v>
      </c>
      <c r="L23">
        <f t="shared" si="2"/>
        <v>9.1070876628989592E-2</v>
      </c>
      <c r="M23" t="str">
        <f>INDEX('Legislator By Industry'!$G$1:$CJ$1,0,MATCH(MAX('Legislator By Industry'!G23:CJ23),'Legislator By Industry'!G23:CJ23,0))</f>
        <v>Other - Retired</v>
      </c>
      <c r="N23">
        <f>MAX('Legislator By Industry'!G23:CJ23)</f>
        <v>325645</v>
      </c>
      <c r="O23">
        <f>N23/G23</f>
        <v>0.10035183001220635</v>
      </c>
    </row>
    <row r="24" spans="1:15" x14ac:dyDescent="0.25">
      <c r="A24" t="s">
        <v>117</v>
      </c>
      <c r="B24" t="s">
        <v>2146</v>
      </c>
      <c r="C24" t="s">
        <v>2671</v>
      </c>
      <c r="D24" s="6" t="s">
        <v>737</v>
      </c>
      <c r="E24" t="s">
        <v>87</v>
      </c>
      <c r="F24" t="s">
        <v>88</v>
      </c>
      <c r="G24">
        <f>SUM('Legislator By Industry'!G24:CJ24)</f>
        <v>903008</v>
      </c>
      <c r="H24">
        <f>SUM('Legislator By Industry'!AD24,'Legislator By Industry'!AE24)</f>
        <v>13865</v>
      </c>
      <c r="I24">
        <f t="shared" si="0"/>
        <v>1.5354238279173607E-2</v>
      </c>
      <c r="J24">
        <f>SUM('Legislator By Industry'!AW24)</f>
        <v>0</v>
      </c>
      <c r="K24">
        <f t="shared" si="1"/>
        <v>0</v>
      </c>
      <c r="L24">
        <f t="shared" si="2"/>
        <v>0</v>
      </c>
      <c r="M24" t="str">
        <f>INDEX('Legislator By Industry'!$G$1:$CJ$1,0,MATCH(MAX('Legislator By Industry'!G24:CJ24),'Legislator By Industry'!G24:CJ24,0))</f>
        <v>Other - Retired</v>
      </c>
      <c r="N24">
        <f>MAX('Legislator By Industry'!G24:CJ24)</f>
        <v>147915</v>
      </c>
      <c r="O24">
        <f>N24/G24</f>
        <v>0.16380253552570964</v>
      </c>
    </row>
    <row r="25" spans="1:15" x14ac:dyDescent="0.25">
      <c r="A25" t="s">
        <v>118</v>
      </c>
      <c r="B25" t="s">
        <v>2147</v>
      </c>
      <c r="C25" t="s">
        <v>2672</v>
      </c>
      <c r="D25" s="6" t="s">
        <v>738</v>
      </c>
      <c r="E25" t="s">
        <v>87</v>
      </c>
      <c r="F25" t="s">
        <v>90</v>
      </c>
      <c r="G25">
        <f>SUM('Legislator By Industry'!G25:CJ25)</f>
        <v>1749693</v>
      </c>
      <c r="H25">
        <f>SUM('Legislator By Industry'!AD25,'Legislator By Industry'!AE25)</f>
        <v>20900</v>
      </c>
      <c r="I25">
        <f t="shared" si="0"/>
        <v>1.1944952628832601E-2</v>
      </c>
      <c r="J25">
        <f>SUM('Legislator By Industry'!AW25)</f>
        <v>42058</v>
      </c>
      <c r="K25">
        <f t="shared" si="1"/>
        <v>2.4037359696815384E-2</v>
      </c>
      <c r="L25">
        <f t="shared" si="2"/>
        <v>2.4037359696815384E-2</v>
      </c>
      <c r="M25" t="str">
        <f>INDEX('Legislator By Industry'!$G$1:$CJ$1,0,MATCH(MAX('Legislator By Industry'!G25:CJ25),'Legislator By Industry'!G25:CJ25,0))</f>
        <v>Lawyers &amp; Lobbyists - Lawyers/Law Firms</v>
      </c>
      <c r="N25">
        <f>MAX('Legislator By Industry'!G25:CJ25)</f>
        <v>178870</v>
      </c>
      <c r="O25">
        <f>N25/G25</f>
        <v>0.10222936252245395</v>
      </c>
    </row>
    <row r="26" spans="1:15" x14ac:dyDescent="0.25">
      <c r="A26" t="s">
        <v>119</v>
      </c>
      <c r="B26" t="s">
        <v>2148</v>
      </c>
      <c r="C26" t="s">
        <v>2673</v>
      </c>
      <c r="D26" s="6" t="s">
        <v>739</v>
      </c>
      <c r="E26" t="s">
        <v>87</v>
      </c>
      <c r="F26" t="s">
        <v>88</v>
      </c>
      <c r="G26">
        <f>SUM('Legislator By Industry'!G26:CJ26)</f>
        <v>1171527</v>
      </c>
      <c r="H26">
        <f>SUM('Legislator By Industry'!AD26,'Legislator By Industry'!AE26)</f>
        <v>23700</v>
      </c>
      <c r="I26">
        <f t="shared" si="0"/>
        <v>2.02300075030281E-2</v>
      </c>
      <c r="J26">
        <f>SUM('Legislator By Industry'!AW26)</f>
        <v>0</v>
      </c>
      <c r="K26">
        <f t="shared" si="1"/>
        <v>0</v>
      </c>
      <c r="L26">
        <f t="shared" si="2"/>
        <v>0</v>
      </c>
      <c r="M26" t="str">
        <f>INDEX('Legislator By Industry'!$G$1:$CJ$1,0,MATCH(MAX('Legislator By Industry'!G26:CJ26),'Legislator By Industry'!G26:CJ26,0))</f>
        <v>Health - Health Professionals</v>
      </c>
      <c r="N26">
        <f>MAX('Legislator By Industry'!G26:CJ26)</f>
        <v>218724</v>
      </c>
      <c r="O26">
        <f>N26/G26</f>
        <v>0.18669992240895855</v>
      </c>
    </row>
    <row r="27" spans="1:15" x14ac:dyDescent="0.25">
      <c r="A27" t="s">
        <v>120</v>
      </c>
      <c r="B27" t="s">
        <v>2149</v>
      </c>
      <c r="C27" t="s">
        <v>2660</v>
      </c>
      <c r="D27" s="6" t="s">
        <v>740</v>
      </c>
      <c r="E27" t="s">
        <v>87</v>
      </c>
      <c r="F27" t="s">
        <v>88</v>
      </c>
      <c r="G27">
        <f>SUM('Legislator By Industry'!G27:CJ27)</f>
        <v>1358031</v>
      </c>
      <c r="H27">
        <f>SUM('Legislator By Industry'!AD27,'Legislator By Industry'!AE27)</f>
        <v>19900</v>
      </c>
      <c r="I27">
        <f t="shared" si="0"/>
        <v>1.4653568291150939E-2</v>
      </c>
      <c r="J27">
        <f>SUM('Legislator By Industry'!AW27)</f>
        <v>0</v>
      </c>
      <c r="K27">
        <f t="shared" si="1"/>
        <v>0</v>
      </c>
      <c r="L27">
        <f t="shared" si="2"/>
        <v>0</v>
      </c>
      <c r="M27" t="str">
        <f>INDEX('Legislator By Industry'!$G$1:$CJ$1,0,MATCH(MAX('Legislator By Industry'!G27:CJ27),'Legislator By Industry'!G27:CJ27,0))</f>
        <v>Ideological/Single-Issue - Leadership PACs</v>
      </c>
      <c r="N27">
        <f>MAX('Legislator By Industry'!G27:CJ27)</f>
        <v>212450</v>
      </c>
      <c r="O27">
        <f>N27/G27</f>
        <v>0.1564397278118099</v>
      </c>
    </row>
    <row r="28" spans="1:15" x14ac:dyDescent="0.25">
      <c r="A28" t="s">
        <v>121</v>
      </c>
      <c r="B28" t="s">
        <v>2150</v>
      </c>
      <c r="C28" t="s">
        <v>2674</v>
      </c>
      <c r="D28" s="6" t="s">
        <v>741</v>
      </c>
      <c r="E28" t="s">
        <v>87</v>
      </c>
      <c r="F28" t="s">
        <v>88</v>
      </c>
      <c r="G28">
        <f>SUM('Legislator By Industry'!G28:CJ28)</f>
        <v>907459</v>
      </c>
      <c r="H28">
        <f>SUM('Legislator By Industry'!AD28,'Legislator By Industry'!AE28)</f>
        <v>179266</v>
      </c>
      <c r="I28">
        <f t="shared" si="0"/>
        <v>0.19754721700925332</v>
      </c>
      <c r="J28">
        <f>SUM('Legislator By Industry'!AW28)</f>
        <v>0</v>
      </c>
      <c r="K28">
        <f t="shared" si="1"/>
        <v>0</v>
      </c>
      <c r="L28">
        <f t="shared" si="2"/>
        <v>0</v>
      </c>
      <c r="M28" t="str">
        <f>INDEX('Legislator By Industry'!$G$1:$CJ$1,0,MATCH(MAX('Legislator By Industry'!G28:CJ28),'Legislator By Industry'!G28:CJ28,0))</f>
        <v>Energy &amp; Natural Resources - Oil &amp; Gas</v>
      </c>
      <c r="N28">
        <f>MAX('Legislator By Industry'!G28:CJ28)</f>
        <v>150516</v>
      </c>
      <c r="O28">
        <f>N28/G28</f>
        <v>0.16586534488059515</v>
      </c>
    </row>
    <row r="29" spans="1:15" x14ac:dyDescent="0.25">
      <c r="A29" t="s">
        <v>122</v>
      </c>
      <c r="B29" t="s">
        <v>2151</v>
      </c>
      <c r="C29" t="s">
        <v>2659</v>
      </c>
      <c r="D29" s="6" t="s">
        <v>742</v>
      </c>
      <c r="E29" t="s">
        <v>87</v>
      </c>
      <c r="F29" t="s">
        <v>90</v>
      </c>
      <c r="G29">
        <f>SUM('Legislator By Industry'!G29:CJ29)</f>
        <v>993080</v>
      </c>
      <c r="H29">
        <f>SUM('Legislator By Industry'!AD29,'Legislator By Industry'!AE29)</f>
        <v>21000</v>
      </c>
      <c r="I29">
        <f t="shared" si="0"/>
        <v>2.1146332621742456E-2</v>
      </c>
      <c r="J29">
        <f>SUM('Legislator By Industry'!AW29)</f>
        <v>10200</v>
      </c>
      <c r="K29">
        <f t="shared" si="1"/>
        <v>1.0271075844846336E-2</v>
      </c>
      <c r="L29">
        <f t="shared" si="2"/>
        <v>1.0271075844846336E-2</v>
      </c>
      <c r="M29" t="str">
        <f>INDEX('Legislator By Industry'!$G$1:$CJ$1,0,MATCH(MAX('Legislator By Industry'!G29:CJ29),'Legislator By Industry'!G29:CJ29,0))</f>
        <v>Agribusiness - Crop Production &amp; Basic Processing</v>
      </c>
      <c r="N29">
        <f>MAX('Legislator By Industry'!G29:CJ29)</f>
        <v>59000</v>
      </c>
      <c r="O29">
        <f>N29/G29</f>
        <v>5.9411124984895473E-2</v>
      </c>
    </row>
    <row r="30" spans="1:15" x14ac:dyDescent="0.25">
      <c r="A30" t="s">
        <v>123</v>
      </c>
      <c r="B30" t="s">
        <v>2152</v>
      </c>
      <c r="C30" t="s">
        <v>2658</v>
      </c>
      <c r="D30" s="6" t="s">
        <v>743</v>
      </c>
      <c r="E30" t="s">
        <v>87</v>
      </c>
      <c r="F30" t="s">
        <v>88</v>
      </c>
      <c r="G30">
        <f>SUM('Legislator By Industry'!G30:CJ30)</f>
        <v>1554549</v>
      </c>
      <c r="H30">
        <f>SUM('Legislator By Industry'!AD30,'Legislator By Industry'!AE30)</f>
        <v>40750</v>
      </c>
      <c r="I30">
        <f t="shared" si="0"/>
        <v>2.6213390507471943E-2</v>
      </c>
      <c r="J30">
        <f>SUM('Legislator By Industry'!AW30)</f>
        <v>0</v>
      </c>
      <c r="K30">
        <f t="shared" si="1"/>
        <v>0</v>
      </c>
      <c r="L30">
        <f t="shared" si="2"/>
        <v>0</v>
      </c>
      <c r="M30" t="str">
        <f>INDEX('Legislator By Industry'!$G$1:$CJ$1,0,MATCH(MAX('Legislator By Industry'!G30:CJ30),'Legislator By Industry'!G30:CJ30,0))</f>
        <v>Finance, Insurance &amp; Real Estate - Insurance</v>
      </c>
      <c r="N30">
        <f>MAX('Legislator By Industry'!G30:CJ30)</f>
        <v>128500</v>
      </c>
      <c r="O30">
        <f>N30/G30</f>
        <v>8.2660630189205997E-2</v>
      </c>
    </row>
    <row r="31" spans="1:15" x14ac:dyDescent="0.25">
      <c r="A31" t="s">
        <v>124</v>
      </c>
      <c r="B31" t="s">
        <v>2153</v>
      </c>
      <c r="C31" t="s">
        <v>2658</v>
      </c>
      <c r="D31" s="6" t="s">
        <v>744</v>
      </c>
      <c r="E31" t="s">
        <v>87</v>
      </c>
      <c r="F31" t="s">
        <v>88</v>
      </c>
      <c r="G31">
        <f>SUM('Legislator By Industry'!G31:CJ31)</f>
        <v>1824152</v>
      </c>
      <c r="H31">
        <f>SUM('Legislator By Industry'!AD31,'Legislator By Industry'!AE31)</f>
        <v>91150</v>
      </c>
      <c r="I31">
        <f t="shared" si="0"/>
        <v>4.9968423683991244E-2</v>
      </c>
      <c r="J31">
        <f>SUM('Legislator By Industry'!AW31)</f>
        <v>0</v>
      </c>
      <c r="K31">
        <f t="shared" si="1"/>
        <v>0</v>
      </c>
      <c r="L31">
        <f t="shared" si="2"/>
        <v>0</v>
      </c>
      <c r="M31" t="str">
        <f>INDEX('Legislator By Industry'!$G$1:$CJ$1,0,MATCH(MAX('Legislator By Industry'!G31:CJ31),'Legislator By Industry'!G31:CJ31,0))</f>
        <v>Health - Health Professionals</v>
      </c>
      <c r="N31">
        <f>MAX('Legislator By Industry'!G31:CJ31)</f>
        <v>231105</v>
      </c>
      <c r="O31">
        <f>N31/G31</f>
        <v>0.12669174498616342</v>
      </c>
    </row>
    <row r="32" spans="1:15" x14ac:dyDescent="0.25">
      <c r="A32" t="s">
        <v>125</v>
      </c>
      <c r="B32" t="s">
        <v>2154</v>
      </c>
      <c r="C32" t="s">
        <v>2675</v>
      </c>
      <c r="D32" s="6" t="s">
        <v>745</v>
      </c>
      <c r="E32" t="s">
        <v>87</v>
      </c>
      <c r="F32" t="s">
        <v>88</v>
      </c>
      <c r="G32">
        <f>SUM('Legislator By Industry'!G32:CJ32)</f>
        <v>1352438</v>
      </c>
      <c r="H32">
        <f>SUM('Legislator By Industry'!AD32,'Legislator By Industry'!AE32)</f>
        <v>25400</v>
      </c>
      <c r="I32">
        <f t="shared" si="0"/>
        <v>1.8780897904377133E-2</v>
      </c>
      <c r="J32">
        <f>SUM('Legislator By Industry'!AW32)</f>
        <v>0</v>
      </c>
      <c r="K32">
        <f t="shared" si="1"/>
        <v>0</v>
      </c>
      <c r="L32">
        <f t="shared" si="2"/>
        <v>0</v>
      </c>
      <c r="M32" t="str">
        <f>INDEX('Legislator By Industry'!$G$1:$CJ$1,0,MATCH(MAX('Legislator By Industry'!G32:CJ32),'Legislator By Industry'!G32:CJ32,0))</f>
        <v>Ideological/Single-Issue - Leadership PACs</v>
      </c>
      <c r="N32">
        <f>MAX('Legislator By Industry'!G32:CJ32)</f>
        <v>196572</v>
      </c>
      <c r="O32">
        <f>N32/G32</f>
        <v>0.14534640404957566</v>
      </c>
    </row>
    <row r="33" spans="1:15" x14ac:dyDescent="0.25">
      <c r="A33" t="s">
        <v>126</v>
      </c>
      <c r="B33" t="s">
        <v>2155</v>
      </c>
      <c r="C33" t="s">
        <v>2676</v>
      </c>
      <c r="D33" s="6" t="s">
        <v>746</v>
      </c>
      <c r="E33" t="s">
        <v>87</v>
      </c>
      <c r="F33" t="s">
        <v>90</v>
      </c>
      <c r="G33">
        <f>SUM('Legislator By Industry'!G33:CJ33)</f>
        <v>1257550</v>
      </c>
      <c r="H33">
        <f>SUM('Legislator By Industry'!AD33,'Legislator By Industry'!AE33)</f>
        <v>3500</v>
      </c>
      <c r="I33">
        <f t="shared" si="0"/>
        <v>2.7831895352073478E-3</v>
      </c>
      <c r="J33">
        <f>SUM('Legislator By Industry'!AW33)</f>
        <v>2080</v>
      </c>
      <c r="K33">
        <f t="shared" si="1"/>
        <v>1.6540097809232238E-3</v>
      </c>
      <c r="L33">
        <f t="shared" si="2"/>
        <v>1.6540097809232238E-3</v>
      </c>
      <c r="M33" t="str">
        <f>INDEX('Legislator By Industry'!$G$1:$CJ$1,0,MATCH(MAX('Legislator By Industry'!G33:CJ33),'Legislator By Industry'!G33:CJ33,0))</f>
        <v>Health - Health Professionals</v>
      </c>
      <c r="N33">
        <f>MAX('Legislator By Industry'!G33:CJ33)</f>
        <v>142900</v>
      </c>
      <c r="O33">
        <f>N33/G33</f>
        <v>0.1136336527374657</v>
      </c>
    </row>
    <row r="34" spans="1:15" x14ac:dyDescent="0.25">
      <c r="A34" t="s">
        <v>127</v>
      </c>
      <c r="B34" t="s">
        <v>2156</v>
      </c>
      <c r="C34" t="s">
        <v>2677</v>
      </c>
      <c r="D34" s="6" t="s">
        <v>128</v>
      </c>
      <c r="E34" t="s">
        <v>95</v>
      </c>
      <c r="F34" t="s">
        <v>90</v>
      </c>
      <c r="G34">
        <f>SUM('Legislator By Industry'!G34:CJ34)</f>
        <v>5564368</v>
      </c>
      <c r="H34">
        <f>SUM('Legislator By Industry'!AD34,'Legislator By Industry'!AE34)</f>
        <v>16256</v>
      </c>
      <c r="I34">
        <f t="shared" si="0"/>
        <v>2.9214458856783015E-3</v>
      </c>
      <c r="J34">
        <f>SUM('Legislator By Industry'!AW34)</f>
        <v>10100</v>
      </c>
      <c r="K34">
        <f t="shared" si="1"/>
        <v>1.8151207828094762E-3</v>
      </c>
      <c r="L34">
        <f t="shared" si="2"/>
        <v>1.8151207828094762E-3</v>
      </c>
      <c r="M34" t="str">
        <f>INDEX('Legislator By Industry'!$G$1:$CJ$1,0,MATCH(MAX('Legislator By Industry'!G34:CJ34),'Legislator By Industry'!G34:CJ34,0))</f>
        <v>Lawyers &amp; Lobbyists - Lawyers/Law Firms</v>
      </c>
      <c r="N34">
        <f>MAX('Legislator By Industry'!G34:CJ34)</f>
        <v>979076</v>
      </c>
      <c r="O34">
        <f>N34/G34</f>
        <v>0.1759545738168288</v>
      </c>
    </row>
    <row r="35" spans="1:15" x14ac:dyDescent="0.25">
      <c r="A35" t="s">
        <v>129</v>
      </c>
      <c r="B35" t="s">
        <v>2157</v>
      </c>
      <c r="C35" t="s">
        <v>2678</v>
      </c>
      <c r="D35" s="6" t="s">
        <v>130</v>
      </c>
      <c r="E35" t="s">
        <v>95</v>
      </c>
      <c r="F35" t="s">
        <v>88</v>
      </c>
      <c r="G35">
        <f>SUM('Legislator By Industry'!G35:CJ35)</f>
        <v>9103008</v>
      </c>
      <c r="H35">
        <f>SUM('Legislator By Industry'!AD35,'Legislator By Industry'!AE35)</f>
        <v>354698</v>
      </c>
      <c r="I35">
        <f t="shared" si="0"/>
        <v>3.8964922364124036E-2</v>
      </c>
      <c r="J35">
        <f>SUM('Legislator By Industry'!AW35)</f>
        <v>0</v>
      </c>
      <c r="K35">
        <f t="shared" si="1"/>
        <v>0</v>
      </c>
      <c r="L35">
        <f t="shared" si="2"/>
        <v>0</v>
      </c>
      <c r="M35" t="str">
        <f>INDEX('Legislator By Industry'!$G$1:$CJ$1,0,MATCH(MAX('Legislator By Industry'!G35:CJ35),'Legislator By Industry'!G35:CJ35,0))</f>
        <v>Other - Retired</v>
      </c>
      <c r="N35">
        <f>MAX('Legislator By Industry'!G35:CJ35)</f>
        <v>598664</v>
      </c>
      <c r="O35">
        <f>N35/G35</f>
        <v>6.5765513992737348E-2</v>
      </c>
    </row>
    <row r="36" spans="1:15" x14ac:dyDescent="0.25">
      <c r="A36" t="s">
        <v>131</v>
      </c>
      <c r="B36" t="s">
        <v>2158</v>
      </c>
      <c r="C36" t="s">
        <v>2676</v>
      </c>
      <c r="D36" s="6" t="s">
        <v>747</v>
      </c>
      <c r="E36" t="s">
        <v>87</v>
      </c>
      <c r="F36" t="s">
        <v>90</v>
      </c>
      <c r="G36">
        <f>SUM('Legislator By Industry'!G36:CJ36)</f>
        <v>789524</v>
      </c>
      <c r="H36">
        <f>SUM('Legislator By Industry'!AD36,'Legislator By Industry'!AE36)</f>
        <v>8150</v>
      </c>
      <c r="I36">
        <f t="shared" si="0"/>
        <v>1.0322675434818955E-2</v>
      </c>
      <c r="J36">
        <f>SUM('Legislator By Industry'!AW36)</f>
        <v>0</v>
      </c>
      <c r="K36">
        <f t="shared" si="1"/>
        <v>0</v>
      </c>
      <c r="L36">
        <f t="shared" si="2"/>
        <v>0</v>
      </c>
      <c r="M36" t="str">
        <f>INDEX('Legislator By Industry'!$G$1:$CJ$1,0,MATCH(MAX('Legislator By Industry'!G36:CJ36),'Legislator By Industry'!G36:CJ36,0))</f>
        <v>Lawyers &amp; Lobbyists - Lawyers/Law Firms</v>
      </c>
      <c r="N36">
        <f>MAX('Legislator By Industry'!G36:CJ36)</f>
        <v>75145</v>
      </c>
      <c r="O36">
        <f>N36/G36</f>
        <v>9.5177600680916602E-2</v>
      </c>
    </row>
    <row r="37" spans="1:15" x14ac:dyDescent="0.25">
      <c r="A37" t="s">
        <v>132</v>
      </c>
      <c r="B37" t="s">
        <v>2159</v>
      </c>
      <c r="C37" t="s">
        <v>2679</v>
      </c>
      <c r="D37" s="6" t="s">
        <v>133</v>
      </c>
      <c r="E37" t="s">
        <v>95</v>
      </c>
      <c r="F37" t="s">
        <v>90</v>
      </c>
      <c r="G37">
        <f>SUM('Legislator By Industry'!G37:CJ37)</f>
        <v>1213213</v>
      </c>
      <c r="H37">
        <f>SUM('Legislator By Industry'!AD37,'Legislator By Industry'!AE37)</f>
        <v>4711</v>
      </c>
      <c r="I37">
        <f t="shared" si="0"/>
        <v>3.8830774150952884E-3</v>
      </c>
      <c r="J37">
        <f>SUM('Legislator By Industry'!AW37)</f>
        <v>6416</v>
      </c>
      <c r="K37">
        <f t="shared" si="1"/>
        <v>5.2884365729678135E-3</v>
      </c>
      <c r="L37">
        <f t="shared" si="2"/>
        <v>5.2884365729678135E-3</v>
      </c>
      <c r="M37" t="str">
        <f>INDEX('Legislator By Industry'!$G$1:$CJ$1,0,MATCH(MAX('Legislator By Industry'!G37:CJ37),'Legislator By Industry'!G37:CJ37,0))</f>
        <v>Lawyers &amp; Lobbyists - Lawyers/Law Firms</v>
      </c>
      <c r="N37">
        <f>MAX('Legislator By Industry'!G37:CJ37)</f>
        <v>145566</v>
      </c>
      <c r="O37">
        <f>N37/G37</f>
        <v>0.11998387752191907</v>
      </c>
    </row>
    <row r="38" spans="1:15" x14ac:dyDescent="0.25">
      <c r="A38" t="s">
        <v>134</v>
      </c>
      <c r="B38" t="s">
        <v>2160</v>
      </c>
      <c r="C38" t="s">
        <v>2680</v>
      </c>
      <c r="D38" s="6" t="s">
        <v>135</v>
      </c>
      <c r="E38" t="s">
        <v>95</v>
      </c>
      <c r="F38" t="s">
        <v>88</v>
      </c>
      <c r="G38">
        <f>SUM('Legislator By Industry'!G38:CJ38)</f>
        <v>3649234</v>
      </c>
      <c r="H38">
        <f>SUM('Legislator By Industry'!AD38,'Legislator By Industry'!AE38)</f>
        <v>145500</v>
      </c>
      <c r="I38">
        <f t="shared" si="0"/>
        <v>3.9871381226854734E-2</v>
      </c>
      <c r="J38">
        <f>SUM('Legislator By Industry'!AW38)</f>
        <v>0</v>
      </c>
      <c r="K38">
        <f t="shared" si="1"/>
        <v>0</v>
      </c>
      <c r="L38">
        <f t="shared" si="2"/>
        <v>0</v>
      </c>
      <c r="M38" t="str">
        <f>INDEX('Legislator By Industry'!$G$1:$CJ$1,0,MATCH(MAX('Legislator By Industry'!G38:CJ38),'Legislator By Industry'!G38:CJ38,0))</f>
        <v>Ideological/Single-Issue - Leadership PACs</v>
      </c>
      <c r="N38">
        <f>MAX('Legislator By Industry'!G38:CJ38)</f>
        <v>270534</v>
      </c>
      <c r="O38">
        <f>N38/G38</f>
        <v>7.4134462191243422E-2</v>
      </c>
    </row>
    <row r="39" spans="1:15" x14ac:dyDescent="0.25">
      <c r="A39" t="s">
        <v>136</v>
      </c>
      <c r="B39" t="s">
        <v>2161</v>
      </c>
      <c r="C39" t="s">
        <v>2681</v>
      </c>
      <c r="D39" s="6" t="s">
        <v>748</v>
      </c>
      <c r="E39" t="s">
        <v>87</v>
      </c>
      <c r="F39" t="s">
        <v>90</v>
      </c>
      <c r="G39">
        <f>SUM('Legislator By Industry'!G39:CJ39)</f>
        <v>122710</v>
      </c>
      <c r="H39">
        <f>SUM('Legislator By Industry'!AD39,'Legislator By Industry'!AE39)</f>
        <v>0</v>
      </c>
      <c r="I39">
        <f t="shared" si="0"/>
        <v>0</v>
      </c>
      <c r="J39">
        <f>SUM('Legislator By Industry'!AW39)</f>
        <v>0</v>
      </c>
      <c r="K39">
        <f t="shared" si="1"/>
        <v>0</v>
      </c>
      <c r="L39">
        <f t="shared" si="2"/>
        <v>0</v>
      </c>
      <c r="M39" t="str">
        <f>INDEX('Legislator By Industry'!$G$1:$CJ$1,0,MATCH(MAX('Legislator By Industry'!G39:CJ39),'Legislator By Industry'!G39:CJ39,0))</f>
        <v>Misc Business - Retail Sales</v>
      </c>
      <c r="N39">
        <f>MAX('Legislator By Industry'!G39:CJ39)</f>
        <v>12800</v>
      </c>
      <c r="O39">
        <f>N39/G39</f>
        <v>0.1043109771004808</v>
      </c>
    </row>
    <row r="40" spans="1:15" x14ac:dyDescent="0.25">
      <c r="A40" t="s">
        <v>137</v>
      </c>
      <c r="B40" t="s">
        <v>2162</v>
      </c>
      <c r="C40" t="s">
        <v>2682</v>
      </c>
      <c r="D40" s="6" t="s">
        <v>749</v>
      </c>
      <c r="E40" t="s">
        <v>87</v>
      </c>
      <c r="F40" t="s">
        <v>88</v>
      </c>
      <c r="G40">
        <f>SUM('Legislator By Industry'!G40:CJ40)</f>
        <v>1751362</v>
      </c>
      <c r="H40">
        <f>SUM('Legislator By Industry'!AD40,'Legislator By Industry'!AE40)</f>
        <v>64300</v>
      </c>
      <c r="I40">
        <f t="shared" si="0"/>
        <v>3.671428294093397E-2</v>
      </c>
      <c r="J40">
        <f>SUM('Legislator By Industry'!AW40)</f>
        <v>0</v>
      </c>
      <c r="K40">
        <f t="shared" si="1"/>
        <v>0</v>
      </c>
      <c r="L40">
        <f t="shared" si="2"/>
        <v>0</v>
      </c>
      <c r="M40" t="str">
        <f>INDEX('Legislator By Industry'!$G$1:$CJ$1,0,MATCH(MAX('Legislator By Industry'!G40:CJ40),'Legislator By Industry'!G40:CJ40,0))</f>
        <v>Ideological/Single-Issue - Leadership PACs</v>
      </c>
      <c r="N40">
        <f>MAX('Legislator By Industry'!G40:CJ40)</f>
        <v>225129</v>
      </c>
      <c r="O40">
        <f>N40/G40</f>
        <v>0.12854509804369399</v>
      </c>
    </row>
    <row r="41" spans="1:15" x14ac:dyDescent="0.25">
      <c r="A41" t="s">
        <v>138</v>
      </c>
      <c r="B41" t="s">
        <v>2163</v>
      </c>
      <c r="C41" t="s">
        <v>2654</v>
      </c>
      <c r="D41" s="6" t="s">
        <v>750</v>
      </c>
      <c r="E41" t="s">
        <v>87</v>
      </c>
      <c r="F41" t="s">
        <v>88</v>
      </c>
      <c r="G41">
        <f>SUM('Legislator By Industry'!G41:CJ41)</f>
        <v>4261260</v>
      </c>
      <c r="H41">
        <f>SUM('Legislator By Industry'!AD41,'Legislator By Industry'!AE41)</f>
        <v>384237</v>
      </c>
      <c r="I41">
        <f t="shared" si="0"/>
        <v>9.0169808929753167E-2</v>
      </c>
      <c r="J41">
        <f>SUM('Legislator By Industry'!AW41)</f>
        <v>0</v>
      </c>
      <c r="K41">
        <f t="shared" si="1"/>
        <v>0</v>
      </c>
      <c r="L41">
        <f t="shared" si="2"/>
        <v>0</v>
      </c>
      <c r="M41" t="str">
        <f>INDEX('Legislator By Industry'!$G$1:$CJ$1,0,MATCH(MAX('Legislator By Industry'!G41:CJ41),'Legislator By Industry'!G41:CJ41,0))</f>
        <v>Health - Health Professionals</v>
      </c>
      <c r="N41">
        <f>MAX('Legislator By Industry'!G41:CJ41)</f>
        <v>401864</v>
      </c>
      <c r="O41">
        <f>N41/G41</f>
        <v>9.4306378864467313E-2</v>
      </c>
    </row>
    <row r="42" spans="1:15" x14ac:dyDescent="0.25">
      <c r="A42" t="s">
        <v>139</v>
      </c>
      <c r="B42" t="s">
        <v>2164</v>
      </c>
      <c r="C42" t="s">
        <v>2657</v>
      </c>
      <c r="D42" s="6" t="s">
        <v>140</v>
      </c>
      <c r="E42" t="s">
        <v>95</v>
      </c>
      <c r="F42" t="s">
        <v>90</v>
      </c>
      <c r="G42">
        <f>SUM('Legislator By Industry'!G42:CJ42)</f>
        <v>-17350</v>
      </c>
      <c r="H42">
        <f>SUM('Legislator By Industry'!AD42,'Legislator By Industry'!AE42)</f>
        <v>0</v>
      </c>
      <c r="I42">
        <f t="shared" si="0"/>
        <v>0</v>
      </c>
      <c r="J42">
        <f>SUM('Legislator By Industry'!AW42)</f>
        <v>0</v>
      </c>
      <c r="K42">
        <f t="shared" si="1"/>
        <v>0</v>
      </c>
      <c r="L42">
        <f t="shared" si="2"/>
        <v>0</v>
      </c>
      <c r="M42" t="str">
        <f>INDEX('Legislator By Industry'!$G$1:$CJ$1,0,MATCH(MAX('Legislator By Industry'!G42:CJ42),'Legislator By Industry'!G42:CJ42,0))</f>
        <v>Agribusiness - Agricultural Services/Products</v>
      </c>
      <c r="N42">
        <f>MAX('Legislator By Industry'!G42:CJ42)</f>
        <v>0</v>
      </c>
      <c r="O42">
        <f>N42/G42</f>
        <v>0</v>
      </c>
    </row>
    <row r="43" spans="1:15" x14ac:dyDescent="0.25">
      <c r="A43" t="s">
        <v>141</v>
      </c>
      <c r="B43" t="s">
        <v>2165</v>
      </c>
      <c r="C43" t="s">
        <v>2666</v>
      </c>
      <c r="D43" s="6" t="s">
        <v>751</v>
      </c>
      <c r="E43" t="s">
        <v>87</v>
      </c>
      <c r="F43" t="s">
        <v>90</v>
      </c>
      <c r="G43">
        <f>SUM('Legislator By Industry'!G43:CJ43)</f>
        <v>932960</v>
      </c>
      <c r="H43">
        <f>SUM('Legislator By Industry'!AD43,'Legislator By Industry'!AE43)</f>
        <v>3500</v>
      </c>
      <c r="I43">
        <f t="shared" si="0"/>
        <v>3.751500600240096E-3</v>
      </c>
      <c r="J43">
        <f>SUM('Legislator By Industry'!AW43)</f>
        <v>5700</v>
      </c>
      <c r="K43">
        <f t="shared" si="1"/>
        <v>6.1095866918195853E-3</v>
      </c>
      <c r="L43">
        <f t="shared" si="2"/>
        <v>6.1095866918195853E-3</v>
      </c>
      <c r="M43" t="str">
        <f>INDEX('Legislator By Industry'!$G$1:$CJ$1,0,MATCH(MAX('Legislator By Industry'!G43:CJ43),'Legislator By Industry'!G43:CJ43,0))</f>
        <v>Lawyers &amp; Lobbyists - Lawyers/Law Firms</v>
      </c>
      <c r="N43">
        <f>MAX('Legislator By Industry'!G43:CJ43)</f>
        <v>73250</v>
      </c>
      <c r="O43">
        <f>N43/G43</f>
        <v>7.8513548276453432E-2</v>
      </c>
    </row>
    <row r="44" spans="1:15" x14ac:dyDescent="0.25">
      <c r="A44" t="s">
        <v>142</v>
      </c>
      <c r="B44" t="s">
        <v>2166</v>
      </c>
      <c r="C44" t="s">
        <v>2664</v>
      </c>
      <c r="D44" s="6" t="s">
        <v>752</v>
      </c>
      <c r="E44" t="s">
        <v>87</v>
      </c>
      <c r="F44" t="s">
        <v>88</v>
      </c>
      <c r="G44">
        <f>SUM('Legislator By Industry'!G44:CJ44)</f>
        <v>4082916</v>
      </c>
      <c r="H44">
        <f>SUM('Legislator By Industry'!AD44,'Legislator By Industry'!AE44)</f>
        <v>392050</v>
      </c>
      <c r="I44">
        <f t="shared" si="0"/>
        <v>9.6022058744289623E-2</v>
      </c>
      <c r="J44">
        <f>SUM('Legislator By Industry'!AW44)</f>
        <v>0</v>
      </c>
      <c r="K44">
        <f t="shared" si="1"/>
        <v>0</v>
      </c>
      <c r="L44">
        <f t="shared" si="2"/>
        <v>0</v>
      </c>
      <c r="M44" t="str">
        <f>INDEX('Legislator By Industry'!$G$1:$CJ$1,0,MATCH(MAX('Legislator By Industry'!G44:CJ44),'Legislator By Industry'!G44:CJ44,0))</f>
        <v>Energy &amp; Natural Resources - Oil &amp; Gas</v>
      </c>
      <c r="N44">
        <f>MAX('Legislator By Industry'!G44:CJ44)</f>
        <v>392050</v>
      </c>
      <c r="O44">
        <f>N44/G44</f>
        <v>9.6022058744289623E-2</v>
      </c>
    </row>
    <row r="45" spans="1:15" x14ac:dyDescent="0.25">
      <c r="A45" t="s">
        <v>143</v>
      </c>
      <c r="B45" t="s">
        <v>2167</v>
      </c>
      <c r="C45" t="s">
        <v>2666</v>
      </c>
      <c r="D45" s="6" t="s">
        <v>753</v>
      </c>
      <c r="E45" t="s">
        <v>87</v>
      </c>
      <c r="F45" t="s">
        <v>90</v>
      </c>
      <c r="G45">
        <f>SUM('Legislator By Industry'!G45:CJ45)</f>
        <v>618700</v>
      </c>
      <c r="H45">
        <f>SUM('Legislator By Industry'!AD45,'Legislator By Industry'!AE45)</f>
        <v>24300</v>
      </c>
      <c r="I45">
        <f t="shared" si="0"/>
        <v>3.9275901082915794E-2</v>
      </c>
      <c r="J45">
        <f>SUM('Legislator By Industry'!AW45)</f>
        <v>0</v>
      </c>
      <c r="K45">
        <f t="shared" si="1"/>
        <v>0</v>
      </c>
      <c r="L45">
        <f t="shared" si="2"/>
        <v>0</v>
      </c>
      <c r="M45" t="str">
        <f>INDEX('Legislator By Industry'!$G$1:$CJ$1,0,MATCH(MAX('Legislator By Industry'!G45:CJ45),'Legislator By Industry'!G45:CJ45,0))</f>
        <v>Lawyers &amp; Lobbyists - Lawyers/Law Firms</v>
      </c>
      <c r="N45">
        <f>MAX('Legislator By Industry'!G45:CJ45)</f>
        <v>87300</v>
      </c>
      <c r="O45">
        <f>N45/G45</f>
        <v>0.14110231129788267</v>
      </c>
    </row>
    <row r="46" spans="1:15" x14ac:dyDescent="0.25">
      <c r="A46" t="s">
        <v>144</v>
      </c>
      <c r="B46" t="s">
        <v>2168</v>
      </c>
      <c r="C46" t="s">
        <v>2672</v>
      </c>
      <c r="D46" s="6" t="s">
        <v>754</v>
      </c>
      <c r="E46" t="s">
        <v>87</v>
      </c>
      <c r="F46" t="s">
        <v>88</v>
      </c>
      <c r="G46">
        <f>SUM('Legislator By Industry'!G46:CJ46)</f>
        <v>806184</v>
      </c>
      <c r="H46">
        <f>SUM('Legislator By Industry'!AD46,'Legislator By Industry'!AE46)</f>
        <v>12400</v>
      </c>
      <c r="I46">
        <f t="shared" si="0"/>
        <v>1.5381104065573119E-2</v>
      </c>
      <c r="J46">
        <f>SUM('Legislator By Industry'!AW46)</f>
        <v>0</v>
      </c>
      <c r="K46">
        <f t="shared" si="1"/>
        <v>0</v>
      </c>
      <c r="L46">
        <f t="shared" si="2"/>
        <v>0</v>
      </c>
      <c r="M46" t="str">
        <f>INDEX('Legislator By Industry'!$G$1:$CJ$1,0,MATCH(MAX('Legislator By Industry'!G46:CJ46),'Legislator By Industry'!G46:CJ46,0))</f>
        <v>Other - Retired</v>
      </c>
      <c r="N46">
        <f>MAX('Legislator By Industry'!G46:CJ46)</f>
        <v>162041</v>
      </c>
      <c r="O46">
        <f>N46/G46</f>
        <v>0.20099753902334952</v>
      </c>
    </row>
    <row r="47" spans="1:15" x14ac:dyDescent="0.25">
      <c r="A47" t="s">
        <v>145</v>
      </c>
      <c r="B47" t="s">
        <v>2169</v>
      </c>
      <c r="C47" t="s">
        <v>2683</v>
      </c>
      <c r="D47" s="6" t="s">
        <v>755</v>
      </c>
      <c r="E47" t="s">
        <v>87</v>
      </c>
      <c r="F47" t="s">
        <v>88</v>
      </c>
      <c r="G47">
        <f>SUM('Legislator By Industry'!G47:CJ47)</f>
        <v>626588</v>
      </c>
      <c r="H47">
        <f>SUM('Legislator By Industry'!AD47,'Legislator By Industry'!AE47)</f>
        <v>37050</v>
      </c>
      <c r="I47">
        <f t="shared" si="0"/>
        <v>5.9129763097920805E-2</v>
      </c>
      <c r="J47">
        <f>SUM('Legislator By Industry'!AW47)</f>
        <v>0</v>
      </c>
      <c r="K47">
        <f t="shared" si="1"/>
        <v>0</v>
      </c>
      <c r="L47">
        <f t="shared" si="2"/>
        <v>0</v>
      </c>
      <c r="M47" t="str">
        <f>INDEX('Legislator By Industry'!$G$1:$CJ$1,0,MATCH(MAX('Legislator By Industry'!G47:CJ47),'Legislator By Industry'!G47:CJ47,0))</f>
        <v>Other - Retired</v>
      </c>
      <c r="N47">
        <f>MAX('Legislator By Industry'!G47:CJ47)</f>
        <v>83015</v>
      </c>
      <c r="O47">
        <f>N47/G47</f>
        <v>0.13248737607486896</v>
      </c>
    </row>
    <row r="48" spans="1:15" x14ac:dyDescent="0.25">
      <c r="A48" t="s">
        <v>146</v>
      </c>
      <c r="B48" t="s">
        <v>2170</v>
      </c>
      <c r="C48" t="s">
        <v>2656</v>
      </c>
      <c r="D48" s="6" t="s">
        <v>756</v>
      </c>
      <c r="E48" t="s">
        <v>87</v>
      </c>
      <c r="F48" t="s">
        <v>88</v>
      </c>
      <c r="G48">
        <f>SUM('Legislator By Industry'!G48:CJ48)</f>
        <v>398109</v>
      </c>
      <c r="H48">
        <f>SUM('Legislator By Industry'!AD48,'Legislator By Industry'!AE48)</f>
        <v>0</v>
      </c>
      <c r="I48">
        <f t="shared" si="0"/>
        <v>0</v>
      </c>
      <c r="J48">
        <f>SUM('Legislator By Industry'!AW48)</f>
        <v>0</v>
      </c>
      <c r="K48">
        <f t="shared" si="1"/>
        <v>0</v>
      </c>
      <c r="L48">
        <f t="shared" si="2"/>
        <v>0</v>
      </c>
      <c r="M48" t="str">
        <f>INDEX('Legislator By Industry'!$G$1:$CJ$1,0,MATCH(MAX('Legislator By Industry'!G48:CJ48),'Legislator By Industry'!G48:CJ48,0))</f>
        <v>Defense - Defense Aerospace</v>
      </c>
      <c r="N48">
        <f>MAX('Legislator By Industry'!G48:CJ48)</f>
        <v>42533</v>
      </c>
      <c r="O48">
        <f>N48/G48</f>
        <v>0.10683757463408262</v>
      </c>
    </row>
    <row r="49" spans="1:15" x14ac:dyDescent="0.25">
      <c r="A49" t="s">
        <v>147</v>
      </c>
      <c r="B49" t="s">
        <v>2171</v>
      </c>
      <c r="C49" t="s">
        <v>2684</v>
      </c>
      <c r="D49" s="6" t="s">
        <v>757</v>
      </c>
      <c r="E49" t="s">
        <v>87</v>
      </c>
      <c r="F49" t="s">
        <v>88</v>
      </c>
      <c r="G49">
        <f>SUM('Legislator By Industry'!G49:CJ49)</f>
        <v>1432632</v>
      </c>
      <c r="H49">
        <f>SUM('Legislator By Industry'!AD49,'Legislator By Industry'!AE49)</f>
        <v>39700</v>
      </c>
      <c r="I49">
        <f t="shared" si="0"/>
        <v>2.7711233589644793E-2</v>
      </c>
      <c r="J49">
        <f>SUM('Legislator By Industry'!AW49)</f>
        <v>0</v>
      </c>
      <c r="K49">
        <f t="shared" si="1"/>
        <v>0</v>
      </c>
      <c r="L49">
        <f t="shared" si="2"/>
        <v>0</v>
      </c>
      <c r="M49" t="str">
        <f>INDEX('Legislator By Industry'!$G$1:$CJ$1,0,MATCH(MAX('Legislator By Industry'!G49:CJ49),'Legislator By Industry'!G49:CJ49,0))</f>
        <v>Health - Pharmaceuticals/Health Products</v>
      </c>
      <c r="N49">
        <f>MAX('Legislator By Industry'!G49:CJ49)</f>
        <v>144000</v>
      </c>
      <c r="O49">
        <f>N49/G49</f>
        <v>0.10051429815891311</v>
      </c>
    </row>
    <row r="50" spans="1:15" x14ac:dyDescent="0.25">
      <c r="A50" t="s">
        <v>148</v>
      </c>
      <c r="B50" t="s">
        <v>2172</v>
      </c>
      <c r="C50" t="s">
        <v>2673</v>
      </c>
      <c r="D50" s="6" t="s">
        <v>758</v>
      </c>
      <c r="E50" t="s">
        <v>87</v>
      </c>
      <c r="F50" t="s">
        <v>90</v>
      </c>
      <c r="G50">
        <f>SUM('Legislator By Industry'!G50:CJ50)</f>
        <v>426525</v>
      </c>
      <c r="H50">
        <f>SUM('Legislator By Industry'!AD50,'Legislator By Industry'!AE50)</f>
        <v>0</v>
      </c>
      <c r="I50">
        <f t="shared" si="0"/>
        <v>0</v>
      </c>
      <c r="J50">
        <f>SUM('Legislator By Industry'!AW50)</f>
        <v>0</v>
      </c>
      <c r="K50">
        <f t="shared" si="1"/>
        <v>0</v>
      </c>
      <c r="L50">
        <f t="shared" si="2"/>
        <v>0</v>
      </c>
      <c r="M50" t="str">
        <f>INDEX('Legislator By Industry'!$G$1:$CJ$1,0,MATCH(MAX('Legislator By Industry'!G50:CJ50),'Legislator By Industry'!G50:CJ50,0))</f>
        <v>Labor - Transportation Unions</v>
      </c>
      <c r="N50">
        <f>MAX('Legislator By Industry'!G50:CJ50)</f>
        <v>40500</v>
      </c>
      <c r="O50">
        <f>N50/G50</f>
        <v>9.4953402496922801E-2</v>
      </c>
    </row>
    <row r="51" spans="1:15" x14ac:dyDescent="0.25">
      <c r="A51" t="s">
        <v>149</v>
      </c>
      <c r="B51" t="s">
        <v>2173</v>
      </c>
      <c r="C51" t="s">
        <v>2669</v>
      </c>
      <c r="D51" s="6" t="s">
        <v>150</v>
      </c>
      <c r="E51" t="s">
        <v>95</v>
      </c>
      <c r="F51" t="s">
        <v>90</v>
      </c>
      <c r="G51">
        <f>SUM('Legislator By Industry'!G51:CJ51)</f>
        <v>2006204</v>
      </c>
      <c r="H51">
        <f>SUM('Legislator By Industry'!AD51,'Legislator By Industry'!AE51)</f>
        <v>5255</v>
      </c>
      <c r="I51">
        <f t="shared" si="0"/>
        <v>2.6193746996815877E-3</v>
      </c>
      <c r="J51">
        <f>SUM('Legislator By Industry'!AW51)</f>
        <v>172296</v>
      </c>
      <c r="K51">
        <f t="shared" si="1"/>
        <v>8.5881595291406057E-2</v>
      </c>
      <c r="L51">
        <f t="shared" si="2"/>
        <v>8.5881595291406057E-2</v>
      </c>
      <c r="M51" t="str">
        <f>INDEX('Legislator By Industry'!$G$1:$CJ$1,0,MATCH(MAX('Legislator By Industry'!G51:CJ51),'Legislator By Industry'!G51:CJ51,0))</f>
        <v>Lawyers &amp; Lobbyists - Lawyers/Law Firms</v>
      </c>
      <c r="N51">
        <f>MAX('Legislator By Industry'!G51:CJ51)</f>
        <v>297424</v>
      </c>
      <c r="O51">
        <f>N51/G51</f>
        <v>0.14825212191781095</v>
      </c>
    </row>
    <row r="52" spans="1:15" x14ac:dyDescent="0.25">
      <c r="A52" t="s">
        <v>151</v>
      </c>
      <c r="B52" t="s">
        <v>2174</v>
      </c>
      <c r="C52" t="s">
        <v>2657</v>
      </c>
      <c r="D52" s="6" t="s">
        <v>759</v>
      </c>
      <c r="E52" t="s">
        <v>87</v>
      </c>
      <c r="F52" t="s">
        <v>90</v>
      </c>
      <c r="G52">
        <f>SUM('Legislator By Industry'!G52:CJ52)</f>
        <v>2357920</v>
      </c>
      <c r="H52">
        <f>SUM('Legislator By Industry'!AD52,'Legislator By Industry'!AE52)</f>
        <v>1088</v>
      </c>
      <c r="I52">
        <f t="shared" si="0"/>
        <v>4.6142362760398997E-4</v>
      </c>
      <c r="J52">
        <f>SUM('Legislator By Industry'!AW52)</f>
        <v>172771</v>
      </c>
      <c r="K52">
        <f t="shared" si="1"/>
        <v>7.3272630114677342E-2</v>
      </c>
      <c r="L52">
        <f t="shared" si="2"/>
        <v>7.3272630114677342E-2</v>
      </c>
      <c r="M52" t="str">
        <f>INDEX('Legislator By Industry'!$G$1:$CJ$1,0,MATCH(MAX('Legislator By Industry'!G52:CJ52),'Legislator By Industry'!G52:CJ52,0))</f>
        <v>Ideological/Single-Issue - Women's Issues</v>
      </c>
      <c r="N52">
        <f>MAX('Legislator By Industry'!G52:CJ52)</f>
        <v>233390</v>
      </c>
      <c r="O52">
        <f>N52/G52</f>
        <v>9.898130555744046E-2</v>
      </c>
    </row>
    <row r="53" spans="1:15" x14ac:dyDescent="0.25">
      <c r="A53" t="s">
        <v>152</v>
      </c>
      <c r="B53" t="s">
        <v>2175</v>
      </c>
      <c r="C53" t="s">
        <v>2673</v>
      </c>
      <c r="D53" s="6" t="s">
        <v>760</v>
      </c>
      <c r="E53" t="s">
        <v>87</v>
      </c>
      <c r="F53" t="s">
        <v>88</v>
      </c>
      <c r="G53">
        <f>SUM('Legislator By Industry'!G53:CJ53)</f>
        <v>1317664</v>
      </c>
      <c r="H53">
        <f>SUM('Legislator By Industry'!AD53,'Legislator By Industry'!AE53)</f>
        <v>5500</v>
      </c>
      <c r="I53">
        <f t="shared" si="0"/>
        <v>4.1740534764553028E-3</v>
      </c>
      <c r="J53">
        <f>SUM('Legislator By Industry'!AW53)</f>
        <v>0</v>
      </c>
      <c r="K53">
        <f t="shared" si="1"/>
        <v>0</v>
      </c>
      <c r="L53">
        <f t="shared" si="2"/>
        <v>0</v>
      </c>
      <c r="M53" t="str">
        <f>INDEX('Legislator By Industry'!$G$1:$CJ$1,0,MATCH(MAX('Legislator By Industry'!G53:CJ53),'Legislator By Industry'!G53:CJ53,0))</f>
        <v>Health - Hospitals/Nursing Homes</v>
      </c>
      <c r="N53">
        <f>MAX('Legislator By Industry'!G53:CJ53)</f>
        <v>127000</v>
      </c>
      <c r="O53">
        <f>N53/G53</f>
        <v>9.638268936542245E-2</v>
      </c>
    </row>
    <row r="54" spans="1:15" x14ac:dyDescent="0.25">
      <c r="A54" t="s">
        <v>153</v>
      </c>
      <c r="B54" t="s">
        <v>2176</v>
      </c>
      <c r="C54" t="s">
        <v>2670</v>
      </c>
      <c r="D54" s="6" t="s">
        <v>761</v>
      </c>
      <c r="E54" t="s">
        <v>87</v>
      </c>
      <c r="F54" t="s">
        <v>88</v>
      </c>
      <c r="G54">
        <f>SUM('Legislator By Industry'!G54:CJ54)</f>
        <v>642627</v>
      </c>
      <c r="H54">
        <f>SUM('Legislator By Industry'!AD54,'Legislator By Industry'!AE54)</f>
        <v>79250</v>
      </c>
      <c r="I54">
        <f t="shared" si="0"/>
        <v>0.12332192702765368</v>
      </c>
      <c r="J54">
        <f>SUM('Legislator By Industry'!AW54)</f>
        <v>0</v>
      </c>
      <c r="K54">
        <f t="shared" si="1"/>
        <v>0</v>
      </c>
      <c r="L54">
        <f t="shared" si="2"/>
        <v>0</v>
      </c>
      <c r="M54" t="str">
        <f>INDEX('Legislator By Industry'!$G$1:$CJ$1,0,MATCH(MAX('Legislator By Industry'!G54:CJ54),'Legislator By Industry'!G54:CJ54,0))</f>
        <v>Energy &amp; Natural Resources - Oil &amp; Gas</v>
      </c>
      <c r="N54">
        <f>MAX('Legislator By Industry'!G54:CJ54)</f>
        <v>72950</v>
      </c>
      <c r="O54">
        <f>N54/G54</f>
        <v>0.11351841737119667</v>
      </c>
    </row>
    <row r="55" spans="1:15" x14ac:dyDescent="0.25">
      <c r="A55" t="s">
        <v>154</v>
      </c>
      <c r="B55" t="s">
        <v>2177</v>
      </c>
      <c r="C55" t="s">
        <v>2684</v>
      </c>
      <c r="D55" s="6" t="s">
        <v>762</v>
      </c>
      <c r="E55" t="s">
        <v>87</v>
      </c>
      <c r="F55" t="s">
        <v>88</v>
      </c>
      <c r="G55">
        <f>SUM('Legislator By Industry'!G55:CJ55)</f>
        <v>885417</v>
      </c>
      <c r="H55">
        <f>SUM('Legislator By Industry'!AD55,'Legislator By Industry'!AE55)</f>
        <v>43000</v>
      </c>
      <c r="I55">
        <f t="shared" si="0"/>
        <v>4.8564687599176433E-2</v>
      </c>
      <c r="J55">
        <f>SUM('Legislator By Industry'!AW55)</f>
        <v>0</v>
      </c>
      <c r="K55">
        <f t="shared" si="1"/>
        <v>0</v>
      </c>
      <c r="L55">
        <f t="shared" si="2"/>
        <v>0</v>
      </c>
      <c r="M55" t="str">
        <f>INDEX('Legislator By Industry'!$G$1:$CJ$1,0,MATCH(MAX('Legislator By Industry'!G55:CJ55),'Legislator By Industry'!G55:CJ55,0))</f>
        <v>Health - Health Professionals</v>
      </c>
      <c r="N55">
        <f>MAX('Legislator By Industry'!G55:CJ55)</f>
        <v>190350</v>
      </c>
      <c r="O55">
        <f>N55/G55</f>
        <v>0.21498344847681938</v>
      </c>
    </row>
    <row r="56" spans="1:15" x14ac:dyDescent="0.25">
      <c r="A56" t="s">
        <v>155</v>
      </c>
      <c r="B56" t="s">
        <v>2178</v>
      </c>
      <c r="C56" t="s">
        <v>2664</v>
      </c>
      <c r="D56" s="6" t="s">
        <v>763</v>
      </c>
      <c r="E56" t="s">
        <v>87</v>
      </c>
      <c r="F56" t="s">
        <v>88</v>
      </c>
      <c r="G56">
        <f>SUM('Legislator By Industry'!G56:CJ56)</f>
        <v>1250108</v>
      </c>
      <c r="H56">
        <f>SUM('Legislator By Industry'!AD56,'Legislator By Industry'!AE56)</f>
        <v>43100</v>
      </c>
      <c r="I56">
        <f t="shared" si="0"/>
        <v>3.4477021185369584E-2</v>
      </c>
      <c r="J56">
        <f>SUM('Legislator By Industry'!AW56)</f>
        <v>5400</v>
      </c>
      <c r="K56">
        <f t="shared" si="1"/>
        <v>4.319626784245841E-3</v>
      </c>
      <c r="L56">
        <f t="shared" si="2"/>
        <v>4.319626784245841E-3</v>
      </c>
      <c r="M56" t="str">
        <f>INDEX('Legislator By Industry'!$G$1:$CJ$1,0,MATCH(MAX('Legislator By Industry'!G56:CJ56),'Legislator By Industry'!G56:CJ56,0))</f>
        <v>Health - Health Professionals</v>
      </c>
      <c r="N56">
        <f>MAX('Legislator By Industry'!G56:CJ56)</f>
        <v>366631</v>
      </c>
      <c r="O56">
        <f>N56/G56</f>
        <v>0.29327946065459942</v>
      </c>
    </row>
    <row r="57" spans="1:15" x14ac:dyDescent="0.25">
      <c r="A57" t="s">
        <v>156</v>
      </c>
      <c r="B57" t="s">
        <v>2179</v>
      </c>
      <c r="C57" t="s">
        <v>2655</v>
      </c>
      <c r="D57" s="6" t="s">
        <v>157</v>
      </c>
      <c r="E57" t="s">
        <v>95</v>
      </c>
      <c r="F57" t="s">
        <v>88</v>
      </c>
      <c r="G57">
        <f>SUM('Legislator By Industry'!G57:CJ57)</f>
        <v>9520564</v>
      </c>
      <c r="H57">
        <f>SUM('Legislator By Industry'!AD57,'Legislator By Industry'!AE57)</f>
        <v>339632</v>
      </c>
      <c r="I57">
        <f t="shared" si="0"/>
        <v>3.5673516821062283E-2</v>
      </c>
      <c r="J57">
        <f>SUM('Legislator By Industry'!AW57)</f>
        <v>0</v>
      </c>
      <c r="K57">
        <f t="shared" si="1"/>
        <v>0</v>
      </c>
      <c r="L57">
        <f t="shared" si="2"/>
        <v>0</v>
      </c>
      <c r="M57" t="str">
        <f>INDEX('Legislator By Industry'!$G$1:$CJ$1,0,MATCH(MAX('Legislator By Industry'!G57:CJ57),'Legislator By Industry'!G57:CJ57,0))</f>
        <v>Other - Retired</v>
      </c>
      <c r="N57">
        <f>MAX('Legislator By Industry'!G57:CJ57)</f>
        <v>935186</v>
      </c>
      <c r="O57">
        <f>N57/G57</f>
        <v>9.8228004139250577E-2</v>
      </c>
    </row>
    <row r="58" spans="1:15" x14ac:dyDescent="0.25">
      <c r="A58" t="s">
        <v>158</v>
      </c>
      <c r="B58" t="s">
        <v>2180</v>
      </c>
      <c r="C58" t="s">
        <v>2682</v>
      </c>
      <c r="D58" s="6" t="s">
        <v>764</v>
      </c>
      <c r="E58" t="s">
        <v>87</v>
      </c>
      <c r="F58" t="s">
        <v>90</v>
      </c>
      <c r="G58">
        <f>SUM('Legislator By Industry'!G58:CJ58)</f>
        <v>2579253</v>
      </c>
      <c r="H58">
        <f>SUM('Legislator By Industry'!AD58,'Legislator By Industry'!AE58)</f>
        <v>11965</v>
      </c>
      <c r="I58">
        <f t="shared" si="0"/>
        <v>4.6389400341881933E-3</v>
      </c>
      <c r="J58">
        <f>SUM('Legislator By Industry'!AW58)</f>
        <v>213795</v>
      </c>
      <c r="K58">
        <f t="shared" si="1"/>
        <v>8.2890278696971562E-2</v>
      </c>
      <c r="L58">
        <f t="shared" si="2"/>
        <v>8.2890278696971562E-2</v>
      </c>
      <c r="M58" t="str">
        <f>INDEX('Legislator By Industry'!$G$1:$CJ$1,0,MATCH(MAX('Legislator By Industry'!G58:CJ58),'Legislator By Industry'!G58:CJ58,0))</f>
        <v>Ideological/Single-Issue - Democratic/Liberal</v>
      </c>
      <c r="N58">
        <f>MAX('Legislator By Industry'!G58:CJ58)</f>
        <v>213795</v>
      </c>
      <c r="O58">
        <f>N58/G58</f>
        <v>8.2890278696971562E-2</v>
      </c>
    </row>
    <row r="59" spans="1:15" x14ac:dyDescent="0.25">
      <c r="A59" t="s">
        <v>159</v>
      </c>
      <c r="B59" t="s">
        <v>2181</v>
      </c>
      <c r="C59" t="s">
        <v>2655</v>
      </c>
      <c r="D59" s="6" t="s">
        <v>765</v>
      </c>
      <c r="E59" t="s">
        <v>87</v>
      </c>
      <c r="F59" t="s">
        <v>90</v>
      </c>
      <c r="G59">
        <f>SUM('Legislator By Industry'!G59:CJ59)</f>
        <v>1067153</v>
      </c>
      <c r="H59">
        <f>SUM('Legislator By Industry'!AD59,'Legislator By Industry'!AE59)</f>
        <v>15500</v>
      </c>
      <c r="I59">
        <f t="shared" si="0"/>
        <v>1.4524627677568258E-2</v>
      </c>
      <c r="J59">
        <f>SUM('Legislator By Industry'!AW59)</f>
        <v>0</v>
      </c>
      <c r="K59">
        <f t="shared" si="1"/>
        <v>0</v>
      </c>
      <c r="L59">
        <f t="shared" si="2"/>
        <v>0</v>
      </c>
      <c r="M59" t="str">
        <f>INDEX('Legislator By Industry'!$G$1:$CJ$1,0,MATCH(MAX('Legislator By Industry'!G59:CJ59),'Legislator By Industry'!G59:CJ59,0))</f>
        <v>Health - Pharmaceuticals/Health Products</v>
      </c>
      <c r="N59">
        <f>MAX('Legislator By Industry'!G59:CJ59)</f>
        <v>125260</v>
      </c>
      <c r="O59">
        <f>N59/G59</f>
        <v>0.11737773308981936</v>
      </c>
    </row>
    <row r="60" spans="1:15" x14ac:dyDescent="0.25">
      <c r="A60" t="s">
        <v>160</v>
      </c>
      <c r="B60" t="s">
        <v>2182</v>
      </c>
      <c r="C60" t="s">
        <v>2656</v>
      </c>
      <c r="D60" s="6" t="s">
        <v>766</v>
      </c>
      <c r="E60" t="s">
        <v>87</v>
      </c>
      <c r="F60" t="s">
        <v>88</v>
      </c>
      <c r="G60">
        <f>SUM('Legislator By Industry'!G60:CJ60)</f>
        <v>1202753</v>
      </c>
      <c r="H60">
        <f>SUM('Legislator By Industry'!AD60,'Legislator By Industry'!AE60)</f>
        <v>45350</v>
      </c>
      <c r="I60">
        <f t="shared" si="0"/>
        <v>3.7705164734571438E-2</v>
      </c>
      <c r="J60">
        <f>SUM('Legislator By Industry'!AW60)</f>
        <v>0</v>
      </c>
      <c r="K60">
        <f t="shared" si="1"/>
        <v>0</v>
      </c>
      <c r="L60">
        <f t="shared" si="2"/>
        <v>0</v>
      </c>
      <c r="M60" t="str">
        <f>INDEX('Legislator By Industry'!$G$1:$CJ$1,0,MATCH(MAX('Legislator By Industry'!G60:CJ60),'Legislator By Industry'!G60:CJ60,0))</f>
        <v>Lawyers &amp; Lobbyists - Lawyers/Law Firms</v>
      </c>
      <c r="N60">
        <f>MAX('Legislator By Industry'!G60:CJ60)</f>
        <v>69300</v>
      </c>
      <c r="O60">
        <f>N60/G60</f>
        <v>5.7617815129124603E-2</v>
      </c>
    </row>
    <row r="61" spans="1:15" x14ac:dyDescent="0.25">
      <c r="A61" t="s">
        <v>161</v>
      </c>
      <c r="B61" t="s">
        <v>2183</v>
      </c>
      <c r="C61" t="s">
        <v>2657</v>
      </c>
      <c r="D61" s="6" t="s">
        <v>767</v>
      </c>
      <c r="E61" t="s">
        <v>87</v>
      </c>
      <c r="F61" t="s">
        <v>88</v>
      </c>
      <c r="G61">
        <f>SUM('Legislator By Industry'!G61:CJ61)</f>
        <v>1268825</v>
      </c>
      <c r="H61">
        <f>SUM('Legislator By Industry'!AD61,'Legislator By Industry'!AE61)</f>
        <v>96800</v>
      </c>
      <c r="I61">
        <f t="shared" si="0"/>
        <v>7.6291056686304259E-2</v>
      </c>
      <c r="J61">
        <f>SUM('Legislator By Industry'!AW61)</f>
        <v>0</v>
      </c>
      <c r="K61">
        <f t="shared" si="1"/>
        <v>0</v>
      </c>
      <c r="L61">
        <f t="shared" si="2"/>
        <v>0</v>
      </c>
      <c r="M61" t="str">
        <f>INDEX('Legislator By Industry'!$G$1:$CJ$1,0,MATCH(MAX('Legislator By Industry'!G61:CJ61),'Legislator By Industry'!G61:CJ61,0))</f>
        <v>Misc Business - Casinos/Gambling</v>
      </c>
      <c r="N61">
        <f>MAX('Legislator By Industry'!G61:CJ61)</f>
        <v>88950</v>
      </c>
      <c r="O61">
        <f>N61/G61</f>
        <v>7.0104230291805417E-2</v>
      </c>
    </row>
    <row r="62" spans="1:15" x14ac:dyDescent="0.25">
      <c r="A62" t="s">
        <v>162</v>
      </c>
      <c r="B62" t="s">
        <v>2184</v>
      </c>
      <c r="C62" t="s">
        <v>2671</v>
      </c>
      <c r="D62" s="6" t="s">
        <v>163</v>
      </c>
      <c r="E62" t="s">
        <v>95</v>
      </c>
      <c r="F62" t="s">
        <v>90</v>
      </c>
      <c r="G62">
        <f>SUM('Legislator By Industry'!G62:CJ62)</f>
        <v>438488</v>
      </c>
      <c r="H62">
        <f>SUM('Legislator By Industry'!AD62,'Legislator By Industry'!AE62)</f>
        <v>3000</v>
      </c>
      <c r="I62">
        <f t="shared" si="0"/>
        <v>6.8416923610224228E-3</v>
      </c>
      <c r="J62">
        <f>SUM('Legislator By Industry'!AW62)</f>
        <v>0</v>
      </c>
      <c r="K62">
        <f t="shared" si="1"/>
        <v>0</v>
      </c>
      <c r="L62">
        <f t="shared" si="2"/>
        <v>0</v>
      </c>
      <c r="M62" t="str">
        <f>INDEX('Legislator By Industry'!$G$1:$CJ$1,0,MATCH(MAX('Legislator By Industry'!G62:CJ62),'Legislator By Industry'!G62:CJ62,0))</f>
        <v>Other - Retired</v>
      </c>
      <c r="N62">
        <f>MAX('Legislator By Industry'!G62:CJ62)</f>
        <v>104593</v>
      </c>
      <c r="O62">
        <f>N62/G62</f>
        <v>0.23853104303880607</v>
      </c>
    </row>
    <row r="63" spans="1:15" x14ac:dyDescent="0.25">
      <c r="A63" t="s">
        <v>164</v>
      </c>
      <c r="B63" t="s">
        <v>2185</v>
      </c>
      <c r="C63" t="s">
        <v>2685</v>
      </c>
      <c r="D63" s="6" t="s">
        <v>165</v>
      </c>
      <c r="E63" t="s">
        <v>95</v>
      </c>
      <c r="F63" t="s">
        <v>88</v>
      </c>
      <c r="G63">
        <f>SUM('Legislator By Industry'!G63:CJ63)</f>
        <v>119150</v>
      </c>
      <c r="H63">
        <f>SUM('Legislator By Industry'!AD63,'Legislator By Industry'!AE63)</f>
        <v>2500</v>
      </c>
      <c r="I63">
        <f t="shared" si="0"/>
        <v>2.0981955518254301E-2</v>
      </c>
      <c r="J63">
        <f>SUM('Legislator By Industry'!AW63)</f>
        <v>0</v>
      </c>
      <c r="K63">
        <f t="shared" si="1"/>
        <v>0</v>
      </c>
      <c r="L63">
        <f t="shared" si="2"/>
        <v>0</v>
      </c>
      <c r="M63" t="str">
        <f>INDEX('Legislator By Industry'!$G$1:$CJ$1,0,MATCH(MAX('Legislator By Industry'!G63:CJ63),'Legislator By Industry'!G63:CJ63,0))</f>
        <v>Health - Pharmaceuticals/Health Products</v>
      </c>
      <c r="N63">
        <f>MAX('Legislator By Industry'!G63:CJ63)</f>
        <v>10500</v>
      </c>
      <c r="O63">
        <f>N63/G63</f>
        <v>8.8124213176668062E-2</v>
      </c>
    </row>
    <row r="64" spans="1:15" x14ac:dyDescent="0.25">
      <c r="A64" t="s">
        <v>166</v>
      </c>
      <c r="B64" t="s">
        <v>2186</v>
      </c>
      <c r="C64" t="s">
        <v>2657</v>
      </c>
      <c r="D64" s="6" t="s">
        <v>768</v>
      </c>
      <c r="E64" t="s">
        <v>87</v>
      </c>
      <c r="F64" t="s">
        <v>90</v>
      </c>
      <c r="G64">
        <f>SUM('Legislator By Industry'!G64:CJ64)</f>
        <v>21525</v>
      </c>
      <c r="H64">
        <f>SUM('Legislator By Industry'!AD64,'Legislator By Industry'!AE64)</f>
        <v>0</v>
      </c>
      <c r="I64">
        <f t="shared" si="0"/>
        <v>0</v>
      </c>
      <c r="J64">
        <f>SUM('Legislator By Industry'!AW64)</f>
        <v>-475</v>
      </c>
      <c r="K64">
        <f t="shared" si="1"/>
        <v>-2.2067363530778164E-2</v>
      </c>
      <c r="L64">
        <f t="shared" si="2"/>
        <v>-2.2067363530778164E-2</v>
      </c>
      <c r="M64" t="str">
        <f>INDEX('Legislator By Industry'!$G$1:$CJ$1,0,MATCH(MAX('Legislator By Industry'!G64:CJ64),'Legislator By Industry'!G64:CJ64,0))</f>
        <v>Health - Health Professionals</v>
      </c>
      <c r="N64">
        <f>MAX('Legislator By Industry'!G64:CJ64)</f>
        <v>9000</v>
      </c>
      <c r="O64">
        <f>N64/G64</f>
        <v>0.41811846689895471</v>
      </c>
    </row>
    <row r="65" spans="1:15" x14ac:dyDescent="0.25">
      <c r="A65" t="s">
        <v>167</v>
      </c>
      <c r="B65" t="s">
        <v>2187</v>
      </c>
      <c r="C65" t="s">
        <v>2686</v>
      </c>
      <c r="D65" s="6" t="s">
        <v>769</v>
      </c>
      <c r="E65" t="s">
        <v>87</v>
      </c>
      <c r="F65" t="s">
        <v>90</v>
      </c>
      <c r="G65">
        <f>SUM('Legislator By Industry'!G65:CJ65)</f>
        <v>694160</v>
      </c>
      <c r="H65">
        <f>SUM('Legislator By Industry'!AD65,'Legislator By Industry'!AE65)</f>
        <v>30000</v>
      </c>
      <c r="I65">
        <f t="shared" si="0"/>
        <v>4.3217701970727211E-2</v>
      </c>
      <c r="J65">
        <f>SUM('Legislator By Industry'!AW65)</f>
        <v>0</v>
      </c>
      <c r="K65">
        <f t="shared" si="1"/>
        <v>0</v>
      </c>
      <c r="L65">
        <f t="shared" si="2"/>
        <v>0</v>
      </c>
      <c r="M65" t="str">
        <f>INDEX('Legislator By Industry'!$G$1:$CJ$1,0,MATCH(MAX('Legislator By Industry'!G65:CJ65),'Legislator By Industry'!G65:CJ65,0))</f>
        <v>Finance, Insurance &amp; Real Estate - Insurance</v>
      </c>
      <c r="N65">
        <f>MAX('Legislator By Industry'!G65:CJ65)</f>
        <v>94000</v>
      </c>
      <c r="O65">
        <f>N65/G65</f>
        <v>0.13541546617494526</v>
      </c>
    </row>
    <row r="66" spans="1:15" x14ac:dyDescent="0.25">
      <c r="A66" t="s">
        <v>168</v>
      </c>
      <c r="B66" t="s">
        <v>2188</v>
      </c>
      <c r="C66" t="s">
        <v>2657</v>
      </c>
      <c r="D66" s="6" t="s">
        <v>770</v>
      </c>
      <c r="E66" t="s">
        <v>87</v>
      </c>
      <c r="F66" t="s">
        <v>90</v>
      </c>
      <c r="G66">
        <f>SUM('Legislator By Industry'!G66:CJ66)</f>
        <v>1470460</v>
      </c>
      <c r="H66">
        <f>SUM('Legislator By Industry'!AD66,'Legislator By Industry'!AE66)</f>
        <v>27300</v>
      </c>
      <c r="I66">
        <f t="shared" si="0"/>
        <v>1.8565618921969996E-2</v>
      </c>
      <c r="J66">
        <f>SUM('Legislator By Industry'!AW66)</f>
        <v>34100</v>
      </c>
      <c r="K66">
        <f t="shared" si="1"/>
        <v>2.3190022169933218E-2</v>
      </c>
      <c r="L66">
        <f t="shared" si="2"/>
        <v>2.3190022169933218E-2</v>
      </c>
      <c r="M66" t="str">
        <f>INDEX('Legislator By Industry'!$G$1:$CJ$1,0,MATCH(MAX('Legislator By Industry'!G66:CJ66),'Legislator By Industry'!G66:CJ66,0))</f>
        <v>Health - Pharmaceuticals/Health Products</v>
      </c>
      <c r="N66">
        <f>MAX('Legislator By Industry'!G66:CJ66)</f>
        <v>138202</v>
      </c>
      <c r="O66">
        <f>N66/G66</f>
        <v>9.3985555540443133E-2</v>
      </c>
    </row>
    <row r="67" spans="1:15" x14ac:dyDescent="0.25">
      <c r="A67" t="s">
        <v>169</v>
      </c>
      <c r="B67" t="s">
        <v>2189</v>
      </c>
      <c r="C67" t="s">
        <v>2687</v>
      </c>
      <c r="D67" s="6" t="s">
        <v>170</v>
      </c>
      <c r="E67" t="s">
        <v>95</v>
      </c>
      <c r="F67" t="s">
        <v>90</v>
      </c>
      <c r="G67">
        <f>SUM('Legislator By Industry'!G67:CJ67)</f>
        <v>430783</v>
      </c>
      <c r="H67">
        <f>SUM('Legislator By Industry'!AD67,'Legislator By Industry'!AE67)</f>
        <v>2000</v>
      </c>
      <c r="I67">
        <f t="shared" ref="I67:I130" si="3">H67/G67</f>
        <v>4.6427087419884262E-3</v>
      </c>
      <c r="J67">
        <f>SUM('Legislator By Industry'!AW67)</f>
        <v>2006</v>
      </c>
      <c r="K67">
        <f t="shared" ref="K67:K130" si="4">J67/G67</f>
        <v>4.6566368682143906E-3</v>
      </c>
      <c r="L67">
        <f t="shared" ref="L67:L130" si="5">IFERROR(J67/G67,0)</f>
        <v>4.6566368682143906E-3</v>
      </c>
      <c r="M67" t="str">
        <f>INDEX('Legislator By Industry'!$G$1:$CJ$1,0,MATCH(MAX('Legislator By Industry'!G67:CJ67),'Legislator By Industry'!G67:CJ67,0))</f>
        <v>Finance, Insurance &amp; Real Estate - Insurance</v>
      </c>
      <c r="N67">
        <f>MAX('Legislator By Industry'!G67:CJ67)</f>
        <v>82750</v>
      </c>
      <c r="O67">
        <f>N67/G67</f>
        <v>0.19209207419977112</v>
      </c>
    </row>
    <row r="68" spans="1:15" x14ac:dyDescent="0.25">
      <c r="A68" t="s">
        <v>171</v>
      </c>
      <c r="B68" t="s">
        <v>2190</v>
      </c>
      <c r="C68" t="s">
        <v>2688</v>
      </c>
      <c r="D68" s="6" t="s">
        <v>771</v>
      </c>
      <c r="E68" t="s">
        <v>87</v>
      </c>
      <c r="F68" t="s">
        <v>90</v>
      </c>
      <c r="G68">
        <f>SUM('Legislator By Industry'!G68:CJ68)</f>
        <v>253934</v>
      </c>
      <c r="H68">
        <f>SUM('Legislator By Industry'!AD68,'Legislator By Industry'!AE68)</f>
        <v>2500</v>
      </c>
      <c r="I68">
        <f t="shared" si="3"/>
        <v>9.8450778548756761E-3</v>
      </c>
      <c r="J68">
        <f>SUM('Legislator By Industry'!AW68)</f>
        <v>5500</v>
      </c>
      <c r="K68">
        <f t="shared" si="4"/>
        <v>2.1659171280726489E-2</v>
      </c>
      <c r="L68">
        <f t="shared" si="5"/>
        <v>2.1659171280726489E-2</v>
      </c>
      <c r="M68" t="str">
        <f>INDEX('Legislator By Industry'!$G$1:$CJ$1,0,MATCH(MAX('Legislator By Industry'!G68:CJ68),'Legislator By Industry'!G68:CJ68,0))</f>
        <v>Finance, Insurance &amp; Real Estate - Securities &amp; Investment</v>
      </c>
      <c r="N68">
        <f>MAX('Legislator By Industry'!G68:CJ68)</f>
        <v>51750</v>
      </c>
      <c r="O68">
        <f>N68/G68</f>
        <v>0.2037931115959265</v>
      </c>
    </row>
    <row r="69" spans="1:15" x14ac:dyDescent="0.25">
      <c r="A69" t="s">
        <v>172</v>
      </c>
      <c r="B69" t="s">
        <v>2191</v>
      </c>
      <c r="C69" t="s">
        <v>2688</v>
      </c>
      <c r="D69" s="6" t="s">
        <v>173</v>
      </c>
      <c r="E69" t="s">
        <v>95</v>
      </c>
      <c r="F69" t="s">
        <v>90</v>
      </c>
      <c r="G69">
        <f>SUM('Legislator By Industry'!G69:CJ69)</f>
        <v>586660</v>
      </c>
      <c r="H69">
        <f>SUM('Legislator By Industry'!AD69,'Legislator By Industry'!AE69)</f>
        <v>5500</v>
      </c>
      <c r="I69">
        <f t="shared" si="3"/>
        <v>9.3751065353015368E-3</v>
      </c>
      <c r="J69">
        <f>SUM('Legislator By Industry'!AW69)</f>
        <v>0</v>
      </c>
      <c r="K69">
        <f t="shared" si="4"/>
        <v>0</v>
      </c>
      <c r="L69">
        <f t="shared" si="5"/>
        <v>0</v>
      </c>
      <c r="M69" t="str">
        <f>INDEX('Legislator By Industry'!$G$1:$CJ$1,0,MATCH(MAX('Legislator By Industry'!G69:CJ69),'Legislator By Industry'!G69:CJ69,0))</f>
        <v>Finance, Insurance &amp; Real Estate - Insurance</v>
      </c>
      <c r="N69">
        <f>MAX('Legislator By Industry'!G69:CJ69)</f>
        <v>77500</v>
      </c>
      <c r="O69">
        <f>N69/G69</f>
        <v>0.13210377390652167</v>
      </c>
    </row>
    <row r="70" spans="1:15" x14ac:dyDescent="0.25">
      <c r="A70" t="s">
        <v>174</v>
      </c>
      <c r="B70" t="s">
        <v>2192</v>
      </c>
      <c r="C70" t="s">
        <v>2684</v>
      </c>
      <c r="D70" s="6" t="s">
        <v>772</v>
      </c>
      <c r="E70" t="s">
        <v>87</v>
      </c>
      <c r="F70" t="s">
        <v>90</v>
      </c>
      <c r="G70">
        <f>SUM('Legislator By Industry'!G70:CJ70)</f>
        <v>925225</v>
      </c>
      <c r="H70">
        <f>SUM('Legislator By Industry'!AD70,'Legislator By Industry'!AE70)</f>
        <v>1000</v>
      </c>
      <c r="I70">
        <f t="shared" si="3"/>
        <v>1.0808181793617768E-3</v>
      </c>
      <c r="J70">
        <f>SUM('Legislator By Industry'!AW70)</f>
        <v>325</v>
      </c>
      <c r="K70">
        <f t="shared" si="4"/>
        <v>3.5126590829257745E-4</v>
      </c>
      <c r="L70">
        <f t="shared" si="5"/>
        <v>3.5126590829257745E-4</v>
      </c>
      <c r="M70" t="str">
        <f>INDEX('Legislator By Industry'!$G$1:$CJ$1,0,MATCH(MAX('Legislator By Industry'!G70:CJ70),'Legislator By Industry'!G70:CJ70,0))</f>
        <v>Lawyers &amp; Lobbyists - Lawyers/Law Firms</v>
      </c>
      <c r="N70">
        <f>MAX('Legislator By Industry'!G70:CJ70)</f>
        <v>87704</v>
      </c>
      <c r="O70">
        <f>N70/G70</f>
        <v>9.4792077602745273E-2</v>
      </c>
    </row>
    <row r="71" spans="1:15" x14ac:dyDescent="0.25">
      <c r="A71" t="s">
        <v>175</v>
      </c>
      <c r="B71" t="s">
        <v>2193</v>
      </c>
      <c r="C71" t="s">
        <v>2659</v>
      </c>
      <c r="D71" s="6" t="s">
        <v>773</v>
      </c>
      <c r="E71" t="s">
        <v>87</v>
      </c>
      <c r="F71" t="s">
        <v>88</v>
      </c>
      <c r="G71">
        <f>SUM('Legislator By Industry'!G71:CJ71)</f>
        <v>1006760</v>
      </c>
      <c r="H71">
        <f>SUM('Legislator By Industry'!AD71,'Legislator By Industry'!AE71)</f>
        <v>13400</v>
      </c>
      <c r="I71">
        <f t="shared" si="3"/>
        <v>1.3310024236163535E-2</v>
      </c>
      <c r="J71">
        <f>SUM('Legislator By Industry'!AW71)</f>
        <v>0</v>
      </c>
      <c r="K71">
        <f t="shared" si="4"/>
        <v>0</v>
      </c>
      <c r="L71">
        <f t="shared" si="5"/>
        <v>0</v>
      </c>
      <c r="M71" t="str">
        <f>INDEX('Legislator By Industry'!$G$1:$CJ$1,0,MATCH(MAX('Legislator By Industry'!G71:CJ71),'Legislator By Industry'!G71:CJ71,0))</f>
        <v>Health - Health Professionals</v>
      </c>
      <c r="N71">
        <f>MAX('Legislator By Industry'!G71:CJ71)</f>
        <v>178800</v>
      </c>
      <c r="O71">
        <f>N71/G71</f>
        <v>0.17759942786761493</v>
      </c>
    </row>
    <row r="72" spans="1:15" x14ac:dyDescent="0.25">
      <c r="A72" t="s">
        <v>176</v>
      </c>
      <c r="B72" t="s">
        <v>2194</v>
      </c>
      <c r="C72" t="s">
        <v>2664</v>
      </c>
      <c r="D72" s="6" t="s">
        <v>774</v>
      </c>
      <c r="E72" t="s">
        <v>87</v>
      </c>
      <c r="F72" t="s">
        <v>88</v>
      </c>
      <c r="G72">
        <f>SUM('Legislator By Industry'!G72:CJ72)</f>
        <v>936715</v>
      </c>
      <c r="H72">
        <f>SUM('Legislator By Industry'!AD72,'Legislator By Industry'!AE72)</f>
        <v>35200</v>
      </c>
      <c r="I72">
        <f t="shared" si="3"/>
        <v>3.7578132089269412E-2</v>
      </c>
      <c r="J72">
        <f>SUM('Legislator By Industry'!AW72)</f>
        <v>0</v>
      </c>
      <c r="K72">
        <f t="shared" si="4"/>
        <v>0</v>
      </c>
      <c r="L72">
        <f t="shared" si="5"/>
        <v>0</v>
      </c>
      <c r="M72" t="str">
        <f>INDEX('Legislator By Industry'!$G$1:$CJ$1,0,MATCH(MAX('Legislator By Industry'!G72:CJ72),'Legislator By Industry'!G72:CJ72,0))</f>
        <v>Defense - Defense Aerospace</v>
      </c>
      <c r="N72">
        <f>MAX('Legislator By Industry'!G72:CJ72)</f>
        <v>59000</v>
      </c>
      <c r="O72">
        <f>N72/G72</f>
        <v>6.2986073672354981E-2</v>
      </c>
    </row>
    <row r="73" spans="1:15" x14ac:dyDescent="0.25">
      <c r="A73" t="s">
        <v>177</v>
      </c>
      <c r="B73" t="s">
        <v>2195</v>
      </c>
      <c r="C73" t="s">
        <v>2666</v>
      </c>
      <c r="D73" s="6" t="s">
        <v>775</v>
      </c>
      <c r="E73" t="s">
        <v>87</v>
      </c>
      <c r="F73" t="s">
        <v>90</v>
      </c>
      <c r="G73">
        <f>SUM('Legislator By Industry'!G73:CJ73)</f>
        <v>780471</v>
      </c>
      <c r="H73">
        <f>SUM('Legislator By Industry'!AD73,'Legislator By Industry'!AE73)</f>
        <v>2500</v>
      </c>
      <c r="I73">
        <f t="shared" si="3"/>
        <v>3.2031939687701401E-3</v>
      </c>
      <c r="J73">
        <f>SUM('Legislator By Industry'!AW73)</f>
        <v>0</v>
      </c>
      <c r="K73">
        <f t="shared" si="4"/>
        <v>0</v>
      </c>
      <c r="L73">
        <f t="shared" si="5"/>
        <v>0</v>
      </c>
      <c r="M73" t="str">
        <f>INDEX('Legislator By Industry'!$G$1:$CJ$1,0,MATCH(MAX('Legislator By Industry'!G73:CJ73),'Legislator By Industry'!G73:CJ73,0))</f>
        <v>Lawyers &amp; Lobbyists - Lawyers/Law Firms</v>
      </c>
      <c r="N73">
        <f>MAX('Legislator By Industry'!G73:CJ73)</f>
        <v>239051</v>
      </c>
      <c r="O73">
        <f>N73/G73</f>
        <v>0.3062906885713883</v>
      </c>
    </row>
    <row r="74" spans="1:15" x14ac:dyDescent="0.25">
      <c r="A74" t="s">
        <v>178</v>
      </c>
      <c r="B74" t="s">
        <v>2196</v>
      </c>
      <c r="C74" t="s">
        <v>2666</v>
      </c>
      <c r="D74" s="6" t="s">
        <v>179</v>
      </c>
      <c r="E74" t="s">
        <v>95</v>
      </c>
      <c r="F74" t="s">
        <v>90</v>
      </c>
      <c r="G74">
        <f>SUM('Legislator By Industry'!G74:CJ74)</f>
        <v>1903117</v>
      </c>
      <c r="H74">
        <f>SUM('Legislator By Industry'!AD74,'Legislator By Industry'!AE74)</f>
        <v>14400</v>
      </c>
      <c r="I74">
        <f t="shared" si="3"/>
        <v>7.5665342698320705E-3</v>
      </c>
      <c r="J74">
        <f>SUM('Legislator By Industry'!AW74)</f>
        <v>5400</v>
      </c>
      <c r="K74">
        <f t="shared" si="4"/>
        <v>2.8374503511870265E-3</v>
      </c>
      <c r="L74">
        <f t="shared" si="5"/>
        <v>2.8374503511870265E-3</v>
      </c>
      <c r="M74" t="str">
        <f>INDEX('Legislator By Industry'!$G$1:$CJ$1,0,MATCH(MAX('Legislator By Industry'!G74:CJ74),'Legislator By Industry'!G74:CJ74,0))</f>
        <v>Lawyers &amp; Lobbyists - Lawyers/Law Firms</v>
      </c>
      <c r="N74">
        <f>MAX('Legislator By Industry'!G74:CJ74)</f>
        <v>359620</v>
      </c>
      <c r="O74">
        <f>N74/G74</f>
        <v>0.18896368431368119</v>
      </c>
    </row>
    <row r="75" spans="1:15" x14ac:dyDescent="0.25">
      <c r="A75" t="s">
        <v>180</v>
      </c>
      <c r="B75" t="s">
        <v>2197</v>
      </c>
      <c r="C75" t="s">
        <v>2654</v>
      </c>
      <c r="D75" s="6" t="s">
        <v>181</v>
      </c>
      <c r="E75" t="s">
        <v>95</v>
      </c>
      <c r="F75" t="s">
        <v>88</v>
      </c>
      <c r="G75">
        <f>SUM('Legislator By Industry'!G75:CJ75)</f>
        <v>822723</v>
      </c>
      <c r="H75">
        <f>SUM('Legislator By Industry'!AD75,'Legislator By Industry'!AE75)</f>
        <v>89800</v>
      </c>
      <c r="I75">
        <f t="shared" si="3"/>
        <v>0.10914973812571181</v>
      </c>
      <c r="J75">
        <f>SUM('Legislator By Industry'!AW75)</f>
        <v>0</v>
      </c>
      <c r="K75">
        <f t="shared" si="4"/>
        <v>0</v>
      </c>
      <c r="L75">
        <f t="shared" si="5"/>
        <v>0</v>
      </c>
      <c r="M75" t="str">
        <f>INDEX('Legislator By Industry'!$G$1:$CJ$1,0,MATCH(MAX('Legislator By Industry'!G75:CJ75),'Legislator By Industry'!G75:CJ75,0))</f>
        <v>Energy &amp; Natural Resources - Oil &amp; Gas</v>
      </c>
      <c r="N75">
        <f>MAX('Legislator By Industry'!G75:CJ75)</f>
        <v>89800</v>
      </c>
      <c r="O75">
        <f>N75/G75</f>
        <v>0.10914973812571181</v>
      </c>
    </row>
    <row r="76" spans="1:15" x14ac:dyDescent="0.25">
      <c r="A76" t="s">
        <v>182</v>
      </c>
      <c r="B76" t="s">
        <v>2198</v>
      </c>
      <c r="C76" t="s">
        <v>2673</v>
      </c>
      <c r="D76" s="6" t="s">
        <v>776</v>
      </c>
      <c r="E76" t="s">
        <v>87</v>
      </c>
      <c r="F76" t="s">
        <v>90</v>
      </c>
      <c r="G76">
        <f>SUM('Legislator By Industry'!G76:CJ76)</f>
        <v>598493</v>
      </c>
      <c r="H76">
        <f>SUM('Legislator By Industry'!AD76,'Legislator By Industry'!AE76)</f>
        <v>0</v>
      </c>
      <c r="I76">
        <f t="shared" si="3"/>
        <v>0</v>
      </c>
      <c r="J76">
        <f>SUM('Legislator By Industry'!AW76)</f>
        <v>5421</v>
      </c>
      <c r="K76">
        <f t="shared" si="4"/>
        <v>9.0577500488727529E-3</v>
      </c>
      <c r="L76">
        <f t="shared" si="5"/>
        <v>9.0577500488727529E-3</v>
      </c>
      <c r="M76" t="str">
        <f>INDEX('Legislator By Industry'!$G$1:$CJ$1,0,MATCH(MAX('Legislator By Industry'!G76:CJ76),'Legislator By Industry'!G76:CJ76,0))</f>
        <v>Health - Health Professionals</v>
      </c>
      <c r="N76">
        <f>MAX('Legislator By Industry'!G76:CJ76)</f>
        <v>78075</v>
      </c>
      <c r="O76">
        <f>N76/G76</f>
        <v>0.13045265358157906</v>
      </c>
    </row>
    <row r="77" spans="1:15" x14ac:dyDescent="0.25">
      <c r="A77" t="s">
        <v>183</v>
      </c>
      <c r="B77" t="s">
        <v>2199</v>
      </c>
      <c r="C77" t="s">
        <v>2664</v>
      </c>
      <c r="D77" s="6" t="s">
        <v>777</v>
      </c>
      <c r="E77" t="s">
        <v>87</v>
      </c>
      <c r="F77" t="s">
        <v>90</v>
      </c>
      <c r="G77">
        <f>SUM('Legislator By Industry'!G77:CJ77)</f>
        <v>980156</v>
      </c>
      <c r="H77">
        <f>SUM('Legislator By Industry'!AD77,'Legislator By Industry'!AE77)</f>
        <v>24250</v>
      </c>
      <c r="I77">
        <f t="shared" si="3"/>
        <v>2.4740959602349014E-2</v>
      </c>
      <c r="J77">
        <f>SUM('Legislator By Industry'!AW77)</f>
        <v>24333</v>
      </c>
      <c r="K77">
        <f t="shared" si="4"/>
        <v>2.482564000016324E-2</v>
      </c>
      <c r="L77">
        <f t="shared" si="5"/>
        <v>2.482564000016324E-2</v>
      </c>
      <c r="M77" t="str">
        <f>INDEX('Legislator By Industry'!$G$1:$CJ$1,0,MATCH(MAX('Legislator By Industry'!G77:CJ77),'Legislator By Industry'!G77:CJ77,0))</f>
        <v>Lawyers &amp; Lobbyists - Lawyers/Law Firms</v>
      </c>
      <c r="N77">
        <f>MAX('Legislator By Industry'!G77:CJ77)</f>
        <v>125901</v>
      </c>
      <c r="O77">
        <f>N77/G77</f>
        <v>0.1284499610266121</v>
      </c>
    </row>
    <row r="78" spans="1:15" x14ac:dyDescent="0.25">
      <c r="A78" t="s">
        <v>184</v>
      </c>
      <c r="B78" t="s">
        <v>2200</v>
      </c>
      <c r="C78" t="s">
        <v>2669</v>
      </c>
      <c r="D78" s="6" t="s">
        <v>778</v>
      </c>
      <c r="E78" t="s">
        <v>87</v>
      </c>
      <c r="F78" t="s">
        <v>88</v>
      </c>
      <c r="G78">
        <f>SUM('Legislator By Industry'!G78:CJ78)</f>
        <v>901753</v>
      </c>
      <c r="H78">
        <f>SUM('Legislator By Industry'!AD78,'Legislator By Industry'!AE78)</f>
        <v>2100</v>
      </c>
      <c r="I78">
        <f t="shared" si="3"/>
        <v>2.3287973535990455E-3</v>
      </c>
      <c r="J78">
        <f>SUM('Legislator By Industry'!AW78)</f>
        <v>0</v>
      </c>
      <c r="K78">
        <f t="shared" si="4"/>
        <v>0</v>
      </c>
      <c r="L78">
        <f t="shared" si="5"/>
        <v>0</v>
      </c>
      <c r="M78" t="str">
        <f>INDEX('Legislator By Industry'!$G$1:$CJ$1,0,MATCH(MAX('Legislator By Industry'!G78:CJ78),'Legislator By Industry'!G78:CJ78,0))</f>
        <v>Finance, Insurance &amp; Real Estate - Insurance</v>
      </c>
      <c r="N78">
        <f>MAX('Legislator By Industry'!G78:CJ78)</f>
        <v>60000</v>
      </c>
      <c r="O78">
        <f>N78/G78</f>
        <v>6.6537067245687018E-2</v>
      </c>
    </row>
    <row r="79" spans="1:15" x14ac:dyDescent="0.25">
      <c r="A79" t="s">
        <v>185</v>
      </c>
      <c r="B79" t="s">
        <v>2201</v>
      </c>
      <c r="C79" t="s">
        <v>2674</v>
      </c>
      <c r="D79" s="6" t="s">
        <v>779</v>
      </c>
      <c r="E79" t="s">
        <v>87</v>
      </c>
      <c r="F79" t="s">
        <v>88</v>
      </c>
      <c r="G79">
        <f>SUM('Legislator By Industry'!G79:CJ79)</f>
        <v>1228174</v>
      </c>
      <c r="H79">
        <f>SUM('Legislator By Industry'!AD79,'Legislator By Industry'!AE79)</f>
        <v>56800</v>
      </c>
      <c r="I79">
        <f t="shared" si="3"/>
        <v>4.6247518674064098E-2</v>
      </c>
      <c r="J79">
        <f>SUM('Legislator By Industry'!AW79)</f>
        <v>1</v>
      </c>
      <c r="K79">
        <f t="shared" si="4"/>
        <v>8.1421687806450876E-7</v>
      </c>
      <c r="L79">
        <f t="shared" si="5"/>
        <v>8.1421687806450876E-7</v>
      </c>
      <c r="M79" t="str">
        <f>INDEX('Legislator By Industry'!$G$1:$CJ$1,0,MATCH(MAX('Legislator By Industry'!G79:CJ79),'Legislator By Industry'!G79:CJ79,0))</f>
        <v>Health - Pharmaceuticals/Health Products</v>
      </c>
      <c r="N79">
        <f>MAX('Legislator By Industry'!G79:CJ79)</f>
        <v>90350</v>
      </c>
      <c r="O79">
        <f>N79/G79</f>
        <v>7.3564494933128374E-2</v>
      </c>
    </row>
    <row r="80" spans="1:15" x14ac:dyDescent="0.25">
      <c r="A80" t="s">
        <v>186</v>
      </c>
      <c r="B80" t="s">
        <v>2202</v>
      </c>
      <c r="C80" t="s">
        <v>2657</v>
      </c>
      <c r="D80" s="6" t="s">
        <v>780</v>
      </c>
      <c r="E80" t="s">
        <v>87</v>
      </c>
      <c r="F80" t="s">
        <v>90</v>
      </c>
      <c r="G80">
        <f>SUM('Legislator By Industry'!G80:CJ80)</f>
        <v>750208</v>
      </c>
      <c r="H80">
        <f>SUM('Legislator By Industry'!AD80,'Legislator By Industry'!AE80)</f>
        <v>0</v>
      </c>
      <c r="I80">
        <f t="shared" si="3"/>
        <v>0</v>
      </c>
      <c r="J80">
        <f>SUM('Legislator By Industry'!AW80)</f>
        <v>4800</v>
      </c>
      <c r="K80">
        <f t="shared" si="4"/>
        <v>6.3982255587783652E-3</v>
      </c>
      <c r="L80">
        <f t="shared" si="5"/>
        <v>6.3982255587783652E-3</v>
      </c>
      <c r="M80" t="str">
        <f>INDEX('Legislator By Industry'!$G$1:$CJ$1,0,MATCH(MAX('Legislator By Industry'!G80:CJ80),'Legislator By Industry'!G80:CJ80,0))</f>
        <v>Finance, Insurance &amp; Real Estate - Real Estate</v>
      </c>
      <c r="N80">
        <f>MAX('Legislator By Industry'!G80:CJ80)</f>
        <v>59000</v>
      </c>
      <c r="O80">
        <f>N80/G80</f>
        <v>7.8644855826650747E-2</v>
      </c>
    </row>
    <row r="81" spans="1:15" x14ac:dyDescent="0.25">
      <c r="A81" t="s">
        <v>187</v>
      </c>
      <c r="B81" t="s">
        <v>2203</v>
      </c>
      <c r="C81" t="s">
        <v>2689</v>
      </c>
      <c r="D81" s="6" t="s">
        <v>781</v>
      </c>
      <c r="E81" t="s">
        <v>87</v>
      </c>
      <c r="F81" t="s">
        <v>90</v>
      </c>
      <c r="G81">
        <f>SUM('Legislator By Industry'!G81:CJ81)</f>
        <v>1176666</v>
      </c>
      <c r="H81">
        <f>SUM('Legislator By Industry'!AD81,'Legislator By Industry'!AE81)</f>
        <v>0</v>
      </c>
      <c r="I81">
        <f t="shared" si="3"/>
        <v>0</v>
      </c>
      <c r="J81">
        <f>SUM('Legislator By Industry'!AW81)</f>
        <v>2125</v>
      </c>
      <c r="K81">
        <f t="shared" si="4"/>
        <v>1.8059500316997346E-3</v>
      </c>
      <c r="L81">
        <f t="shared" si="5"/>
        <v>1.8059500316997346E-3</v>
      </c>
      <c r="M81" t="str">
        <f>INDEX('Legislator By Industry'!$G$1:$CJ$1,0,MATCH(MAX('Legislator By Industry'!G81:CJ81),'Legislator By Industry'!G81:CJ81,0))</f>
        <v>Other - Retired</v>
      </c>
      <c r="N81">
        <f>MAX('Legislator By Industry'!G81:CJ81)</f>
        <v>137882</v>
      </c>
      <c r="O81">
        <f>N81/G81</f>
        <v>0.11718023636274015</v>
      </c>
    </row>
    <row r="82" spans="1:15" x14ac:dyDescent="0.25">
      <c r="A82" t="s">
        <v>188</v>
      </c>
      <c r="B82" t="s">
        <v>2204</v>
      </c>
      <c r="C82" t="s">
        <v>2686</v>
      </c>
      <c r="D82" s="6" t="s">
        <v>782</v>
      </c>
      <c r="E82" t="s">
        <v>87</v>
      </c>
      <c r="F82" t="s">
        <v>90</v>
      </c>
      <c r="G82">
        <f>SUM('Legislator By Industry'!G82:CJ82)</f>
        <v>1101967</v>
      </c>
      <c r="H82">
        <f>SUM('Legislator By Industry'!AD82,'Legislator By Industry'!AE82)</f>
        <v>7503</v>
      </c>
      <c r="I82">
        <f t="shared" si="3"/>
        <v>6.8087338368571833E-3</v>
      </c>
      <c r="J82">
        <f>SUM('Legislator By Industry'!AW82)</f>
        <v>5700</v>
      </c>
      <c r="K82">
        <f t="shared" si="4"/>
        <v>5.1725686885360448E-3</v>
      </c>
      <c r="L82">
        <f t="shared" si="5"/>
        <v>5.1725686885360448E-3</v>
      </c>
      <c r="M82" t="str">
        <f>INDEX('Legislator By Industry'!$G$1:$CJ$1,0,MATCH(MAX('Legislator By Industry'!G82:CJ82),'Legislator By Industry'!G82:CJ82,0))</f>
        <v>Health - Pharmaceuticals/Health Products</v>
      </c>
      <c r="N82">
        <f>MAX('Legislator By Industry'!G82:CJ82)</f>
        <v>98950</v>
      </c>
      <c r="O82">
        <f>N82/G82</f>
        <v>8.9793977496603797E-2</v>
      </c>
    </row>
    <row r="83" spans="1:15" x14ac:dyDescent="0.25">
      <c r="A83" t="s">
        <v>189</v>
      </c>
      <c r="B83" t="s">
        <v>2205</v>
      </c>
      <c r="C83" t="s">
        <v>2690</v>
      </c>
      <c r="D83" s="6" t="s">
        <v>783</v>
      </c>
      <c r="E83" t="s">
        <v>87</v>
      </c>
      <c r="F83" t="s">
        <v>90</v>
      </c>
      <c r="G83">
        <f>SUM('Legislator By Industry'!G83:CJ83)</f>
        <v>571566</v>
      </c>
      <c r="H83">
        <f>SUM('Legislator By Industry'!AD83,'Legislator By Industry'!AE83)</f>
        <v>2000</v>
      </c>
      <c r="I83">
        <f t="shared" si="3"/>
        <v>3.4991584523921997E-3</v>
      </c>
      <c r="J83">
        <f>SUM('Legislator By Industry'!AW83)</f>
        <v>0</v>
      </c>
      <c r="K83">
        <f t="shared" si="4"/>
        <v>0</v>
      </c>
      <c r="L83">
        <f t="shared" si="5"/>
        <v>0</v>
      </c>
      <c r="M83" t="str">
        <f>INDEX('Legislator By Industry'!$G$1:$CJ$1,0,MATCH(MAX('Legislator By Industry'!G83:CJ83),'Legislator By Industry'!G83:CJ83,0))</f>
        <v>Communications/Electronics - Telecom Services</v>
      </c>
      <c r="N83">
        <f>MAX('Legislator By Industry'!G83:CJ83)</f>
        <v>61000</v>
      </c>
      <c r="O83">
        <f>N83/G83</f>
        <v>0.10672433279796209</v>
      </c>
    </row>
    <row r="84" spans="1:15" x14ac:dyDescent="0.25">
      <c r="A84" t="s">
        <v>190</v>
      </c>
      <c r="B84" t="s">
        <v>2206</v>
      </c>
      <c r="C84" t="s">
        <v>2673</v>
      </c>
      <c r="D84" s="6" t="s">
        <v>784</v>
      </c>
      <c r="E84" t="s">
        <v>87</v>
      </c>
      <c r="F84" t="s">
        <v>88</v>
      </c>
      <c r="G84">
        <f>SUM('Legislator By Industry'!G84:CJ84)</f>
        <v>238646</v>
      </c>
      <c r="H84">
        <f>SUM('Legislator By Industry'!AD84,'Legislator By Industry'!AE84)</f>
        <v>0</v>
      </c>
      <c r="I84">
        <f t="shared" si="3"/>
        <v>0</v>
      </c>
      <c r="J84">
        <f>SUM('Legislator By Industry'!AW84)</f>
        <v>0</v>
      </c>
      <c r="K84">
        <f t="shared" si="4"/>
        <v>0</v>
      </c>
      <c r="L84">
        <f t="shared" si="5"/>
        <v>0</v>
      </c>
      <c r="M84" t="str">
        <f>INDEX('Legislator By Industry'!$G$1:$CJ$1,0,MATCH(MAX('Legislator By Industry'!G84:CJ84),'Legislator By Industry'!G84:CJ84,0))</f>
        <v>Other - Retired</v>
      </c>
      <c r="N84">
        <f>MAX('Legislator By Industry'!G84:CJ84)</f>
        <v>139387</v>
      </c>
      <c r="O84">
        <f>N84/G84</f>
        <v>0.58407431928463083</v>
      </c>
    </row>
    <row r="85" spans="1:15" x14ac:dyDescent="0.25">
      <c r="A85" t="s">
        <v>191</v>
      </c>
      <c r="B85" t="s">
        <v>2207</v>
      </c>
      <c r="C85" t="s">
        <v>2678</v>
      </c>
      <c r="D85" s="6" t="s">
        <v>785</v>
      </c>
      <c r="E85" t="s">
        <v>87</v>
      </c>
      <c r="F85" t="s">
        <v>90</v>
      </c>
      <c r="G85">
        <f>SUM('Legislator By Industry'!G85:CJ85)</f>
        <v>656741</v>
      </c>
      <c r="H85">
        <f>SUM('Legislator By Industry'!AD85,'Legislator By Industry'!AE85)</f>
        <v>4000</v>
      </c>
      <c r="I85">
        <f t="shared" si="3"/>
        <v>6.0906811056413409E-3</v>
      </c>
      <c r="J85">
        <f>SUM('Legislator By Industry'!AW85)</f>
        <v>0</v>
      </c>
      <c r="K85">
        <f t="shared" si="4"/>
        <v>0</v>
      </c>
      <c r="L85">
        <f t="shared" si="5"/>
        <v>0</v>
      </c>
      <c r="M85" t="str">
        <f>INDEX('Legislator By Industry'!$G$1:$CJ$1,0,MATCH(MAX('Legislator By Industry'!G85:CJ85),'Legislator By Industry'!G85:CJ85,0))</f>
        <v>Finance, Insurance &amp; Real Estate - Insurance</v>
      </c>
      <c r="N85">
        <f>MAX('Legislator By Industry'!G85:CJ85)</f>
        <v>57000</v>
      </c>
      <c r="O85">
        <f>N85/G85</f>
        <v>8.679220575538911E-2</v>
      </c>
    </row>
    <row r="86" spans="1:15" x14ac:dyDescent="0.25">
      <c r="A86" t="s">
        <v>192</v>
      </c>
      <c r="B86" t="s">
        <v>2208</v>
      </c>
      <c r="C86" t="s">
        <v>2678</v>
      </c>
      <c r="D86" s="6" t="s">
        <v>786</v>
      </c>
      <c r="E86" t="s">
        <v>87</v>
      </c>
      <c r="F86" t="s">
        <v>90</v>
      </c>
      <c r="G86">
        <f>SUM('Legislator By Industry'!G86:CJ86)</f>
        <v>1031995</v>
      </c>
      <c r="H86">
        <f>SUM('Legislator By Industry'!AD86,'Legislator By Industry'!AE86)</f>
        <v>0</v>
      </c>
      <c r="I86">
        <f t="shared" si="3"/>
        <v>0</v>
      </c>
      <c r="J86">
        <f>SUM('Legislator By Industry'!AW86)</f>
        <v>1000</v>
      </c>
      <c r="K86">
        <f t="shared" si="4"/>
        <v>9.6899694281464544E-4</v>
      </c>
      <c r="L86">
        <f t="shared" si="5"/>
        <v>9.6899694281464544E-4</v>
      </c>
      <c r="M86" t="str">
        <f>INDEX('Legislator By Industry'!$G$1:$CJ$1,0,MATCH(MAX('Legislator By Industry'!G86:CJ86),'Legislator By Industry'!G86:CJ86,0))</f>
        <v>Finance, Insurance &amp; Real Estate - Insurance</v>
      </c>
      <c r="N86">
        <f>MAX('Legislator By Industry'!G86:CJ86)</f>
        <v>174000</v>
      </c>
      <c r="O86">
        <f>N86/G86</f>
        <v>0.1686054680497483</v>
      </c>
    </row>
    <row r="87" spans="1:15" x14ac:dyDescent="0.25">
      <c r="A87" t="s">
        <v>193</v>
      </c>
      <c r="B87" t="s">
        <v>2209</v>
      </c>
      <c r="C87" t="s">
        <v>2684</v>
      </c>
      <c r="D87" s="6" t="s">
        <v>194</v>
      </c>
      <c r="E87" t="s">
        <v>95</v>
      </c>
      <c r="F87" t="s">
        <v>88</v>
      </c>
      <c r="G87">
        <f>SUM('Legislator By Industry'!G87:CJ87)</f>
        <v>-111800</v>
      </c>
      <c r="H87">
        <f>SUM('Legislator By Industry'!AD87,'Legislator By Industry'!AE87)</f>
        <v>-19800</v>
      </c>
      <c r="I87">
        <f t="shared" si="3"/>
        <v>0.17710196779964221</v>
      </c>
      <c r="J87">
        <f>SUM('Legislator By Industry'!AW87)</f>
        <v>0</v>
      </c>
      <c r="K87">
        <f t="shared" si="4"/>
        <v>0</v>
      </c>
      <c r="L87">
        <f t="shared" si="5"/>
        <v>0</v>
      </c>
      <c r="M87" t="str">
        <f>INDEX('Legislator By Industry'!$G$1:$CJ$1,0,MATCH(MAX('Legislator By Industry'!G87:CJ87),'Legislator By Industry'!G87:CJ87,0))</f>
        <v>Construction - General Contractors</v>
      </c>
      <c r="N87">
        <f>MAX('Legislator By Industry'!G87:CJ87)</f>
        <v>5500</v>
      </c>
      <c r="O87">
        <f>N87/G87</f>
        <v>-4.9194991055456175E-2</v>
      </c>
    </row>
    <row r="88" spans="1:15" x14ac:dyDescent="0.25">
      <c r="A88" t="s">
        <v>195</v>
      </c>
      <c r="B88" t="s">
        <v>2210</v>
      </c>
      <c r="C88" t="s">
        <v>2691</v>
      </c>
      <c r="D88" s="6" t="s">
        <v>196</v>
      </c>
      <c r="E88" t="s">
        <v>95</v>
      </c>
      <c r="F88" t="s">
        <v>88</v>
      </c>
      <c r="G88">
        <f>SUM('Legislator By Industry'!G88:CJ88)</f>
        <v>913084</v>
      </c>
      <c r="H88">
        <f>SUM('Legislator By Industry'!AD88,'Legislator By Industry'!AE88)</f>
        <v>50700</v>
      </c>
      <c r="I88">
        <f t="shared" si="3"/>
        <v>5.5526107127055122E-2</v>
      </c>
      <c r="J88">
        <f>SUM('Legislator By Industry'!AW88)</f>
        <v>0</v>
      </c>
      <c r="K88">
        <f t="shared" si="4"/>
        <v>0</v>
      </c>
      <c r="L88">
        <f t="shared" si="5"/>
        <v>0</v>
      </c>
      <c r="M88" t="str">
        <f>INDEX('Legislator By Industry'!$G$1:$CJ$1,0,MATCH(MAX('Legislator By Industry'!G88:CJ88),'Legislator By Industry'!G88:CJ88,0))</f>
        <v>Lawyers &amp; Lobbyists - Lawyers/Law Firms</v>
      </c>
      <c r="N88">
        <f>MAX('Legislator By Industry'!G88:CJ88)</f>
        <v>79150</v>
      </c>
      <c r="O88">
        <f>N88/G88</f>
        <v>8.6684248108607753E-2</v>
      </c>
    </row>
    <row r="89" spans="1:15" x14ac:dyDescent="0.25">
      <c r="A89" t="s">
        <v>197</v>
      </c>
      <c r="B89" t="s">
        <v>2211</v>
      </c>
      <c r="C89" t="s">
        <v>2670</v>
      </c>
      <c r="D89" s="6" t="s">
        <v>787</v>
      </c>
      <c r="E89" t="s">
        <v>87</v>
      </c>
      <c r="F89" t="s">
        <v>88</v>
      </c>
      <c r="G89">
        <f>SUM('Legislator By Industry'!G89:CJ89)</f>
        <v>2733338</v>
      </c>
      <c r="H89">
        <f>SUM('Legislator By Industry'!AD89,'Legislator By Industry'!AE89)</f>
        <v>163144</v>
      </c>
      <c r="I89">
        <f t="shared" si="3"/>
        <v>5.9686727364124011E-2</v>
      </c>
      <c r="J89">
        <f>SUM('Legislator By Industry'!AW89)</f>
        <v>0</v>
      </c>
      <c r="K89">
        <f t="shared" si="4"/>
        <v>0</v>
      </c>
      <c r="L89">
        <f t="shared" si="5"/>
        <v>0</v>
      </c>
      <c r="M89" t="str">
        <f>INDEX('Legislator By Industry'!$G$1:$CJ$1,0,MATCH(MAX('Legislator By Industry'!G89:CJ89),'Legislator By Industry'!G89:CJ89,0))</f>
        <v>Other - Retired</v>
      </c>
      <c r="N89">
        <f>MAX('Legislator By Industry'!G89:CJ89)</f>
        <v>448609</v>
      </c>
      <c r="O89">
        <f>N89/G89</f>
        <v>0.16412496368908638</v>
      </c>
    </row>
    <row r="90" spans="1:15" x14ac:dyDescent="0.25">
      <c r="A90" t="s">
        <v>198</v>
      </c>
      <c r="B90" t="s">
        <v>2212</v>
      </c>
      <c r="C90" t="s">
        <v>2658</v>
      </c>
      <c r="D90" s="6" t="s">
        <v>788</v>
      </c>
      <c r="E90" t="s">
        <v>87</v>
      </c>
      <c r="F90" t="s">
        <v>90</v>
      </c>
      <c r="G90">
        <f>SUM('Legislator By Industry'!G90:CJ90)</f>
        <v>556032</v>
      </c>
      <c r="H90">
        <f>SUM('Legislator By Industry'!AD90,'Legislator By Industry'!AE90)</f>
        <v>0</v>
      </c>
      <c r="I90">
        <f t="shared" si="3"/>
        <v>0</v>
      </c>
      <c r="J90">
        <f>SUM('Legislator By Industry'!AW90)</f>
        <v>2</v>
      </c>
      <c r="K90">
        <f t="shared" si="4"/>
        <v>3.5969152854511972E-6</v>
      </c>
      <c r="L90">
        <f t="shared" si="5"/>
        <v>3.5969152854511972E-6</v>
      </c>
      <c r="M90" t="str">
        <f>INDEX('Legislator By Industry'!$G$1:$CJ$1,0,MATCH(MAX('Legislator By Industry'!G90:CJ90),'Legislator By Industry'!G90:CJ90,0))</f>
        <v>Finance, Insurance &amp; Real Estate - Real Estate</v>
      </c>
      <c r="N90">
        <f>MAX('Legislator By Industry'!G90:CJ90)</f>
        <v>47850</v>
      </c>
      <c r="O90">
        <f>N90/G90</f>
        <v>8.6056198204419884E-2</v>
      </c>
    </row>
    <row r="91" spans="1:15" x14ac:dyDescent="0.25">
      <c r="A91" t="s">
        <v>199</v>
      </c>
      <c r="B91" t="s">
        <v>2213</v>
      </c>
      <c r="C91" t="s">
        <v>2683</v>
      </c>
      <c r="D91" s="6" t="s">
        <v>789</v>
      </c>
      <c r="E91" t="s">
        <v>87</v>
      </c>
      <c r="F91" t="s">
        <v>88</v>
      </c>
      <c r="G91">
        <f>SUM('Legislator By Industry'!G91:CJ91)</f>
        <v>1579589</v>
      </c>
      <c r="H91">
        <f>SUM('Legislator By Industry'!AD91,'Legislator By Industry'!AE91)</f>
        <v>123600</v>
      </c>
      <c r="I91">
        <f t="shared" si="3"/>
        <v>7.8248202538761663E-2</v>
      </c>
      <c r="J91">
        <f>SUM('Legislator By Industry'!AW91)</f>
        <v>0</v>
      </c>
      <c r="K91">
        <f t="shared" si="4"/>
        <v>0</v>
      </c>
      <c r="L91">
        <f t="shared" si="5"/>
        <v>0</v>
      </c>
      <c r="M91" t="str">
        <f>INDEX('Legislator By Industry'!$G$1:$CJ$1,0,MATCH(MAX('Legislator By Industry'!G91:CJ91),'Legislator By Industry'!G91:CJ91,0))</f>
        <v>Misc Business - Casinos/Gambling</v>
      </c>
      <c r="N91">
        <f>MAX('Legislator By Industry'!G91:CJ91)</f>
        <v>151800</v>
      </c>
      <c r="O91">
        <f>N91/G91</f>
        <v>9.6100947778187867E-2</v>
      </c>
    </row>
    <row r="92" spans="1:15" x14ac:dyDescent="0.25">
      <c r="A92" t="s">
        <v>200</v>
      </c>
      <c r="B92" t="s">
        <v>2214</v>
      </c>
      <c r="C92" t="s">
        <v>2679</v>
      </c>
      <c r="D92" s="6" t="s">
        <v>790</v>
      </c>
      <c r="E92" t="s">
        <v>87</v>
      </c>
      <c r="F92" t="s">
        <v>90</v>
      </c>
      <c r="G92">
        <f>SUM('Legislator By Industry'!G92:CJ92)</f>
        <v>856635</v>
      </c>
      <c r="H92">
        <f>SUM('Legislator By Industry'!AD92,'Legislator By Industry'!AE92)</f>
        <v>0</v>
      </c>
      <c r="I92">
        <f t="shared" si="3"/>
        <v>0</v>
      </c>
      <c r="J92">
        <f>SUM('Legislator By Industry'!AW92)</f>
        <v>35877</v>
      </c>
      <c r="K92">
        <f t="shared" si="4"/>
        <v>4.1881314678947276E-2</v>
      </c>
      <c r="L92">
        <f t="shared" si="5"/>
        <v>4.1881314678947276E-2</v>
      </c>
      <c r="M92" t="str">
        <f>INDEX('Legislator By Industry'!$G$1:$CJ$1,0,MATCH(MAX('Legislator By Industry'!G92:CJ92),'Legislator By Industry'!G92:CJ92,0))</f>
        <v>Lawyers &amp; Lobbyists - Lawyers/Law Firms</v>
      </c>
      <c r="N92">
        <f>MAX('Legislator By Industry'!G92:CJ92)</f>
        <v>72175</v>
      </c>
      <c r="O92">
        <f>N92/G92</f>
        <v>8.4254087213340573E-2</v>
      </c>
    </row>
    <row r="93" spans="1:15" x14ac:dyDescent="0.25">
      <c r="A93" t="s">
        <v>201</v>
      </c>
      <c r="B93" t="s">
        <v>2215</v>
      </c>
      <c r="C93" t="s">
        <v>2690</v>
      </c>
      <c r="D93" s="6" t="s">
        <v>791</v>
      </c>
      <c r="E93" t="s">
        <v>87</v>
      </c>
      <c r="F93" t="s">
        <v>88</v>
      </c>
      <c r="G93">
        <f>SUM('Legislator By Industry'!G93:CJ93)</f>
        <v>988901</v>
      </c>
      <c r="H93">
        <f>SUM('Legislator By Industry'!AD93,'Legislator By Industry'!AE93)</f>
        <v>59750</v>
      </c>
      <c r="I93">
        <f t="shared" si="3"/>
        <v>6.0420608331875486E-2</v>
      </c>
      <c r="J93">
        <f>SUM('Legislator By Industry'!AW93)</f>
        <v>0</v>
      </c>
      <c r="K93">
        <f t="shared" si="4"/>
        <v>0</v>
      </c>
      <c r="L93">
        <f t="shared" si="5"/>
        <v>0</v>
      </c>
      <c r="M93" t="str">
        <f>INDEX('Legislator By Industry'!$G$1:$CJ$1,0,MATCH(MAX('Legislator By Industry'!G93:CJ93),'Legislator By Industry'!G93:CJ93,0))</f>
        <v>Health - Health Professionals</v>
      </c>
      <c r="N93">
        <f>MAX('Legislator By Industry'!G93:CJ93)</f>
        <v>117820</v>
      </c>
      <c r="O93">
        <f>N93/G93</f>
        <v>0.11914236106546561</v>
      </c>
    </row>
    <row r="94" spans="1:15" x14ac:dyDescent="0.25">
      <c r="A94" t="s">
        <v>202</v>
      </c>
      <c r="B94" t="s">
        <v>2216</v>
      </c>
      <c r="C94" t="s">
        <v>2659</v>
      </c>
      <c r="D94" s="6" t="s">
        <v>792</v>
      </c>
      <c r="E94" t="s">
        <v>87</v>
      </c>
      <c r="F94" t="s">
        <v>88</v>
      </c>
      <c r="G94">
        <f>SUM('Legislator By Industry'!G94:CJ94)</f>
        <v>1042978</v>
      </c>
      <c r="H94">
        <f>SUM('Legislator By Industry'!AD94,'Legislator By Industry'!AE94)</f>
        <v>18450</v>
      </c>
      <c r="I94">
        <f t="shared" si="3"/>
        <v>1.7689730751751235E-2</v>
      </c>
      <c r="J94">
        <f>SUM('Legislator By Industry'!AW94)</f>
        <v>0</v>
      </c>
      <c r="K94">
        <f t="shared" si="4"/>
        <v>0</v>
      </c>
      <c r="L94">
        <f t="shared" si="5"/>
        <v>0</v>
      </c>
      <c r="M94" t="str">
        <f>INDEX('Legislator By Industry'!$G$1:$CJ$1,0,MATCH(MAX('Legislator By Industry'!G94:CJ94),'Legislator By Industry'!G94:CJ94,0))</f>
        <v>Ideological/Single-Issue - Leadership PACs</v>
      </c>
      <c r="N94">
        <f>MAX('Legislator By Industry'!G94:CJ94)</f>
        <v>109500</v>
      </c>
      <c r="O94">
        <f>N94/G94</f>
        <v>0.10498783291689757</v>
      </c>
    </row>
    <row r="95" spans="1:15" x14ac:dyDescent="0.25">
      <c r="A95" t="s">
        <v>203</v>
      </c>
      <c r="B95" t="s">
        <v>2217</v>
      </c>
      <c r="C95" t="s">
        <v>2692</v>
      </c>
      <c r="D95" s="6" t="s">
        <v>204</v>
      </c>
      <c r="E95" t="s">
        <v>95</v>
      </c>
      <c r="F95" t="s">
        <v>88</v>
      </c>
      <c r="G95">
        <f>SUM('Legislator By Industry'!G95:CJ95)</f>
        <v>169725</v>
      </c>
      <c r="H95">
        <f>SUM('Legislator By Industry'!AD95,'Legislator By Industry'!AE95)</f>
        <v>3000</v>
      </c>
      <c r="I95">
        <f t="shared" si="3"/>
        <v>1.7675651789659744E-2</v>
      </c>
      <c r="J95">
        <f>SUM('Legislator By Industry'!AW95)</f>
        <v>0</v>
      </c>
      <c r="K95">
        <f t="shared" si="4"/>
        <v>0</v>
      </c>
      <c r="L95">
        <f t="shared" si="5"/>
        <v>0</v>
      </c>
      <c r="M95" t="str">
        <f>INDEX('Legislator By Industry'!$G$1:$CJ$1,0,MATCH(MAX('Legislator By Industry'!G95:CJ95),'Legislator By Industry'!G95:CJ95,0))</f>
        <v>Agribusiness - Forestry &amp; Forest Products</v>
      </c>
      <c r="N95">
        <f>MAX('Legislator By Industry'!G95:CJ95)</f>
        <v>16500</v>
      </c>
      <c r="O95">
        <f>N95/G95</f>
        <v>9.7216084843128589E-2</v>
      </c>
    </row>
    <row r="96" spans="1:15" x14ac:dyDescent="0.25">
      <c r="A96" t="s">
        <v>205</v>
      </c>
      <c r="B96" t="s">
        <v>2218</v>
      </c>
      <c r="C96" t="s">
        <v>2672</v>
      </c>
      <c r="D96" s="6" t="s">
        <v>793</v>
      </c>
      <c r="E96" t="s">
        <v>87</v>
      </c>
      <c r="F96" t="s">
        <v>88</v>
      </c>
      <c r="G96">
        <f>SUM('Legislator By Industry'!G96:CJ96)</f>
        <v>3885576</v>
      </c>
      <c r="H96">
        <f>SUM('Legislator By Industry'!AD96,'Legislator By Industry'!AE96)</f>
        <v>81225</v>
      </c>
      <c r="I96">
        <f t="shared" si="3"/>
        <v>2.0904236591949302E-2</v>
      </c>
      <c r="J96">
        <f>SUM('Legislator By Industry'!AW96)</f>
        <v>0</v>
      </c>
      <c r="K96">
        <f t="shared" si="4"/>
        <v>0</v>
      </c>
      <c r="L96">
        <f t="shared" si="5"/>
        <v>0</v>
      </c>
      <c r="M96" t="str">
        <f>INDEX('Legislator By Industry'!$G$1:$CJ$1,0,MATCH(MAX('Legislator By Industry'!G96:CJ96),'Legislator By Industry'!G96:CJ96,0))</f>
        <v>Ideological/Single-Issue - Leadership PACs</v>
      </c>
      <c r="N96">
        <f>MAX('Legislator By Industry'!G96:CJ96)</f>
        <v>374000</v>
      </c>
      <c r="O96">
        <f>N96/G96</f>
        <v>9.6253425489554192E-2</v>
      </c>
    </row>
    <row r="97" spans="1:15" x14ac:dyDescent="0.25">
      <c r="A97" t="s">
        <v>206</v>
      </c>
      <c r="B97" t="s">
        <v>2219</v>
      </c>
      <c r="C97" t="s">
        <v>2664</v>
      </c>
      <c r="D97" s="6" t="s">
        <v>794</v>
      </c>
      <c r="E97" t="s">
        <v>87</v>
      </c>
      <c r="F97" t="s">
        <v>88</v>
      </c>
      <c r="G97">
        <f>SUM('Legislator By Industry'!G97:CJ97)</f>
        <v>1752460</v>
      </c>
      <c r="H97">
        <f>SUM('Legislator By Industry'!AD97,'Legislator By Industry'!AE97)</f>
        <v>138424</v>
      </c>
      <c r="I97">
        <f t="shared" si="3"/>
        <v>7.8988393458338566E-2</v>
      </c>
      <c r="J97">
        <f>SUM('Legislator By Industry'!AW97)</f>
        <v>0</v>
      </c>
      <c r="K97">
        <f t="shared" si="4"/>
        <v>0</v>
      </c>
      <c r="L97">
        <f t="shared" si="5"/>
        <v>0</v>
      </c>
      <c r="M97" t="str">
        <f>INDEX('Legislator By Industry'!$G$1:$CJ$1,0,MATCH(MAX('Legislator By Industry'!G97:CJ97),'Legislator By Industry'!G97:CJ97,0))</f>
        <v>Agribusiness - Crop Production &amp; Basic Processing</v>
      </c>
      <c r="N97">
        <f>MAX('Legislator By Industry'!G97:CJ97)</f>
        <v>222720</v>
      </c>
      <c r="O97">
        <f>N97/G97</f>
        <v>0.12708991931342228</v>
      </c>
    </row>
    <row r="98" spans="1:15" x14ac:dyDescent="0.25">
      <c r="A98" t="s">
        <v>207</v>
      </c>
      <c r="B98" t="s">
        <v>2220</v>
      </c>
      <c r="C98" t="s">
        <v>2672</v>
      </c>
      <c r="D98" s="6" t="s">
        <v>795</v>
      </c>
      <c r="E98" t="s">
        <v>87</v>
      </c>
      <c r="F98" t="s">
        <v>90</v>
      </c>
      <c r="G98">
        <f>SUM('Legislator By Industry'!G98:CJ98)</f>
        <v>1531895</v>
      </c>
      <c r="H98">
        <f>SUM('Legislator By Industry'!AD98,'Legislator By Industry'!AE98)</f>
        <v>3800</v>
      </c>
      <c r="I98">
        <f t="shared" si="3"/>
        <v>2.4805877687439411E-3</v>
      </c>
      <c r="J98">
        <f>SUM('Legislator By Industry'!AW98)</f>
        <v>52349</v>
      </c>
      <c r="K98">
        <f t="shared" si="4"/>
        <v>3.4172707659467519E-2</v>
      </c>
      <c r="L98">
        <f t="shared" si="5"/>
        <v>3.4172707659467519E-2</v>
      </c>
      <c r="M98" t="str">
        <f>INDEX('Legislator By Industry'!$G$1:$CJ$1,0,MATCH(MAX('Legislator By Industry'!G98:CJ98),'Legislator By Industry'!G98:CJ98,0))</f>
        <v>Communications/Electronics - Electronics Mfg &amp; Equip</v>
      </c>
      <c r="N98">
        <f>MAX('Legislator By Industry'!G98:CJ98)</f>
        <v>126945</v>
      </c>
      <c r="O98">
        <f>N98/G98</f>
        <v>8.2867951132420958E-2</v>
      </c>
    </row>
    <row r="99" spans="1:15" x14ac:dyDescent="0.25">
      <c r="A99" t="s">
        <v>208</v>
      </c>
      <c r="B99" t="s">
        <v>2221</v>
      </c>
      <c r="C99" t="s">
        <v>2660</v>
      </c>
      <c r="D99" s="6" t="s">
        <v>796</v>
      </c>
      <c r="E99" t="s">
        <v>87</v>
      </c>
      <c r="F99" t="s">
        <v>90</v>
      </c>
      <c r="G99">
        <f>SUM('Legislator By Industry'!G99:CJ99)</f>
        <v>476116</v>
      </c>
      <c r="H99">
        <f>SUM('Legislator By Industry'!AD99,'Legislator By Industry'!AE99)</f>
        <v>0</v>
      </c>
      <c r="I99">
        <f t="shared" si="3"/>
        <v>0</v>
      </c>
      <c r="J99">
        <f>SUM('Legislator By Industry'!AW99)</f>
        <v>5528</v>
      </c>
      <c r="K99">
        <f t="shared" si="4"/>
        <v>1.1610615900326811E-2</v>
      </c>
      <c r="L99">
        <f t="shared" si="5"/>
        <v>1.1610615900326811E-2</v>
      </c>
      <c r="M99" t="str">
        <f>INDEX('Legislator By Industry'!$G$1:$CJ$1,0,MATCH(MAX('Legislator By Industry'!G99:CJ99),'Legislator By Industry'!G99:CJ99,0))</f>
        <v>Lawyers &amp; Lobbyists - Lawyers/Law Firms</v>
      </c>
      <c r="N99">
        <f>MAX('Legislator By Industry'!G99:CJ99)</f>
        <v>54878</v>
      </c>
      <c r="O99">
        <f>N99/G99</f>
        <v>0.11526182694973494</v>
      </c>
    </row>
    <row r="100" spans="1:15" x14ac:dyDescent="0.25">
      <c r="A100" t="s">
        <v>209</v>
      </c>
      <c r="B100" t="s">
        <v>2222</v>
      </c>
      <c r="C100" t="s">
        <v>2657</v>
      </c>
      <c r="D100" s="6" t="s">
        <v>797</v>
      </c>
      <c r="E100" t="s">
        <v>87</v>
      </c>
      <c r="F100" t="s">
        <v>88</v>
      </c>
      <c r="G100">
        <f>SUM('Legislator By Industry'!G100:CJ100)</f>
        <v>857993</v>
      </c>
      <c r="H100">
        <f>SUM('Legislator By Industry'!AD100,'Legislator By Industry'!AE100)</f>
        <v>23400</v>
      </c>
      <c r="I100">
        <f t="shared" si="3"/>
        <v>2.7272949779310555E-2</v>
      </c>
      <c r="J100">
        <f>SUM('Legislator By Industry'!AW100)</f>
        <v>0</v>
      </c>
      <c r="K100">
        <f t="shared" si="4"/>
        <v>0</v>
      </c>
      <c r="L100">
        <f t="shared" si="5"/>
        <v>0</v>
      </c>
      <c r="M100" t="str">
        <f>INDEX('Legislator By Industry'!$G$1:$CJ$1,0,MATCH(MAX('Legislator By Industry'!G100:CJ100),'Legislator By Industry'!G100:CJ100,0))</f>
        <v>Ideological/Single-Issue - Leadership PACs</v>
      </c>
      <c r="N100">
        <f>MAX('Legislator By Industry'!G100:CJ100)</f>
        <v>95700</v>
      </c>
      <c r="O100">
        <f>N100/G100</f>
        <v>0.11153937153333419</v>
      </c>
    </row>
    <row r="101" spans="1:15" x14ac:dyDescent="0.25">
      <c r="A101" t="s">
        <v>210</v>
      </c>
      <c r="B101" t="s">
        <v>2223</v>
      </c>
      <c r="C101" t="s">
        <v>2688</v>
      </c>
      <c r="D101" s="6" t="s">
        <v>211</v>
      </c>
      <c r="E101" t="s">
        <v>95</v>
      </c>
      <c r="F101" t="s">
        <v>90</v>
      </c>
      <c r="G101">
        <f>SUM('Legislator By Industry'!G101:CJ101)</f>
        <v>305595</v>
      </c>
      <c r="H101">
        <f>SUM('Legislator By Industry'!AD101,'Legislator By Industry'!AE101)</f>
        <v>4501</v>
      </c>
      <c r="I101">
        <f t="shared" si="3"/>
        <v>1.4728644120486264E-2</v>
      </c>
      <c r="J101">
        <f>SUM('Legislator By Industry'!AW101)</f>
        <v>0</v>
      </c>
      <c r="K101">
        <f t="shared" si="4"/>
        <v>0</v>
      </c>
      <c r="L101">
        <f t="shared" si="5"/>
        <v>0</v>
      </c>
      <c r="M101" t="str">
        <f>INDEX('Legislator By Industry'!$G$1:$CJ$1,0,MATCH(MAX('Legislator By Industry'!G101:CJ101),'Legislator By Industry'!G101:CJ101,0))</f>
        <v>Finance, Insurance &amp; Real Estate - Securities &amp; Investment</v>
      </c>
      <c r="N101">
        <f>MAX('Legislator By Industry'!G101:CJ101)</f>
        <v>60300</v>
      </c>
      <c r="O101">
        <f>N101/G101</f>
        <v>0.19731998232955383</v>
      </c>
    </row>
    <row r="102" spans="1:15" x14ac:dyDescent="0.25">
      <c r="A102" t="s">
        <v>212</v>
      </c>
      <c r="B102" t="s">
        <v>2224</v>
      </c>
      <c r="C102" t="s">
        <v>2658</v>
      </c>
      <c r="D102" s="6" t="s">
        <v>798</v>
      </c>
      <c r="E102" t="s">
        <v>87</v>
      </c>
      <c r="F102" t="s">
        <v>90</v>
      </c>
      <c r="G102">
        <f>SUM('Legislator By Industry'!G102:CJ102)</f>
        <v>557235</v>
      </c>
      <c r="H102">
        <f>SUM('Legislator By Industry'!AD102,'Legislator By Industry'!AE102)</f>
        <v>3500</v>
      </c>
      <c r="I102">
        <f t="shared" si="3"/>
        <v>6.2810124992148733E-3</v>
      </c>
      <c r="J102">
        <f>SUM('Legislator By Industry'!AW102)</f>
        <v>28325</v>
      </c>
      <c r="K102">
        <f t="shared" si="4"/>
        <v>5.0831336868646083E-2</v>
      </c>
      <c r="L102">
        <f t="shared" si="5"/>
        <v>5.0831336868646083E-2</v>
      </c>
      <c r="M102" t="str">
        <f>INDEX('Legislator By Industry'!$G$1:$CJ$1,0,MATCH(MAX('Legislator By Industry'!G102:CJ102),'Legislator By Industry'!G102:CJ102,0))</f>
        <v>Lawyers &amp; Lobbyists - Lawyers/Law Firms</v>
      </c>
      <c r="N102">
        <f>MAX('Legislator By Industry'!G102:CJ102)</f>
        <v>53300</v>
      </c>
      <c r="O102">
        <f>N102/G102</f>
        <v>9.5650847488043644E-2</v>
      </c>
    </row>
    <row r="103" spans="1:15" x14ac:dyDescent="0.25">
      <c r="A103" t="s">
        <v>213</v>
      </c>
      <c r="B103" t="s">
        <v>2225</v>
      </c>
      <c r="C103" t="s">
        <v>2658</v>
      </c>
      <c r="D103" s="6" t="s">
        <v>214</v>
      </c>
      <c r="E103" t="s">
        <v>95</v>
      </c>
      <c r="F103" t="s">
        <v>88</v>
      </c>
      <c r="G103">
        <f>SUM('Legislator By Industry'!G103:CJ103)</f>
        <v>416298</v>
      </c>
      <c r="H103">
        <f>SUM('Legislator By Industry'!AD103,'Legislator By Industry'!AE103)</f>
        <v>4626</v>
      </c>
      <c r="I103">
        <f t="shared" si="3"/>
        <v>1.1112232102964702E-2</v>
      </c>
      <c r="J103">
        <f>SUM('Legislator By Industry'!AW103)</f>
        <v>0</v>
      </c>
      <c r="K103">
        <f t="shared" si="4"/>
        <v>0</v>
      </c>
      <c r="L103">
        <f t="shared" si="5"/>
        <v>0</v>
      </c>
      <c r="M103" t="str">
        <f>INDEX('Legislator By Industry'!$G$1:$CJ$1,0,MATCH(MAX('Legislator By Industry'!G103:CJ103),'Legislator By Industry'!G103:CJ103,0))</f>
        <v>Lawyers &amp; Lobbyists - Lawyers/Law Firms</v>
      </c>
      <c r="N103">
        <f>MAX('Legislator By Industry'!G103:CJ103)</f>
        <v>61002</v>
      </c>
      <c r="O103">
        <f>N103/G103</f>
        <v>0.14653445368462015</v>
      </c>
    </row>
    <row r="104" spans="1:15" x14ac:dyDescent="0.25">
      <c r="A104" t="s">
        <v>215</v>
      </c>
      <c r="B104" t="s">
        <v>2226</v>
      </c>
      <c r="C104" t="s">
        <v>2664</v>
      </c>
      <c r="D104" s="6" t="s">
        <v>216</v>
      </c>
      <c r="E104" t="s">
        <v>95</v>
      </c>
      <c r="F104" t="s">
        <v>88</v>
      </c>
      <c r="G104">
        <f>SUM('Legislator By Industry'!G104:CJ104)</f>
        <v>1003579</v>
      </c>
      <c r="H104">
        <f>SUM('Legislator By Industry'!AD104,'Legislator By Industry'!AE104)</f>
        <v>70200</v>
      </c>
      <c r="I104">
        <f t="shared" si="3"/>
        <v>6.9949650201927296E-2</v>
      </c>
      <c r="J104">
        <f>SUM('Legislator By Industry'!AW104)</f>
        <v>0</v>
      </c>
      <c r="K104">
        <f t="shared" si="4"/>
        <v>0</v>
      </c>
      <c r="L104">
        <f t="shared" si="5"/>
        <v>0</v>
      </c>
      <c r="M104" t="str">
        <f>INDEX('Legislator By Industry'!$G$1:$CJ$1,0,MATCH(MAX('Legislator By Industry'!G104:CJ104),'Legislator By Industry'!G104:CJ104,0))</f>
        <v>Finance, Insurance &amp; Real Estate - Securities &amp; Investment</v>
      </c>
      <c r="N104">
        <f>MAX('Legislator By Industry'!G104:CJ104)</f>
        <v>93900</v>
      </c>
      <c r="O104">
        <f>N104/G104</f>
        <v>9.3565130398304469E-2</v>
      </c>
    </row>
    <row r="105" spans="1:15" x14ac:dyDescent="0.25">
      <c r="A105" t="s">
        <v>217</v>
      </c>
      <c r="B105" t="s">
        <v>2227</v>
      </c>
      <c r="C105" t="s">
        <v>2657</v>
      </c>
      <c r="D105" s="6" t="s">
        <v>799</v>
      </c>
      <c r="E105" t="s">
        <v>87</v>
      </c>
      <c r="F105" t="s">
        <v>90</v>
      </c>
      <c r="G105">
        <f>SUM('Legislator By Industry'!G105:CJ105)</f>
        <v>1458082</v>
      </c>
      <c r="H105">
        <f>SUM('Legislator By Industry'!AD105,'Legislator By Industry'!AE105)</f>
        <v>101025</v>
      </c>
      <c r="I105">
        <f t="shared" si="3"/>
        <v>6.9286226700555939E-2</v>
      </c>
      <c r="J105">
        <f>SUM('Legislator By Industry'!AW105)</f>
        <v>36450</v>
      </c>
      <c r="K105">
        <f t="shared" si="4"/>
        <v>2.499859404340771E-2</v>
      </c>
      <c r="L105">
        <f t="shared" si="5"/>
        <v>2.499859404340771E-2</v>
      </c>
      <c r="M105" t="str">
        <f>INDEX('Legislator By Industry'!$G$1:$CJ$1,0,MATCH(MAX('Legislator By Industry'!G105:CJ105),'Legislator By Industry'!G105:CJ105,0))</f>
        <v>Agribusiness - Crop Production &amp; Basic Processing</v>
      </c>
      <c r="N105">
        <f>MAX('Legislator By Industry'!G105:CJ105)</f>
        <v>180900</v>
      </c>
      <c r="O105">
        <f>N105/G105</f>
        <v>0.124067096363579</v>
      </c>
    </row>
    <row r="106" spans="1:15" x14ac:dyDescent="0.25">
      <c r="A106" t="s">
        <v>218</v>
      </c>
      <c r="B106" t="s">
        <v>2228</v>
      </c>
      <c r="C106" t="s">
        <v>2666</v>
      </c>
      <c r="D106" s="6" t="s">
        <v>800</v>
      </c>
      <c r="E106" t="s">
        <v>87</v>
      </c>
      <c r="F106" t="s">
        <v>88</v>
      </c>
      <c r="G106">
        <f>SUM('Legislator By Industry'!G106:CJ106)</f>
        <v>2028091</v>
      </c>
      <c r="H106">
        <f>SUM('Legislator By Industry'!AD106,'Legislator By Industry'!AE106)</f>
        <v>37000</v>
      </c>
      <c r="I106">
        <f t="shared" si="3"/>
        <v>1.8243757306748071E-2</v>
      </c>
      <c r="J106">
        <f>SUM('Legislator By Industry'!AW106)</f>
        <v>0</v>
      </c>
      <c r="K106">
        <f t="shared" si="4"/>
        <v>0</v>
      </c>
      <c r="L106">
        <f t="shared" si="5"/>
        <v>0</v>
      </c>
      <c r="M106" t="str">
        <f>INDEX('Legislator By Industry'!$G$1:$CJ$1,0,MATCH(MAX('Legislator By Industry'!G106:CJ106),'Legislator By Industry'!G106:CJ106,0))</f>
        <v>Ideological/Single-Issue - Leadership PACs</v>
      </c>
      <c r="N106">
        <f>MAX('Legislator By Industry'!G106:CJ106)</f>
        <v>227071</v>
      </c>
      <c r="O106">
        <f>N106/G106</f>
        <v>0.11196292474055651</v>
      </c>
    </row>
    <row r="107" spans="1:15" x14ac:dyDescent="0.25">
      <c r="A107" t="s">
        <v>219</v>
      </c>
      <c r="B107" t="s">
        <v>2229</v>
      </c>
      <c r="C107" t="s">
        <v>2680</v>
      </c>
      <c r="D107" s="6" t="s">
        <v>220</v>
      </c>
      <c r="E107" t="s">
        <v>95</v>
      </c>
      <c r="F107" t="s">
        <v>88</v>
      </c>
      <c r="G107">
        <f>SUM('Legislator By Industry'!G107:CJ107)</f>
        <v>684408</v>
      </c>
      <c r="H107">
        <f>SUM('Legislator By Industry'!AD107,'Legislator By Industry'!AE107)</f>
        <v>21500</v>
      </c>
      <c r="I107">
        <f t="shared" si="3"/>
        <v>3.14140103563956E-2</v>
      </c>
      <c r="J107">
        <f>SUM('Legislator By Industry'!AW107)</f>
        <v>0</v>
      </c>
      <c r="K107">
        <f t="shared" si="4"/>
        <v>0</v>
      </c>
      <c r="L107">
        <f t="shared" si="5"/>
        <v>0</v>
      </c>
      <c r="M107" t="str">
        <f>INDEX('Legislator By Industry'!$G$1:$CJ$1,0,MATCH(MAX('Legislator By Industry'!G107:CJ107),'Legislator By Industry'!G107:CJ107,0))</f>
        <v>Other - Retired</v>
      </c>
      <c r="N107">
        <f>MAX('Legislator By Industry'!G107:CJ107)</f>
        <v>90438</v>
      </c>
      <c r="O107">
        <f>N107/G107</f>
        <v>0.13214047760984676</v>
      </c>
    </row>
    <row r="108" spans="1:15" x14ac:dyDescent="0.25">
      <c r="A108" t="s">
        <v>221</v>
      </c>
      <c r="B108" t="s">
        <v>2230</v>
      </c>
      <c r="C108" t="s">
        <v>2677</v>
      </c>
      <c r="D108" s="6" t="s">
        <v>801</v>
      </c>
      <c r="E108" t="s">
        <v>87</v>
      </c>
      <c r="F108" t="s">
        <v>90</v>
      </c>
      <c r="G108">
        <f>SUM('Legislator By Industry'!G108:CJ108)</f>
        <v>979810</v>
      </c>
      <c r="H108">
        <f>SUM('Legislator By Industry'!AD108,'Legislator By Industry'!AE108)</f>
        <v>3000</v>
      </c>
      <c r="I108">
        <f t="shared" si="3"/>
        <v>3.0618181075922884E-3</v>
      </c>
      <c r="J108">
        <f>SUM('Legislator By Industry'!AW108)</f>
        <v>31680</v>
      </c>
      <c r="K108">
        <f t="shared" si="4"/>
        <v>3.2332799216174567E-2</v>
      </c>
      <c r="L108">
        <f t="shared" si="5"/>
        <v>3.2332799216174567E-2</v>
      </c>
      <c r="M108" t="str">
        <f>INDEX('Legislator By Industry'!$G$1:$CJ$1,0,MATCH(MAX('Legislator By Industry'!G108:CJ108),'Legislator By Industry'!G108:CJ108,0))</f>
        <v>Finance, Insurance &amp; Real Estate - Insurance</v>
      </c>
      <c r="N108">
        <f>MAX('Legislator By Industry'!G108:CJ108)</f>
        <v>87150</v>
      </c>
      <c r="O108">
        <f>N108/G108</f>
        <v>8.8945816025555971E-2</v>
      </c>
    </row>
    <row r="109" spans="1:15" x14ac:dyDescent="0.25">
      <c r="A109" t="s">
        <v>222</v>
      </c>
      <c r="B109" t="s">
        <v>2231</v>
      </c>
      <c r="C109" t="s">
        <v>2693</v>
      </c>
      <c r="D109" s="6" t="s">
        <v>802</v>
      </c>
      <c r="E109" t="s">
        <v>87</v>
      </c>
      <c r="F109" t="s">
        <v>88</v>
      </c>
      <c r="G109">
        <f>SUM('Legislator By Industry'!G109:CJ109)</f>
        <v>1108368</v>
      </c>
      <c r="H109">
        <f>SUM('Legislator By Industry'!AD109,'Legislator By Industry'!AE109)</f>
        <v>228900</v>
      </c>
      <c r="I109">
        <f t="shared" si="3"/>
        <v>0.20651985622103849</v>
      </c>
      <c r="J109">
        <f>SUM('Legislator By Industry'!AW109)</f>
        <v>0</v>
      </c>
      <c r="K109">
        <f t="shared" si="4"/>
        <v>0</v>
      </c>
      <c r="L109">
        <f t="shared" si="5"/>
        <v>0</v>
      </c>
      <c r="M109" t="str">
        <f>INDEX('Legislator By Industry'!$G$1:$CJ$1,0,MATCH(MAX('Legislator By Industry'!G109:CJ109),'Legislator By Industry'!G109:CJ109,0))</f>
        <v>Energy &amp; Natural Resources - Oil &amp; Gas</v>
      </c>
      <c r="N109">
        <f>MAX('Legislator By Industry'!G109:CJ109)</f>
        <v>198900</v>
      </c>
      <c r="O109">
        <f>N109/G109</f>
        <v>0.17945303364947382</v>
      </c>
    </row>
    <row r="110" spans="1:15" x14ac:dyDescent="0.25">
      <c r="A110" t="s">
        <v>223</v>
      </c>
      <c r="B110" t="s">
        <v>2232</v>
      </c>
      <c r="C110" t="s">
        <v>2694</v>
      </c>
      <c r="D110" s="6" t="s">
        <v>224</v>
      </c>
      <c r="E110" t="s">
        <v>95</v>
      </c>
      <c r="F110" t="s">
        <v>88</v>
      </c>
      <c r="G110">
        <f>SUM('Legislator By Industry'!G110:CJ110)</f>
        <v>4216004</v>
      </c>
      <c r="H110">
        <f>SUM('Legislator By Industry'!AD110,'Legislator By Industry'!AE110)</f>
        <v>110500</v>
      </c>
      <c r="I110">
        <f t="shared" si="3"/>
        <v>2.6209652552511811E-2</v>
      </c>
      <c r="J110">
        <f>SUM('Legislator By Industry'!AW110)</f>
        <v>0</v>
      </c>
      <c r="K110">
        <f t="shared" si="4"/>
        <v>0</v>
      </c>
      <c r="L110">
        <f t="shared" si="5"/>
        <v>0</v>
      </c>
      <c r="M110" t="str">
        <f>INDEX('Legislator By Industry'!$G$1:$CJ$1,0,MATCH(MAX('Legislator By Industry'!G110:CJ110),'Legislator By Industry'!G110:CJ110,0))</f>
        <v>Finance, Insurance &amp; Real Estate - Securities &amp; Investment</v>
      </c>
      <c r="N110">
        <f>MAX('Legislator By Industry'!G110:CJ110)</f>
        <v>644200</v>
      </c>
      <c r="O110">
        <f>N110/G110</f>
        <v>0.15279871650975663</v>
      </c>
    </row>
    <row r="111" spans="1:15" x14ac:dyDescent="0.25">
      <c r="A111" t="s">
        <v>225</v>
      </c>
      <c r="B111" t="s">
        <v>2233</v>
      </c>
      <c r="C111" t="s">
        <v>2680</v>
      </c>
      <c r="D111" s="6" t="s">
        <v>803</v>
      </c>
      <c r="E111" t="s">
        <v>87</v>
      </c>
      <c r="F111" t="s">
        <v>88</v>
      </c>
      <c r="G111">
        <f>SUM('Legislator By Industry'!G111:CJ111)</f>
        <v>581549</v>
      </c>
      <c r="H111">
        <f>SUM('Legislator By Industry'!AD111,'Legislator By Industry'!AE111)</f>
        <v>6250</v>
      </c>
      <c r="I111">
        <f t="shared" si="3"/>
        <v>1.0747159740623747E-2</v>
      </c>
      <c r="J111">
        <f>SUM('Legislator By Industry'!AW111)</f>
        <v>0</v>
      </c>
      <c r="K111">
        <f t="shared" si="4"/>
        <v>0</v>
      </c>
      <c r="L111">
        <f t="shared" si="5"/>
        <v>0</v>
      </c>
      <c r="M111" t="str">
        <f>INDEX('Legislator By Industry'!$G$1:$CJ$1,0,MATCH(MAX('Legislator By Industry'!G111:CJ111),'Legislator By Industry'!G111:CJ111,0))</f>
        <v>Agribusiness - Crop Production &amp; Basic Processing</v>
      </c>
      <c r="N111">
        <f>MAX('Legislator By Industry'!G111:CJ111)</f>
        <v>149650</v>
      </c>
      <c r="O111">
        <f>N111/G111</f>
        <v>0.25732999282949504</v>
      </c>
    </row>
    <row r="112" spans="1:15" x14ac:dyDescent="0.25">
      <c r="A112" t="s">
        <v>226</v>
      </c>
      <c r="B112" t="s">
        <v>2234</v>
      </c>
      <c r="C112" t="s">
        <v>2673</v>
      </c>
      <c r="D112" s="6" t="s">
        <v>804</v>
      </c>
      <c r="E112" t="s">
        <v>87</v>
      </c>
      <c r="F112" t="s">
        <v>88</v>
      </c>
      <c r="G112">
        <f>SUM('Legislator By Industry'!G112:CJ112)</f>
        <v>870352</v>
      </c>
      <c r="H112">
        <f>SUM('Legislator By Industry'!AD112,'Legislator By Industry'!AE112)</f>
        <v>1000</v>
      </c>
      <c r="I112">
        <f t="shared" si="3"/>
        <v>1.1489604206114308E-3</v>
      </c>
      <c r="J112">
        <f>SUM('Legislator By Industry'!AW112)</f>
        <v>0</v>
      </c>
      <c r="K112">
        <f t="shared" si="4"/>
        <v>0</v>
      </c>
      <c r="L112">
        <f t="shared" si="5"/>
        <v>0</v>
      </c>
      <c r="M112" t="str">
        <f>INDEX('Legislator By Industry'!$G$1:$CJ$1,0,MATCH(MAX('Legislator By Industry'!G112:CJ112),'Legislator By Industry'!G112:CJ112,0))</f>
        <v>Finance, Insurance &amp; Real Estate - Insurance</v>
      </c>
      <c r="N112">
        <f>MAX('Legislator By Industry'!G112:CJ112)</f>
        <v>71250</v>
      </c>
      <c r="O112">
        <f>N112/G112</f>
        <v>8.1863429968564438E-2</v>
      </c>
    </row>
    <row r="113" spans="1:15" x14ac:dyDescent="0.25">
      <c r="A113" t="s">
        <v>227</v>
      </c>
      <c r="B113" t="s">
        <v>2235</v>
      </c>
      <c r="C113" t="s">
        <v>2690</v>
      </c>
      <c r="D113" s="6" t="s">
        <v>805</v>
      </c>
      <c r="E113" t="s">
        <v>87</v>
      </c>
      <c r="F113" t="s">
        <v>90</v>
      </c>
      <c r="G113">
        <f>SUM('Legislator By Industry'!G113:CJ113)</f>
        <v>2659064</v>
      </c>
      <c r="H113">
        <f>SUM('Legislator By Industry'!AD113,'Legislator By Industry'!AE113)</f>
        <v>10500</v>
      </c>
      <c r="I113">
        <f t="shared" si="3"/>
        <v>3.9487579087979828E-3</v>
      </c>
      <c r="J113">
        <f>SUM('Legislator By Industry'!AW113)</f>
        <v>0</v>
      </c>
      <c r="K113">
        <f t="shared" si="4"/>
        <v>0</v>
      </c>
      <c r="L113">
        <f t="shared" si="5"/>
        <v>0</v>
      </c>
      <c r="M113" t="str">
        <f>INDEX('Legislator By Industry'!$G$1:$CJ$1,0,MATCH(MAX('Legislator By Industry'!G113:CJ113),'Legislator By Industry'!G113:CJ113,0))</f>
        <v>Finance, Insurance &amp; Real Estate - Real Estate</v>
      </c>
      <c r="N113">
        <f>MAX('Legislator By Industry'!G113:CJ113)</f>
        <v>326028</v>
      </c>
      <c r="O113">
        <f>N113/G113</f>
        <v>0.12261006128472274</v>
      </c>
    </row>
    <row r="114" spans="1:15" x14ac:dyDescent="0.25">
      <c r="A114" t="s">
        <v>228</v>
      </c>
      <c r="B114" t="s">
        <v>2236</v>
      </c>
      <c r="C114" t="s">
        <v>2664</v>
      </c>
      <c r="D114" s="6" t="s">
        <v>229</v>
      </c>
      <c r="E114" t="s">
        <v>95</v>
      </c>
      <c r="F114" t="s">
        <v>88</v>
      </c>
      <c r="G114">
        <f>SUM('Legislator By Industry'!G114:CJ114)</f>
        <v>40029310</v>
      </c>
      <c r="H114">
        <f>SUM('Legislator By Industry'!AD114,'Legislator By Industry'!AE114)</f>
        <v>1507147</v>
      </c>
      <c r="I114">
        <f t="shared" si="3"/>
        <v>3.7651086166611412E-2</v>
      </c>
      <c r="J114">
        <f>SUM('Legislator By Industry'!AW114)</f>
        <v>27498</v>
      </c>
      <c r="K114">
        <f t="shared" si="4"/>
        <v>6.8694663984965017E-4</v>
      </c>
      <c r="L114">
        <f t="shared" si="5"/>
        <v>6.8694663984965017E-4</v>
      </c>
      <c r="M114" t="str">
        <f>INDEX('Legislator By Industry'!$G$1:$CJ$1,0,MATCH(MAX('Legislator By Industry'!G114:CJ114),'Legislator By Industry'!G114:CJ114,0))</f>
        <v>Other - Retired</v>
      </c>
      <c r="N114">
        <f>MAX('Legislator By Industry'!G114:CJ114)</f>
        <v>13805177</v>
      </c>
      <c r="O114">
        <f>N114/G114</f>
        <v>0.34487671658592167</v>
      </c>
    </row>
    <row r="115" spans="1:15" x14ac:dyDescent="0.25">
      <c r="A115" t="s">
        <v>230</v>
      </c>
      <c r="B115" t="s">
        <v>2237</v>
      </c>
      <c r="C115" t="s">
        <v>2664</v>
      </c>
      <c r="D115" s="6" t="s">
        <v>806</v>
      </c>
      <c r="E115" t="s">
        <v>87</v>
      </c>
      <c r="F115" t="s">
        <v>90</v>
      </c>
      <c r="G115">
        <f>SUM('Legislator By Industry'!G115:CJ115)</f>
        <v>1397805</v>
      </c>
      <c r="H115">
        <f>SUM('Legislator By Industry'!AD115,'Legislator By Industry'!AE115)</f>
        <v>170105</v>
      </c>
      <c r="I115">
        <f t="shared" si="3"/>
        <v>0.12169437081710253</v>
      </c>
      <c r="J115">
        <f>SUM('Legislator By Industry'!AW115)</f>
        <v>21500</v>
      </c>
      <c r="K115">
        <f t="shared" si="4"/>
        <v>1.5381258473106049E-2</v>
      </c>
      <c r="L115">
        <f t="shared" si="5"/>
        <v>1.5381258473106049E-2</v>
      </c>
      <c r="M115" t="str">
        <f>INDEX('Legislator By Industry'!$G$1:$CJ$1,0,MATCH(MAX('Legislator By Industry'!G115:CJ115),'Legislator By Industry'!G115:CJ115,0))</f>
        <v>Energy &amp; Natural Resources - Oil &amp; Gas</v>
      </c>
      <c r="N115">
        <f>MAX('Legislator By Industry'!G115:CJ115)</f>
        <v>165305</v>
      </c>
      <c r="O115">
        <f>N115/G115</f>
        <v>0.11826041543706024</v>
      </c>
    </row>
    <row r="116" spans="1:15" x14ac:dyDescent="0.25">
      <c r="A116" t="s">
        <v>231</v>
      </c>
      <c r="B116" t="s">
        <v>2238</v>
      </c>
      <c r="C116" t="s">
        <v>2664</v>
      </c>
      <c r="D116" s="6" t="s">
        <v>807</v>
      </c>
      <c r="E116" t="s">
        <v>87</v>
      </c>
      <c r="F116" t="s">
        <v>88</v>
      </c>
      <c r="G116">
        <f>SUM('Legislator By Industry'!G116:CJ116)</f>
        <v>1071738</v>
      </c>
      <c r="H116">
        <f>SUM('Legislator By Industry'!AD116,'Legislator By Industry'!AE116)</f>
        <v>123400</v>
      </c>
      <c r="I116">
        <f t="shared" si="3"/>
        <v>0.11514008087797577</v>
      </c>
      <c r="J116">
        <f>SUM('Legislator By Industry'!AW116)</f>
        <v>0</v>
      </c>
      <c r="K116">
        <f t="shared" si="4"/>
        <v>0</v>
      </c>
      <c r="L116">
        <f t="shared" si="5"/>
        <v>0</v>
      </c>
      <c r="M116" t="str">
        <f>INDEX('Legislator By Industry'!$G$1:$CJ$1,0,MATCH(MAX('Legislator By Industry'!G116:CJ116),'Legislator By Industry'!G116:CJ116,0))</f>
        <v>Energy &amp; Natural Resources - Oil &amp; Gas</v>
      </c>
      <c r="N116">
        <f>MAX('Legislator By Industry'!G116:CJ116)</f>
        <v>123400</v>
      </c>
      <c r="O116">
        <f>N116/G116</f>
        <v>0.11514008087797577</v>
      </c>
    </row>
    <row r="117" spans="1:15" x14ac:dyDescent="0.25">
      <c r="A117" t="s">
        <v>232</v>
      </c>
      <c r="B117" t="s">
        <v>2239</v>
      </c>
      <c r="C117" t="s">
        <v>2687</v>
      </c>
      <c r="D117" s="6" t="s">
        <v>808</v>
      </c>
      <c r="E117" t="s">
        <v>87</v>
      </c>
      <c r="F117" t="s">
        <v>90</v>
      </c>
      <c r="G117">
        <f>SUM('Legislator By Industry'!G117:CJ117)</f>
        <v>867657</v>
      </c>
      <c r="H117">
        <f>SUM('Legislator By Industry'!AD117,'Legislator By Industry'!AE117)</f>
        <v>32000</v>
      </c>
      <c r="I117">
        <f t="shared" si="3"/>
        <v>3.6880933364221116E-2</v>
      </c>
      <c r="J117">
        <f>SUM('Legislator By Industry'!AW117)</f>
        <v>0</v>
      </c>
      <c r="K117">
        <f t="shared" si="4"/>
        <v>0</v>
      </c>
      <c r="L117">
        <f t="shared" si="5"/>
        <v>0</v>
      </c>
      <c r="M117" t="str">
        <f>INDEX('Legislator By Industry'!$G$1:$CJ$1,0,MATCH(MAX('Legislator By Industry'!G117:CJ117),'Legislator By Industry'!G117:CJ117,0))</f>
        <v>Labor - Public Sector Unions</v>
      </c>
      <c r="N117">
        <f>MAX('Legislator By Industry'!G117:CJ117)</f>
        <v>91800</v>
      </c>
      <c r="O117">
        <f>N117/G117</f>
        <v>0.10580217758860933</v>
      </c>
    </row>
    <row r="118" spans="1:15" x14ac:dyDescent="0.25">
      <c r="A118" t="s">
        <v>233</v>
      </c>
      <c r="B118" t="s">
        <v>2240</v>
      </c>
      <c r="C118" t="s">
        <v>2673</v>
      </c>
      <c r="D118" s="6" t="s">
        <v>809</v>
      </c>
      <c r="E118" t="s">
        <v>87</v>
      </c>
      <c r="F118" t="s">
        <v>88</v>
      </c>
      <c r="G118">
        <f>SUM('Legislator By Industry'!G118:CJ118)</f>
        <v>3271456</v>
      </c>
      <c r="H118">
        <f>SUM('Legislator By Industry'!AD118,'Legislator By Industry'!AE118)</f>
        <v>55900</v>
      </c>
      <c r="I118">
        <f t="shared" si="3"/>
        <v>1.7087192980740074E-2</v>
      </c>
      <c r="J118">
        <f>SUM('Legislator By Industry'!AW118)</f>
        <v>0</v>
      </c>
      <c r="K118">
        <f t="shared" si="4"/>
        <v>0</v>
      </c>
      <c r="L118">
        <f t="shared" si="5"/>
        <v>0</v>
      </c>
      <c r="M118" t="str">
        <f>INDEX('Legislator By Industry'!$G$1:$CJ$1,0,MATCH(MAX('Legislator By Industry'!G118:CJ118),'Legislator By Industry'!G118:CJ118,0))</f>
        <v>Ideological/Single-Issue - Leadership PACs</v>
      </c>
      <c r="N118">
        <f>MAX('Legislator By Industry'!G118:CJ118)</f>
        <v>411200</v>
      </c>
      <c r="O118">
        <f>N118/G118</f>
        <v>0.12569326929660676</v>
      </c>
    </row>
    <row r="119" spans="1:15" x14ac:dyDescent="0.25">
      <c r="A119" t="s">
        <v>234</v>
      </c>
      <c r="B119" t="s">
        <v>2241</v>
      </c>
      <c r="C119" t="s">
        <v>2695</v>
      </c>
      <c r="D119" s="6" t="s">
        <v>235</v>
      </c>
      <c r="E119" t="s">
        <v>95</v>
      </c>
      <c r="F119" t="s">
        <v>88</v>
      </c>
      <c r="G119">
        <f>SUM('Legislator By Industry'!G119:CJ119)</f>
        <v>370591</v>
      </c>
      <c r="H119">
        <f>SUM('Legislator By Industry'!AD119,'Legislator By Industry'!AE119)</f>
        <v>34587</v>
      </c>
      <c r="I119">
        <f t="shared" si="3"/>
        <v>9.33293037337658E-2</v>
      </c>
      <c r="J119">
        <f>SUM('Legislator By Industry'!AW119)</f>
        <v>0</v>
      </c>
      <c r="K119">
        <f t="shared" si="4"/>
        <v>0</v>
      </c>
      <c r="L119">
        <f t="shared" si="5"/>
        <v>0</v>
      </c>
      <c r="M119" t="str">
        <f>INDEX('Legislator By Industry'!$G$1:$CJ$1,0,MATCH(MAX('Legislator By Industry'!G119:CJ119),'Legislator By Industry'!G119:CJ119,0))</f>
        <v>Other - Retired</v>
      </c>
      <c r="N119">
        <f>MAX('Legislator By Industry'!G119:CJ119)</f>
        <v>30575</v>
      </c>
      <c r="O119">
        <f>N119/G119</f>
        <v>8.2503352752765172E-2</v>
      </c>
    </row>
    <row r="120" spans="1:15" x14ac:dyDescent="0.25">
      <c r="A120" t="s">
        <v>236</v>
      </c>
      <c r="B120" t="s">
        <v>2242</v>
      </c>
      <c r="C120" t="s">
        <v>2682</v>
      </c>
      <c r="D120" s="6" t="s">
        <v>810</v>
      </c>
      <c r="E120" t="s">
        <v>87</v>
      </c>
      <c r="F120" t="s">
        <v>90</v>
      </c>
      <c r="G120">
        <f>SUM('Legislator By Industry'!G120:CJ120)</f>
        <v>544236</v>
      </c>
      <c r="H120">
        <f>SUM('Legislator By Industry'!AD120,'Legislator By Industry'!AE120)</f>
        <v>2000</v>
      </c>
      <c r="I120">
        <f t="shared" si="3"/>
        <v>3.6748763404111451E-3</v>
      </c>
      <c r="J120">
        <f>SUM('Legislator By Industry'!AW120)</f>
        <v>0</v>
      </c>
      <c r="K120">
        <f t="shared" si="4"/>
        <v>0</v>
      </c>
      <c r="L120">
        <f t="shared" si="5"/>
        <v>0</v>
      </c>
      <c r="M120" t="str">
        <f>INDEX('Legislator By Industry'!$G$1:$CJ$1,0,MATCH(MAX('Legislator By Industry'!G120:CJ120),'Legislator By Industry'!G120:CJ120,0))</f>
        <v>Labor - Public Sector Unions</v>
      </c>
      <c r="N120">
        <f>MAX('Legislator By Industry'!G120:CJ120)</f>
        <v>45500</v>
      </c>
      <c r="O120">
        <f>N120/G120</f>
        <v>8.3603436744353554E-2</v>
      </c>
    </row>
    <row r="121" spans="1:15" x14ac:dyDescent="0.25">
      <c r="A121" t="s">
        <v>237</v>
      </c>
      <c r="B121" t="s">
        <v>2243</v>
      </c>
      <c r="C121" t="s">
        <v>2682</v>
      </c>
      <c r="D121" s="6" t="s">
        <v>811</v>
      </c>
      <c r="E121" t="s">
        <v>87</v>
      </c>
      <c r="F121" t="s">
        <v>88</v>
      </c>
      <c r="G121">
        <f>SUM('Legislator By Industry'!G121:CJ121)</f>
        <v>2225231</v>
      </c>
      <c r="H121">
        <f>SUM('Legislator By Industry'!AD121,'Legislator By Industry'!AE121)</f>
        <v>72600</v>
      </c>
      <c r="I121">
        <f t="shared" si="3"/>
        <v>3.2625826262531847E-2</v>
      </c>
      <c r="J121">
        <f>SUM('Legislator By Industry'!AW121)</f>
        <v>0</v>
      </c>
      <c r="K121">
        <f t="shared" si="4"/>
        <v>0</v>
      </c>
      <c r="L121">
        <f t="shared" si="5"/>
        <v>0</v>
      </c>
      <c r="M121" t="str">
        <f>INDEX('Legislator By Industry'!$G$1:$CJ$1,0,MATCH(MAX('Legislator By Industry'!G121:CJ121),'Legislator By Industry'!G121:CJ121,0))</f>
        <v>Agribusiness - Agricultural Services/Products</v>
      </c>
      <c r="N121">
        <f>MAX('Legislator By Industry'!G121:CJ121)</f>
        <v>169543</v>
      </c>
      <c r="O121">
        <f>N121/G121</f>
        <v>7.6191190937030806E-2</v>
      </c>
    </row>
    <row r="122" spans="1:15" x14ac:dyDescent="0.25">
      <c r="A122" t="s">
        <v>238</v>
      </c>
      <c r="B122" t="s">
        <v>2244</v>
      </c>
      <c r="C122" t="s">
        <v>2657</v>
      </c>
      <c r="D122" s="6" t="s">
        <v>812</v>
      </c>
      <c r="E122" t="s">
        <v>87</v>
      </c>
      <c r="F122" t="s">
        <v>90</v>
      </c>
      <c r="G122">
        <f>SUM('Legislator By Industry'!G122:CJ122)</f>
        <v>446431</v>
      </c>
      <c r="H122">
        <f>SUM('Legislator By Industry'!AD122,'Legislator By Industry'!AE122)</f>
        <v>0</v>
      </c>
      <c r="I122">
        <f t="shared" si="3"/>
        <v>0</v>
      </c>
      <c r="J122">
        <f>SUM('Legislator By Industry'!AW122)</f>
        <v>23200</v>
      </c>
      <c r="K122">
        <f t="shared" si="4"/>
        <v>5.1967717295617909E-2</v>
      </c>
      <c r="L122">
        <f t="shared" si="5"/>
        <v>5.1967717295617909E-2</v>
      </c>
      <c r="M122" t="str">
        <f>INDEX('Legislator By Industry'!$G$1:$CJ$1,0,MATCH(MAX('Legislator By Industry'!G122:CJ122),'Legislator By Industry'!G122:CJ122,0))</f>
        <v>Defense - Misc Defense</v>
      </c>
      <c r="N122">
        <f>MAX('Legislator By Industry'!G122:CJ122)</f>
        <v>47400</v>
      </c>
      <c r="O122">
        <f>N122/G122</f>
        <v>0.10617542240570212</v>
      </c>
    </row>
    <row r="123" spans="1:15" x14ac:dyDescent="0.25">
      <c r="A123" t="s">
        <v>239</v>
      </c>
      <c r="B123" t="s">
        <v>2245</v>
      </c>
      <c r="C123" t="s">
        <v>2676</v>
      </c>
      <c r="D123" s="6" t="s">
        <v>813</v>
      </c>
      <c r="E123" t="s">
        <v>87</v>
      </c>
      <c r="F123" t="s">
        <v>90</v>
      </c>
      <c r="G123">
        <f>SUM('Legislator By Industry'!G123:CJ123)</f>
        <v>1043734</v>
      </c>
      <c r="H123">
        <f>SUM('Legislator By Industry'!AD123,'Legislator By Industry'!AE123)</f>
        <v>15000</v>
      </c>
      <c r="I123">
        <f t="shared" si="3"/>
        <v>1.4371477790318223E-2</v>
      </c>
      <c r="J123">
        <f>SUM('Legislator By Industry'!AW123)</f>
        <v>0</v>
      </c>
      <c r="K123">
        <f t="shared" si="4"/>
        <v>0</v>
      </c>
      <c r="L123">
        <f t="shared" si="5"/>
        <v>0</v>
      </c>
      <c r="M123" t="str">
        <f>INDEX('Legislator By Industry'!$G$1:$CJ$1,0,MATCH(MAX('Legislator By Industry'!G123:CJ123),'Legislator By Industry'!G123:CJ123,0))</f>
        <v>Transportation - Air Transport</v>
      </c>
      <c r="N123">
        <f>MAX('Legislator By Industry'!G123:CJ123)</f>
        <v>134010</v>
      </c>
      <c r="O123">
        <f>N123/G123</f>
        <v>0.12839478257870302</v>
      </c>
    </row>
    <row r="124" spans="1:15" x14ac:dyDescent="0.25">
      <c r="A124" t="s">
        <v>240</v>
      </c>
      <c r="B124" t="s">
        <v>2246</v>
      </c>
      <c r="C124" t="s">
        <v>2670</v>
      </c>
      <c r="D124" s="6" t="s">
        <v>814</v>
      </c>
      <c r="E124" t="s">
        <v>87</v>
      </c>
      <c r="F124" t="s">
        <v>90</v>
      </c>
      <c r="G124">
        <f>SUM('Legislator By Industry'!G124:CJ124)</f>
        <v>1177573</v>
      </c>
      <c r="H124">
        <f>SUM('Legislator By Industry'!AD124,'Legislator By Industry'!AE124)</f>
        <v>1000</v>
      </c>
      <c r="I124">
        <f t="shared" si="3"/>
        <v>8.492042531545815E-4</v>
      </c>
      <c r="J124">
        <f>SUM('Legislator By Industry'!AW124)</f>
        <v>136825</v>
      </c>
      <c r="K124">
        <f t="shared" si="4"/>
        <v>0.11619237193787561</v>
      </c>
      <c r="L124">
        <f t="shared" si="5"/>
        <v>0.11619237193787561</v>
      </c>
      <c r="M124" t="str">
        <f>INDEX('Legislator By Industry'!$G$1:$CJ$1,0,MATCH(MAX('Legislator By Industry'!G124:CJ124),'Legislator By Industry'!G124:CJ124,0))</f>
        <v>Health - Pharmaceuticals/Health Products</v>
      </c>
      <c r="N124">
        <f>MAX('Legislator By Industry'!G124:CJ124)</f>
        <v>144254</v>
      </c>
      <c r="O124">
        <f>N124/G124</f>
        <v>0.122501110334561</v>
      </c>
    </row>
    <row r="125" spans="1:15" x14ac:dyDescent="0.25">
      <c r="A125" t="s">
        <v>241</v>
      </c>
      <c r="B125" t="s">
        <v>2247</v>
      </c>
      <c r="C125" t="s">
        <v>2677</v>
      </c>
      <c r="D125" s="6" t="s">
        <v>815</v>
      </c>
      <c r="E125" t="s">
        <v>87</v>
      </c>
      <c r="F125" t="s">
        <v>90</v>
      </c>
      <c r="G125">
        <f>SUM('Legislator By Industry'!G125:CJ125)</f>
        <v>975487</v>
      </c>
      <c r="H125">
        <f>SUM('Legislator By Industry'!AD125,'Legislator By Industry'!AE125)</f>
        <v>3975</v>
      </c>
      <c r="I125">
        <f t="shared" si="3"/>
        <v>4.0748877227477151E-3</v>
      </c>
      <c r="J125">
        <f>SUM('Legislator By Industry'!AW125)</f>
        <v>10565</v>
      </c>
      <c r="K125">
        <f t="shared" si="4"/>
        <v>1.0830487746120656E-2</v>
      </c>
      <c r="L125">
        <f t="shared" si="5"/>
        <v>1.0830487746120656E-2</v>
      </c>
      <c r="M125" t="str">
        <f>INDEX('Legislator By Industry'!$G$1:$CJ$1,0,MATCH(MAX('Legislator By Industry'!G125:CJ125),'Legislator By Industry'!G125:CJ125,0))</f>
        <v>Health - Health Professionals</v>
      </c>
      <c r="N125">
        <f>MAX('Legislator By Industry'!G125:CJ125)</f>
        <v>122845</v>
      </c>
      <c r="O125">
        <f>N125/G125</f>
        <v>0.12593197039017434</v>
      </c>
    </row>
    <row r="126" spans="1:15" x14ac:dyDescent="0.25">
      <c r="A126" t="s">
        <v>242</v>
      </c>
      <c r="B126" t="s">
        <v>2248</v>
      </c>
      <c r="C126" t="s">
        <v>2673</v>
      </c>
      <c r="D126" s="6" t="s">
        <v>816</v>
      </c>
      <c r="E126" t="s">
        <v>87</v>
      </c>
      <c r="F126" t="s">
        <v>88</v>
      </c>
      <c r="G126">
        <f>SUM('Legislator By Industry'!G126:CJ126)</f>
        <v>3595434</v>
      </c>
      <c r="H126">
        <f>SUM('Legislator By Industry'!AD126,'Legislator By Industry'!AE126)</f>
        <v>58840</v>
      </c>
      <c r="I126">
        <f t="shared" si="3"/>
        <v>1.6365200974346909E-2</v>
      </c>
      <c r="J126">
        <f>SUM('Legislator By Industry'!AW126)</f>
        <v>0</v>
      </c>
      <c r="K126">
        <f t="shared" si="4"/>
        <v>0</v>
      </c>
      <c r="L126">
        <f t="shared" si="5"/>
        <v>0</v>
      </c>
      <c r="M126" t="str">
        <f>INDEX('Legislator By Industry'!$G$1:$CJ$1,0,MATCH(MAX('Legislator By Industry'!G126:CJ126),'Legislator By Industry'!G126:CJ126,0))</f>
        <v>Other - Retired</v>
      </c>
      <c r="N126">
        <f>MAX('Legislator By Industry'!G126:CJ126)</f>
        <v>798359</v>
      </c>
      <c r="O126">
        <f>N126/G126</f>
        <v>0.22204801979399427</v>
      </c>
    </row>
    <row r="127" spans="1:15" x14ac:dyDescent="0.25">
      <c r="A127" t="s">
        <v>243</v>
      </c>
      <c r="B127" t="s">
        <v>2249</v>
      </c>
      <c r="C127" t="s">
        <v>2671</v>
      </c>
      <c r="D127" s="6" t="s">
        <v>817</v>
      </c>
      <c r="E127" t="s">
        <v>87</v>
      </c>
      <c r="F127" t="s">
        <v>90</v>
      </c>
      <c r="G127">
        <f>SUM('Legislator By Industry'!G127:CJ127)</f>
        <v>1605593</v>
      </c>
      <c r="H127">
        <f>SUM('Legislator By Industry'!AD127,'Legislator By Industry'!AE127)</f>
        <v>10000</v>
      </c>
      <c r="I127">
        <f t="shared" si="3"/>
        <v>6.2282284489282155E-3</v>
      </c>
      <c r="J127">
        <f>SUM('Legislator By Industry'!AW127)</f>
        <v>118216</v>
      </c>
      <c r="K127">
        <f t="shared" si="4"/>
        <v>7.3627625431849794E-2</v>
      </c>
      <c r="L127">
        <f t="shared" si="5"/>
        <v>7.3627625431849794E-2</v>
      </c>
      <c r="M127" t="str">
        <f>INDEX('Legislator By Industry'!$G$1:$CJ$1,0,MATCH(MAX('Legislator By Industry'!G127:CJ127),'Legislator By Industry'!G127:CJ127,0))</f>
        <v>Communications/Electronics - Electronics Mfg &amp; Equip</v>
      </c>
      <c r="N127">
        <f>MAX('Legislator By Industry'!G127:CJ127)</f>
        <v>150572</v>
      </c>
      <c r="O127">
        <f>N127/G127</f>
        <v>9.3779681401201923E-2</v>
      </c>
    </row>
    <row r="128" spans="1:15" x14ac:dyDescent="0.25">
      <c r="A128" t="s">
        <v>244</v>
      </c>
      <c r="B128" t="s">
        <v>2250</v>
      </c>
      <c r="C128" t="s">
        <v>2687</v>
      </c>
      <c r="D128" s="6" t="s">
        <v>818</v>
      </c>
      <c r="E128" t="s">
        <v>87</v>
      </c>
      <c r="F128" t="s">
        <v>90</v>
      </c>
      <c r="G128">
        <f>SUM('Legislator By Industry'!G128:CJ128)</f>
        <v>1341585</v>
      </c>
      <c r="H128">
        <f>SUM('Legislator By Industry'!AD128,'Legislator By Industry'!AE128)</f>
        <v>5000</v>
      </c>
      <c r="I128">
        <f t="shared" si="3"/>
        <v>3.726934931443032E-3</v>
      </c>
      <c r="J128">
        <f>SUM('Legislator By Industry'!AW128)</f>
        <v>22110</v>
      </c>
      <c r="K128">
        <f t="shared" si="4"/>
        <v>1.6480506266841086E-2</v>
      </c>
      <c r="L128">
        <f t="shared" si="5"/>
        <v>1.6480506266841086E-2</v>
      </c>
      <c r="M128" t="str">
        <f>INDEX('Legislator By Industry'!$G$1:$CJ$1,0,MATCH(MAX('Legislator By Industry'!G128:CJ128),'Legislator By Industry'!G128:CJ128,0))</f>
        <v>Finance, Insurance &amp; Real Estate - Securities &amp; Investment</v>
      </c>
      <c r="N128">
        <f>MAX('Legislator By Industry'!G128:CJ128)</f>
        <v>188850</v>
      </c>
      <c r="O128">
        <f>N128/G128</f>
        <v>0.14076633236060332</v>
      </c>
    </row>
    <row r="129" spans="1:15" x14ac:dyDescent="0.25">
      <c r="A129" t="s">
        <v>245</v>
      </c>
      <c r="B129" t="s">
        <v>2251</v>
      </c>
      <c r="C129" t="s">
        <v>2657</v>
      </c>
      <c r="D129" s="6" t="s">
        <v>819</v>
      </c>
      <c r="E129" t="s">
        <v>87</v>
      </c>
      <c r="F129" t="s">
        <v>88</v>
      </c>
      <c r="G129">
        <f>SUM('Legislator By Industry'!G129:CJ129)</f>
        <v>2950745</v>
      </c>
      <c r="H129">
        <f>SUM('Legislator By Industry'!AD129,'Legislator By Industry'!AE129)</f>
        <v>196499</v>
      </c>
      <c r="I129">
        <f t="shared" si="3"/>
        <v>6.6593012950966618E-2</v>
      </c>
      <c r="J129">
        <f>SUM('Legislator By Industry'!AW129)</f>
        <v>0</v>
      </c>
      <c r="K129">
        <f t="shared" si="4"/>
        <v>0</v>
      </c>
      <c r="L129">
        <f t="shared" si="5"/>
        <v>0</v>
      </c>
      <c r="M129" t="str">
        <f>INDEX('Legislator By Industry'!$G$1:$CJ$1,0,MATCH(MAX('Legislator By Industry'!G129:CJ129),'Legislator By Industry'!G129:CJ129,0))</f>
        <v>Ideological/Single-Issue - Leadership PACs</v>
      </c>
      <c r="N129">
        <f>MAX('Legislator By Industry'!G129:CJ129)</f>
        <v>358300</v>
      </c>
      <c r="O129">
        <f>N129/G129</f>
        <v>0.12142696166561326</v>
      </c>
    </row>
    <row r="130" spans="1:15" x14ac:dyDescent="0.25">
      <c r="A130" t="s">
        <v>246</v>
      </c>
      <c r="B130" t="s">
        <v>2252</v>
      </c>
      <c r="C130" t="s">
        <v>2666</v>
      </c>
      <c r="D130" s="6" t="s">
        <v>820</v>
      </c>
      <c r="E130" t="s">
        <v>87</v>
      </c>
      <c r="F130" t="s">
        <v>88</v>
      </c>
      <c r="G130">
        <f>SUM('Legislator By Industry'!G130:CJ130)</f>
        <v>1459624</v>
      </c>
      <c r="H130">
        <f>SUM('Legislator By Industry'!AD130,'Legislator By Industry'!AE130)</f>
        <v>36400</v>
      </c>
      <c r="I130">
        <f t="shared" si="3"/>
        <v>2.4937929220127924E-2</v>
      </c>
      <c r="J130">
        <f>SUM('Legislator By Industry'!AW130)</f>
        <v>0</v>
      </c>
      <c r="K130">
        <f t="shared" si="4"/>
        <v>0</v>
      </c>
      <c r="L130">
        <f t="shared" si="5"/>
        <v>0</v>
      </c>
      <c r="M130" t="str">
        <f>INDEX('Legislator By Industry'!$G$1:$CJ$1,0,MATCH(MAX('Legislator By Industry'!G130:CJ130),'Legislator By Industry'!G130:CJ130,0))</f>
        <v>Health - Pharmaceuticals/Health Products</v>
      </c>
      <c r="N130">
        <f>MAX('Legislator By Industry'!G130:CJ130)</f>
        <v>139550</v>
      </c>
      <c r="O130">
        <f>N130/G130</f>
        <v>9.5606813809583843E-2</v>
      </c>
    </row>
    <row r="131" spans="1:15" x14ac:dyDescent="0.25">
      <c r="A131" t="s">
        <v>247</v>
      </c>
      <c r="B131" t="s">
        <v>2253</v>
      </c>
      <c r="C131" t="s">
        <v>2657</v>
      </c>
      <c r="D131" s="6" t="s">
        <v>821</v>
      </c>
      <c r="E131" t="s">
        <v>87</v>
      </c>
      <c r="F131" t="s">
        <v>90</v>
      </c>
      <c r="G131">
        <f>SUM('Legislator By Industry'!G131:CJ131)</f>
        <v>524792</v>
      </c>
      <c r="H131">
        <f>SUM('Legislator By Industry'!AD131,'Legislator By Industry'!AE131)</f>
        <v>7000</v>
      </c>
      <c r="I131">
        <f t="shared" ref="I131:I194" si="6">H131/G131</f>
        <v>1.3338617966737298E-2</v>
      </c>
      <c r="J131">
        <f>SUM('Legislator By Industry'!AW131)</f>
        <v>19815</v>
      </c>
      <c r="K131">
        <f t="shared" ref="K131:K194" si="7">J131/G131</f>
        <v>3.7757816430128509E-2</v>
      </c>
      <c r="L131">
        <f t="shared" ref="L131:L194" si="8">IFERROR(J131/G131,0)</f>
        <v>3.7757816430128509E-2</v>
      </c>
      <c r="M131" t="str">
        <f>INDEX('Legislator By Industry'!$G$1:$CJ$1,0,MATCH(MAX('Legislator By Industry'!G131:CJ131),'Legislator By Industry'!G131:CJ131,0))</f>
        <v>Labor - Public Sector Unions</v>
      </c>
      <c r="N131">
        <f>MAX('Legislator By Industry'!G131:CJ131)</f>
        <v>58500</v>
      </c>
      <c r="O131">
        <f>N131/G131</f>
        <v>0.11147273586487599</v>
      </c>
    </row>
    <row r="132" spans="1:15" x14ac:dyDescent="0.25">
      <c r="A132" t="s">
        <v>248</v>
      </c>
      <c r="B132" t="s">
        <v>2254</v>
      </c>
      <c r="C132" t="s">
        <v>2658</v>
      </c>
      <c r="D132" s="6" t="s">
        <v>822</v>
      </c>
      <c r="E132" t="s">
        <v>87</v>
      </c>
      <c r="F132" t="s">
        <v>88</v>
      </c>
      <c r="G132">
        <f>SUM('Legislator By Industry'!G132:CJ132)</f>
        <v>487218</v>
      </c>
      <c r="H132">
        <f>SUM('Legislator By Industry'!AD132,'Legislator By Industry'!AE132)</f>
        <v>10200</v>
      </c>
      <c r="I132">
        <f t="shared" si="6"/>
        <v>2.0935187123628438E-2</v>
      </c>
      <c r="J132">
        <f>SUM('Legislator By Industry'!AW132)</f>
        <v>0</v>
      </c>
      <c r="K132">
        <f t="shared" si="7"/>
        <v>0</v>
      </c>
      <c r="L132">
        <f t="shared" si="8"/>
        <v>0</v>
      </c>
      <c r="M132" t="str">
        <f>INDEX('Legislator By Industry'!$G$1:$CJ$1,0,MATCH(MAX('Legislator By Industry'!G132:CJ132),'Legislator By Industry'!G132:CJ132,0))</f>
        <v>Ideological/Single-Issue - Leadership PACs</v>
      </c>
      <c r="N132">
        <f>MAX('Legislator By Industry'!G132:CJ132)</f>
        <v>52000</v>
      </c>
      <c r="O132">
        <f>N132/G132</f>
        <v>0.10672840494398811</v>
      </c>
    </row>
    <row r="133" spans="1:15" x14ac:dyDescent="0.25">
      <c r="A133" t="s">
        <v>249</v>
      </c>
      <c r="B133" t="s">
        <v>2255</v>
      </c>
      <c r="C133" t="s">
        <v>2673</v>
      </c>
      <c r="D133" s="6" t="s">
        <v>823</v>
      </c>
      <c r="E133" t="s">
        <v>87</v>
      </c>
      <c r="F133" t="s">
        <v>90</v>
      </c>
      <c r="G133">
        <f>SUM('Legislator By Industry'!G133:CJ133)</f>
        <v>1284924</v>
      </c>
      <c r="H133">
        <f>SUM('Legislator By Industry'!AD133,'Legislator By Industry'!AE133)</f>
        <v>3500</v>
      </c>
      <c r="I133">
        <f t="shared" si="6"/>
        <v>2.7238965106107442E-3</v>
      </c>
      <c r="J133">
        <f>SUM('Legislator By Industry'!AW133)</f>
        <v>10830</v>
      </c>
      <c r="K133">
        <f t="shared" si="7"/>
        <v>8.4285140599755313E-3</v>
      </c>
      <c r="L133">
        <f t="shared" si="8"/>
        <v>8.4285140599755313E-3</v>
      </c>
      <c r="M133" t="str">
        <f>INDEX('Legislator By Industry'!$G$1:$CJ$1,0,MATCH(MAX('Legislator By Industry'!G133:CJ133),'Legislator By Industry'!G133:CJ133,0))</f>
        <v>Finance, Insurance &amp; Real Estate - Real Estate</v>
      </c>
      <c r="N133">
        <f>MAX('Legislator By Industry'!G133:CJ133)</f>
        <v>157890</v>
      </c>
      <c r="O133">
        <f>N133/G133</f>
        <v>0.12287886287438012</v>
      </c>
    </row>
    <row r="134" spans="1:15" x14ac:dyDescent="0.25">
      <c r="A134" t="s">
        <v>250</v>
      </c>
      <c r="B134" t="s">
        <v>2256</v>
      </c>
      <c r="C134" t="s">
        <v>2673</v>
      </c>
      <c r="D134" s="6" t="s">
        <v>824</v>
      </c>
      <c r="E134" t="s">
        <v>87</v>
      </c>
      <c r="F134" t="s">
        <v>88</v>
      </c>
      <c r="G134">
        <f>SUM('Legislator By Industry'!G134:CJ134)</f>
        <v>1264708</v>
      </c>
      <c r="H134">
        <f>SUM('Legislator By Industry'!AD134,'Legislator By Industry'!AE134)</f>
        <v>6000</v>
      </c>
      <c r="I134">
        <f t="shared" si="6"/>
        <v>4.744178102771549E-3</v>
      </c>
      <c r="J134">
        <f>SUM('Legislator By Industry'!AW134)</f>
        <v>0</v>
      </c>
      <c r="K134">
        <f t="shared" si="7"/>
        <v>0</v>
      </c>
      <c r="L134">
        <f t="shared" si="8"/>
        <v>0</v>
      </c>
      <c r="M134" t="str">
        <f>INDEX('Legislator By Industry'!$G$1:$CJ$1,0,MATCH(MAX('Legislator By Industry'!G134:CJ134),'Legislator By Industry'!G134:CJ134,0))</f>
        <v>Labor - Transportation Unions</v>
      </c>
      <c r="N134">
        <f>MAX('Legislator By Industry'!G134:CJ134)</f>
        <v>87000</v>
      </c>
      <c r="O134">
        <f>N134/G134</f>
        <v>6.8790582490187463E-2</v>
      </c>
    </row>
    <row r="135" spans="1:15" x14ac:dyDescent="0.25">
      <c r="A135" t="s">
        <v>251</v>
      </c>
      <c r="B135" t="s">
        <v>2257</v>
      </c>
      <c r="C135" t="s">
        <v>2660</v>
      </c>
      <c r="D135" s="6" t="s">
        <v>825</v>
      </c>
      <c r="E135" t="s">
        <v>87</v>
      </c>
      <c r="F135" t="s">
        <v>90</v>
      </c>
      <c r="G135">
        <f>SUM('Legislator By Industry'!G135:CJ135)</f>
        <v>941565</v>
      </c>
      <c r="H135">
        <f>SUM('Legislator By Industry'!AD135,'Legislator By Industry'!AE135)</f>
        <v>16200</v>
      </c>
      <c r="I135">
        <f t="shared" si="6"/>
        <v>1.7205397396887097E-2</v>
      </c>
      <c r="J135">
        <f>SUM('Legislator By Industry'!AW135)</f>
        <v>0</v>
      </c>
      <c r="K135">
        <f t="shared" si="7"/>
        <v>0</v>
      </c>
      <c r="L135">
        <f t="shared" si="8"/>
        <v>0</v>
      </c>
      <c r="M135" t="str">
        <f>INDEX('Legislator By Industry'!$G$1:$CJ$1,0,MATCH(MAX('Legislator By Industry'!G135:CJ135),'Legislator By Industry'!G135:CJ135,0))</f>
        <v>Lawyers &amp; Lobbyists - Lawyers/Law Firms</v>
      </c>
      <c r="N135">
        <f>MAX('Legislator By Industry'!G135:CJ135)</f>
        <v>83575</v>
      </c>
      <c r="O135">
        <f>N135/G135</f>
        <v>8.8761795521286366E-2</v>
      </c>
    </row>
    <row r="136" spans="1:15" x14ac:dyDescent="0.25">
      <c r="A136" t="s">
        <v>252</v>
      </c>
      <c r="B136" t="s">
        <v>2258</v>
      </c>
      <c r="C136" t="s">
        <v>2664</v>
      </c>
      <c r="D136" s="6" t="s">
        <v>826</v>
      </c>
      <c r="E136" t="s">
        <v>87</v>
      </c>
      <c r="F136" t="s">
        <v>90</v>
      </c>
      <c r="G136">
        <f>SUM('Legislator By Industry'!G136:CJ136)</f>
        <v>761932</v>
      </c>
      <c r="H136">
        <f>SUM('Legislator By Industry'!AD136,'Legislator By Industry'!AE136)</f>
        <v>0</v>
      </c>
      <c r="I136">
        <f t="shared" si="6"/>
        <v>0</v>
      </c>
      <c r="J136">
        <f>SUM('Legislator By Industry'!AW136)</f>
        <v>0</v>
      </c>
      <c r="K136">
        <f t="shared" si="7"/>
        <v>0</v>
      </c>
      <c r="L136">
        <f t="shared" si="8"/>
        <v>0</v>
      </c>
      <c r="M136" t="str">
        <f>INDEX('Legislator By Industry'!$G$1:$CJ$1,0,MATCH(MAX('Legislator By Industry'!G136:CJ136),'Legislator By Industry'!G136:CJ136,0))</f>
        <v>Lawyers &amp; Lobbyists - Lawyers/Law Firms</v>
      </c>
      <c r="N136">
        <f>MAX('Legislator By Industry'!G136:CJ136)</f>
        <v>124774</v>
      </c>
      <c r="O136">
        <f>N136/G136</f>
        <v>0.16376002057926428</v>
      </c>
    </row>
    <row r="137" spans="1:15" x14ac:dyDescent="0.25">
      <c r="A137" t="s">
        <v>253</v>
      </c>
      <c r="B137" t="s">
        <v>2259</v>
      </c>
      <c r="C137" t="s">
        <v>2682</v>
      </c>
      <c r="D137" s="6" t="s">
        <v>827</v>
      </c>
      <c r="E137" t="s">
        <v>87</v>
      </c>
      <c r="F137" t="s">
        <v>88</v>
      </c>
      <c r="G137">
        <f>SUM('Legislator By Industry'!G137:CJ137)</f>
        <v>4585469</v>
      </c>
      <c r="H137">
        <f>SUM('Legislator By Industry'!AD137,'Legislator By Industry'!AE137)</f>
        <v>44650</v>
      </c>
      <c r="I137">
        <f t="shared" si="6"/>
        <v>9.7372809629723816E-3</v>
      </c>
      <c r="J137">
        <f>SUM('Legislator By Industry'!AW137)</f>
        <v>0</v>
      </c>
      <c r="K137">
        <f t="shared" si="7"/>
        <v>0</v>
      </c>
      <c r="L137">
        <f t="shared" si="8"/>
        <v>0</v>
      </c>
      <c r="M137" t="str">
        <f>INDEX('Legislator By Industry'!$G$1:$CJ$1,0,MATCH(MAX('Legislator By Industry'!G137:CJ137),'Legislator By Industry'!G137:CJ137,0))</f>
        <v>Finance, Insurance &amp; Real Estate - Securities &amp; Investment</v>
      </c>
      <c r="N137">
        <f>MAX('Legislator By Industry'!G137:CJ137)</f>
        <v>591326</v>
      </c>
      <c r="O137">
        <f>N137/G137</f>
        <v>0.12895649278187249</v>
      </c>
    </row>
    <row r="138" spans="1:15" x14ac:dyDescent="0.25">
      <c r="A138" t="s">
        <v>254</v>
      </c>
      <c r="B138" t="s">
        <v>2260</v>
      </c>
      <c r="C138" t="s">
        <v>2684</v>
      </c>
      <c r="D138" s="6" t="s">
        <v>255</v>
      </c>
      <c r="E138" t="s">
        <v>95</v>
      </c>
      <c r="F138" t="s">
        <v>90</v>
      </c>
      <c r="G138">
        <f>SUM('Legislator By Industry'!G138:CJ138)</f>
        <v>1147214</v>
      </c>
      <c r="H138">
        <f>SUM('Legislator By Industry'!AD138,'Legislator By Industry'!AE138)</f>
        <v>8750</v>
      </c>
      <c r="I138">
        <f t="shared" si="6"/>
        <v>7.6271733085544633E-3</v>
      </c>
      <c r="J138">
        <f>SUM('Legislator By Industry'!AW138)</f>
        <v>500</v>
      </c>
      <c r="K138">
        <f t="shared" si="7"/>
        <v>4.3583847477454078E-4</v>
      </c>
      <c r="L138">
        <f t="shared" si="8"/>
        <v>4.3583847477454078E-4</v>
      </c>
      <c r="M138" t="str">
        <f>INDEX('Legislator By Industry'!$G$1:$CJ$1,0,MATCH(MAX('Legislator By Industry'!G138:CJ138),'Legislator By Industry'!G138:CJ138,0))</f>
        <v>Finance, Insurance &amp; Real Estate - Insurance</v>
      </c>
      <c r="N138">
        <f>MAX('Legislator By Industry'!G138:CJ138)</f>
        <v>143500</v>
      </c>
      <c r="O138">
        <f>N138/G138</f>
        <v>0.1250856422602932</v>
      </c>
    </row>
    <row r="139" spans="1:15" x14ac:dyDescent="0.25">
      <c r="A139" t="s">
        <v>256</v>
      </c>
      <c r="B139" t="s">
        <v>2261</v>
      </c>
      <c r="C139" t="s">
        <v>2666</v>
      </c>
      <c r="D139" s="6" t="s">
        <v>828</v>
      </c>
      <c r="E139" t="s">
        <v>87</v>
      </c>
      <c r="F139" t="s">
        <v>90</v>
      </c>
      <c r="G139">
        <f>SUM('Legislator By Industry'!G139:CJ139)</f>
        <v>788988</v>
      </c>
      <c r="H139">
        <f>SUM('Legislator By Industry'!AD139,'Legislator By Industry'!AE139)</f>
        <v>37500</v>
      </c>
      <c r="I139">
        <f t="shared" si="6"/>
        <v>4.7529239988440886E-2</v>
      </c>
      <c r="J139">
        <f>SUM('Legislator By Industry'!AW139)</f>
        <v>0</v>
      </c>
      <c r="K139">
        <f t="shared" si="7"/>
        <v>0</v>
      </c>
      <c r="L139">
        <f t="shared" si="8"/>
        <v>0</v>
      </c>
      <c r="M139" t="str">
        <f>INDEX('Legislator By Industry'!$G$1:$CJ$1,0,MATCH(MAX('Legislator By Industry'!G139:CJ139),'Legislator By Industry'!G139:CJ139,0))</f>
        <v>Energy &amp; Natural Resources - Electric Utilities</v>
      </c>
      <c r="N139">
        <f>MAX('Legislator By Industry'!G139:CJ139)</f>
        <v>87500</v>
      </c>
      <c r="O139">
        <f>N139/G139</f>
        <v>0.11090155997302874</v>
      </c>
    </row>
    <row r="140" spans="1:15" x14ac:dyDescent="0.25">
      <c r="A140" t="s">
        <v>257</v>
      </c>
      <c r="B140" t="s">
        <v>2262</v>
      </c>
      <c r="C140" t="s">
        <v>2682</v>
      </c>
      <c r="D140" s="6" t="s">
        <v>829</v>
      </c>
      <c r="E140" t="s">
        <v>87</v>
      </c>
      <c r="F140" t="s">
        <v>90</v>
      </c>
      <c r="G140">
        <f>SUM('Legislator By Industry'!G140:CJ140)</f>
        <v>8852426</v>
      </c>
      <c r="H140">
        <f>SUM('Legislator By Industry'!AD140,'Legislator By Industry'!AE140)</f>
        <v>9236</v>
      </c>
      <c r="I140">
        <f t="shared" si="6"/>
        <v>1.0433298171597255E-3</v>
      </c>
      <c r="J140">
        <f>SUM('Legislator By Industry'!AW140)</f>
        <v>712420</v>
      </c>
      <c r="K140">
        <f t="shared" si="7"/>
        <v>8.0477374224873499E-2</v>
      </c>
      <c r="L140">
        <f t="shared" si="8"/>
        <v>8.0477374224873499E-2</v>
      </c>
      <c r="M140" t="str">
        <f>INDEX('Legislator By Industry'!$G$1:$CJ$1,0,MATCH(MAX('Legislator By Industry'!G140:CJ140),'Legislator By Industry'!G140:CJ140,0))</f>
        <v>Ideological/Single-Issue - Women's Issues</v>
      </c>
      <c r="N140">
        <f>MAX('Legislator By Industry'!G140:CJ140)</f>
        <v>1257961</v>
      </c>
      <c r="O140">
        <f>N140/G140</f>
        <v>0.1421035318453947</v>
      </c>
    </row>
    <row r="141" spans="1:15" x14ac:dyDescent="0.25">
      <c r="A141" t="s">
        <v>258</v>
      </c>
      <c r="B141" t="s">
        <v>2263</v>
      </c>
      <c r="C141" t="s">
        <v>2665</v>
      </c>
      <c r="D141" s="6" t="s">
        <v>830</v>
      </c>
      <c r="E141" t="s">
        <v>87</v>
      </c>
      <c r="F141" t="s">
        <v>88</v>
      </c>
      <c r="G141">
        <f>SUM('Legislator By Industry'!G141:CJ141)</f>
        <v>1922221</v>
      </c>
      <c r="H141">
        <f>SUM('Legislator By Industry'!AD141,'Legislator By Industry'!AE141)</f>
        <v>32795</v>
      </c>
      <c r="I141">
        <f t="shared" si="6"/>
        <v>1.7060993506990092E-2</v>
      </c>
      <c r="J141">
        <f>SUM('Legislator By Industry'!AW141)</f>
        <v>0</v>
      </c>
      <c r="K141">
        <f t="shared" si="7"/>
        <v>0</v>
      </c>
      <c r="L141">
        <f t="shared" si="8"/>
        <v>0</v>
      </c>
      <c r="M141" t="str">
        <f>INDEX('Legislator By Industry'!$G$1:$CJ$1,0,MATCH(MAX('Legislator By Industry'!G141:CJ141),'Legislator By Industry'!G141:CJ141,0))</f>
        <v>Finance, Insurance &amp; Real Estate - Insurance</v>
      </c>
      <c r="N141">
        <f>MAX('Legislator By Industry'!G141:CJ141)</f>
        <v>237455</v>
      </c>
      <c r="O141">
        <f>N141/G141</f>
        <v>0.12353158143626565</v>
      </c>
    </row>
    <row r="142" spans="1:15" x14ac:dyDescent="0.25">
      <c r="A142" t="s">
        <v>259</v>
      </c>
      <c r="B142" t="s">
        <v>2264</v>
      </c>
      <c r="C142" t="s">
        <v>2696</v>
      </c>
      <c r="D142" s="6" t="s">
        <v>831</v>
      </c>
      <c r="E142" t="s">
        <v>87</v>
      </c>
      <c r="F142" t="s">
        <v>88</v>
      </c>
      <c r="G142">
        <f>SUM('Legislator By Industry'!G142:CJ142)</f>
        <v>464334</v>
      </c>
      <c r="H142">
        <f>SUM('Legislator By Industry'!AD142,'Legislator By Industry'!AE142)</f>
        <v>41000</v>
      </c>
      <c r="I142">
        <f t="shared" si="6"/>
        <v>8.8298509262728989E-2</v>
      </c>
      <c r="J142">
        <f>SUM('Legislator By Industry'!AW142)</f>
        <v>0</v>
      </c>
      <c r="K142">
        <f t="shared" si="7"/>
        <v>0</v>
      </c>
      <c r="L142">
        <f t="shared" si="8"/>
        <v>0</v>
      </c>
      <c r="M142" t="str">
        <f>INDEX('Legislator By Industry'!$G$1:$CJ$1,0,MATCH(MAX('Legislator By Industry'!G142:CJ142),'Legislator By Industry'!G142:CJ142,0))</f>
        <v>Energy &amp; Natural Resources - Oil &amp; Gas</v>
      </c>
      <c r="N142">
        <f>MAX('Legislator By Industry'!G142:CJ142)</f>
        <v>41000</v>
      </c>
      <c r="O142">
        <f>N142/G142</f>
        <v>8.8298509262728989E-2</v>
      </c>
    </row>
    <row r="143" spans="1:15" x14ac:dyDescent="0.25">
      <c r="A143" t="s">
        <v>260</v>
      </c>
      <c r="B143" t="s">
        <v>2265</v>
      </c>
      <c r="C143" t="s">
        <v>2658</v>
      </c>
      <c r="D143" s="6" t="s">
        <v>832</v>
      </c>
      <c r="E143" t="s">
        <v>87</v>
      </c>
      <c r="F143" t="s">
        <v>88</v>
      </c>
      <c r="G143">
        <f>SUM('Legislator By Industry'!G143:CJ143)</f>
        <v>298500</v>
      </c>
      <c r="H143">
        <f>SUM('Legislator By Industry'!AD143,'Legislator By Industry'!AE143)</f>
        <v>13750</v>
      </c>
      <c r="I143">
        <f t="shared" si="6"/>
        <v>4.6063651591289785E-2</v>
      </c>
      <c r="J143">
        <f>SUM('Legislator By Industry'!AW143)</f>
        <v>0</v>
      </c>
      <c r="K143">
        <f t="shared" si="7"/>
        <v>0</v>
      </c>
      <c r="L143">
        <f t="shared" si="8"/>
        <v>0</v>
      </c>
      <c r="M143" t="str">
        <f>INDEX('Legislator By Industry'!$G$1:$CJ$1,0,MATCH(MAX('Legislator By Industry'!G143:CJ143),'Legislator By Industry'!G143:CJ143,0))</f>
        <v>Transportation - Railroads</v>
      </c>
      <c r="N143">
        <f>MAX('Legislator By Industry'!G143:CJ143)</f>
        <v>47750</v>
      </c>
      <c r="O143">
        <f>N143/G143</f>
        <v>0.15996649916247907</v>
      </c>
    </row>
    <row r="144" spans="1:15" x14ac:dyDescent="0.25">
      <c r="A144" t="s">
        <v>261</v>
      </c>
      <c r="B144" t="s">
        <v>2266</v>
      </c>
      <c r="C144" t="s">
        <v>2682</v>
      </c>
      <c r="D144" s="6" t="s">
        <v>262</v>
      </c>
      <c r="E144" t="s">
        <v>95</v>
      </c>
      <c r="F144" t="s">
        <v>90</v>
      </c>
      <c r="G144">
        <f>SUM('Legislator By Industry'!G144:CJ144)</f>
        <v>594451</v>
      </c>
      <c r="H144">
        <f>SUM('Legislator By Industry'!AD144,'Legislator By Industry'!AE144)</f>
        <v>3228</v>
      </c>
      <c r="I144">
        <f t="shared" si="6"/>
        <v>5.430220489157222E-3</v>
      </c>
      <c r="J144">
        <f>SUM('Legislator By Industry'!AW144)</f>
        <v>1134</v>
      </c>
      <c r="K144">
        <f t="shared" si="7"/>
        <v>1.9076425138489126E-3</v>
      </c>
      <c r="L144">
        <f t="shared" si="8"/>
        <v>1.9076425138489126E-3</v>
      </c>
      <c r="M144" t="str">
        <f>INDEX('Legislator By Industry'!$G$1:$CJ$1,0,MATCH(MAX('Legislator By Industry'!G144:CJ144),'Legislator By Industry'!G144:CJ144,0))</f>
        <v>Lawyers &amp; Lobbyists - Lawyers/Law Firms</v>
      </c>
      <c r="N144">
        <f>MAX('Legislator By Industry'!G144:CJ144)</f>
        <v>131937</v>
      </c>
      <c r="O144">
        <f>N144/G144</f>
        <v>0.22194764581100881</v>
      </c>
    </row>
    <row r="145" spans="1:15" x14ac:dyDescent="0.25">
      <c r="A145" t="s">
        <v>263</v>
      </c>
      <c r="B145" t="s">
        <v>2267</v>
      </c>
      <c r="C145" t="s">
        <v>2687</v>
      </c>
      <c r="D145" s="6" t="s">
        <v>833</v>
      </c>
      <c r="E145" t="s">
        <v>87</v>
      </c>
      <c r="F145" t="s">
        <v>90</v>
      </c>
      <c r="G145">
        <f>SUM('Legislator By Industry'!G145:CJ145)</f>
        <v>1931347</v>
      </c>
      <c r="H145">
        <f>SUM('Legislator By Industry'!AD145,'Legislator By Industry'!AE145)</f>
        <v>4700</v>
      </c>
      <c r="I145">
        <f t="shared" si="6"/>
        <v>2.4335347299061223E-3</v>
      </c>
      <c r="J145">
        <f>SUM('Legislator By Industry'!AW145)</f>
        <v>169482</v>
      </c>
      <c r="K145">
        <f t="shared" si="7"/>
        <v>8.775326236041478E-2</v>
      </c>
      <c r="L145">
        <f t="shared" si="8"/>
        <v>8.775326236041478E-2</v>
      </c>
      <c r="M145" t="str">
        <f>INDEX('Legislator By Industry'!$G$1:$CJ$1,0,MATCH(MAX('Legislator By Industry'!G145:CJ145),'Legislator By Industry'!G145:CJ145,0))</f>
        <v>Ideological/Single-Issue - Women's Issues</v>
      </c>
      <c r="N145">
        <f>MAX('Legislator By Industry'!G145:CJ145)</f>
        <v>471754</v>
      </c>
      <c r="O145">
        <f>N145/G145</f>
        <v>0.24426164744087933</v>
      </c>
    </row>
    <row r="146" spans="1:15" x14ac:dyDescent="0.25">
      <c r="A146" t="s">
        <v>264</v>
      </c>
      <c r="B146" t="s">
        <v>2268</v>
      </c>
      <c r="C146" t="s">
        <v>2697</v>
      </c>
      <c r="D146" s="6" t="s">
        <v>834</v>
      </c>
      <c r="E146" t="s">
        <v>87</v>
      </c>
      <c r="F146" t="s">
        <v>90</v>
      </c>
      <c r="G146">
        <f>SUM('Legislator By Industry'!G146:CJ146)</f>
        <v>1181872</v>
      </c>
      <c r="H146">
        <f>SUM('Legislator By Industry'!AD146,'Legislator By Industry'!AE146)</f>
        <v>3035</v>
      </c>
      <c r="I146">
        <f t="shared" si="6"/>
        <v>2.5679599821300447E-3</v>
      </c>
      <c r="J146">
        <f>SUM('Legislator By Industry'!AW146)</f>
        <v>100978</v>
      </c>
      <c r="K146">
        <f t="shared" si="7"/>
        <v>8.5439032314836127E-2</v>
      </c>
      <c r="L146">
        <f t="shared" si="8"/>
        <v>8.5439032314836127E-2</v>
      </c>
      <c r="M146" t="str">
        <f>INDEX('Legislator By Industry'!$G$1:$CJ$1,0,MATCH(MAX('Legislator By Industry'!G146:CJ146),'Legislator By Industry'!G146:CJ146,0))</f>
        <v>Health - Health Professionals</v>
      </c>
      <c r="N146">
        <f>MAX('Legislator By Industry'!G146:CJ146)</f>
        <v>166197</v>
      </c>
      <c r="O146">
        <f>N146/G146</f>
        <v>0.14062182706756737</v>
      </c>
    </row>
    <row r="147" spans="1:15" x14ac:dyDescent="0.25">
      <c r="A147" t="s">
        <v>265</v>
      </c>
      <c r="B147" t="s">
        <v>2269</v>
      </c>
      <c r="C147" t="s">
        <v>2655</v>
      </c>
      <c r="D147" s="6" t="s">
        <v>835</v>
      </c>
      <c r="E147" t="s">
        <v>87</v>
      </c>
      <c r="F147" t="s">
        <v>88</v>
      </c>
      <c r="G147">
        <f>SUM('Legislator By Industry'!G147:CJ147)</f>
        <v>1185615</v>
      </c>
      <c r="H147">
        <f>SUM('Legislator By Industry'!AD147,'Legislator By Industry'!AE147)</f>
        <v>30500</v>
      </c>
      <c r="I147">
        <f t="shared" si="6"/>
        <v>2.5725045651412981E-2</v>
      </c>
      <c r="J147">
        <f>SUM('Legislator By Industry'!AW147)</f>
        <v>0</v>
      </c>
      <c r="K147">
        <f t="shared" si="7"/>
        <v>0</v>
      </c>
      <c r="L147">
        <f t="shared" si="8"/>
        <v>0</v>
      </c>
      <c r="M147" t="str">
        <f>INDEX('Legislator By Industry'!$G$1:$CJ$1,0,MATCH(MAX('Legislator By Industry'!G147:CJ147),'Legislator By Industry'!G147:CJ147,0))</f>
        <v>Health - Health Professionals</v>
      </c>
      <c r="N147">
        <f>MAX('Legislator By Industry'!G147:CJ147)</f>
        <v>197225</v>
      </c>
      <c r="O147">
        <f>N147/G147</f>
        <v>0.16634826651147294</v>
      </c>
    </row>
    <row r="148" spans="1:15" x14ac:dyDescent="0.25">
      <c r="A148" t="s">
        <v>266</v>
      </c>
      <c r="B148" t="s">
        <v>2270</v>
      </c>
      <c r="C148" t="s">
        <v>2697</v>
      </c>
      <c r="D148" s="6" t="s">
        <v>836</v>
      </c>
      <c r="E148" t="s">
        <v>87</v>
      </c>
      <c r="F148" t="s">
        <v>88</v>
      </c>
      <c r="G148">
        <f>SUM('Legislator By Industry'!G148:CJ148)</f>
        <v>1459967</v>
      </c>
      <c r="H148">
        <f>SUM('Legislator By Industry'!AD148,'Legislator By Industry'!AE148)</f>
        <v>6200</v>
      </c>
      <c r="I148">
        <f t="shared" si="6"/>
        <v>4.2466713288725018E-3</v>
      </c>
      <c r="J148">
        <f>SUM('Legislator By Industry'!AW148)</f>
        <v>0</v>
      </c>
      <c r="K148">
        <f t="shared" si="7"/>
        <v>0</v>
      </c>
      <c r="L148">
        <f t="shared" si="8"/>
        <v>0</v>
      </c>
      <c r="M148" t="str">
        <f>INDEX('Legislator By Industry'!$G$1:$CJ$1,0,MATCH(MAX('Legislator By Industry'!G148:CJ148),'Legislator By Industry'!G148:CJ148,0))</f>
        <v>Other - Retired</v>
      </c>
      <c r="N148">
        <f>MAX('Legislator By Industry'!G148:CJ148)</f>
        <v>154228</v>
      </c>
      <c r="O148">
        <f>N148/G148</f>
        <v>0.10563800414666907</v>
      </c>
    </row>
    <row r="149" spans="1:15" x14ac:dyDescent="0.25">
      <c r="A149" t="s">
        <v>267</v>
      </c>
      <c r="B149" t="s">
        <v>2271</v>
      </c>
      <c r="C149" t="s">
        <v>2690</v>
      </c>
      <c r="D149" s="6" t="s">
        <v>837</v>
      </c>
      <c r="E149" t="s">
        <v>87</v>
      </c>
      <c r="F149" t="s">
        <v>90</v>
      </c>
      <c r="G149">
        <f>SUM('Legislator By Industry'!G149:CJ149)</f>
        <v>1391486</v>
      </c>
      <c r="H149">
        <f>SUM('Legislator By Industry'!AD149,'Legislator By Industry'!AE149)</f>
        <v>11200</v>
      </c>
      <c r="I149">
        <f t="shared" si="6"/>
        <v>8.0489491090819463E-3</v>
      </c>
      <c r="J149">
        <f>SUM('Legislator By Industry'!AW149)</f>
        <v>19750</v>
      </c>
      <c r="K149">
        <f t="shared" si="7"/>
        <v>1.4193459366461466E-2</v>
      </c>
      <c r="L149">
        <f t="shared" si="8"/>
        <v>1.4193459366461466E-2</v>
      </c>
      <c r="M149" t="str">
        <f>INDEX('Legislator By Industry'!$G$1:$CJ$1,0,MATCH(MAX('Legislator By Industry'!G149:CJ149),'Legislator By Industry'!G149:CJ149,0))</f>
        <v>Ideological/Single-Issue - Pro-Israel</v>
      </c>
      <c r="N149">
        <f>MAX('Legislator By Industry'!G149:CJ149)</f>
        <v>190150</v>
      </c>
      <c r="O149">
        <f>N149/G149</f>
        <v>0.13665247081177964</v>
      </c>
    </row>
    <row r="150" spans="1:15" x14ac:dyDescent="0.25">
      <c r="A150" t="s">
        <v>268</v>
      </c>
      <c r="B150" t="s">
        <v>2272</v>
      </c>
      <c r="C150" t="s">
        <v>2668</v>
      </c>
      <c r="D150" s="6" t="s">
        <v>269</v>
      </c>
      <c r="E150" t="s">
        <v>95</v>
      </c>
      <c r="F150" t="s">
        <v>88</v>
      </c>
      <c r="G150">
        <f>SUM('Legislator By Industry'!G150:CJ150)</f>
        <v>86550</v>
      </c>
      <c r="H150">
        <f>SUM('Legislator By Industry'!AD150,'Legislator By Industry'!AE150)</f>
        <v>19800</v>
      </c>
      <c r="I150">
        <f t="shared" si="6"/>
        <v>0.22876949740034663</v>
      </c>
      <c r="J150">
        <f>SUM('Legislator By Industry'!AW150)</f>
        <v>0</v>
      </c>
      <c r="K150">
        <f t="shared" si="7"/>
        <v>0</v>
      </c>
      <c r="L150">
        <f t="shared" si="8"/>
        <v>0</v>
      </c>
      <c r="M150" t="str">
        <f>INDEX('Legislator By Industry'!$G$1:$CJ$1,0,MATCH(MAX('Legislator By Industry'!G150:CJ150),'Legislator By Industry'!G150:CJ150,0))</f>
        <v>Health - Pharmaceuticals/Health Products</v>
      </c>
      <c r="N150">
        <f>MAX('Legislator By Industry'!G150:CJ150)</f>
        <v>17000</v>
      </c>
      <c r="O150">
        <f>N150/G150</f>
        <v>0.19641825534373195</v>
      </c>
    </row>
    <row r="151" spans="1:15" x14ac:dyDescent="0.25">
      <c r="A151" t="s">
        <v>270</v>
      </c>
      <c r="B151" t="s">
        <v>2273</v>
      </c>
      <c r="C151" t="s">
        <v>2675</v>
      </c>
      <c r="D151" s="6" t="s">
        <v>271</v>
      </c>
      <c r="E151" t="s">
        <v>95</v>
      </c>
      <c r="F151" t="s">
        <v>88</v>
      </c>
      <c r="G151">
        <f>SUM('Legislator By Industry'!G151:CJ151)</f>
        <v>534516</v>
      </c>
      <c r="H151">
        <f>SUM('Legislator By Industry'!AD151,'Legislator By Industry'!AE151)</f>
        <v>24900</v>
      </c>
      <c r="I151">
        <f t="shared" si="6"/>
        <v>4.6584199537525538E-2</v>
      </c>
      <c r="J151">
        <f>SUM('Legislator By Industry'!AW151)</f>
        <v>0</v>
      </c>
      <c r="K151">
        <f t="shared" si="7"/>
        <v>0</v>
      </c>
      <c r="L151">
        <f t="shared" si="8"/>
        <v>0</v>
      </c>
      <c r="M151" t="str">
        <f>INDEX('Legislator By Industry'!$G$1:$CJ$1,0,MATCH(MAX('Legislator By Industry'!G151:CJ151),'Legislator By Industry'!G151:CJ151,0))</f>
        <v>Other - Retired</v>
      </c>
      <c r="N151">
        <f>MAX('Legislator By Industry'!G151:CJ151)</f>
        <v>70970</v>
      </c>
      <c r="O151">
        <f>N151/G151</f>
        <v>0.13277432293888303</v>
      </c>
    </row>
    <row r="152" spans="1:15" x14ac:dyDescent="0.25">
      <c r="A152" t="s">
        <v>272</v>
      </c>
      <c r="B152" t="s">
        <v>2274</v>
      </c>
      <c r="C152" t="s">
        <v>2657</v>
      </c>
      <c r="D152" s="6" t="s">
        <v>838</v>
      </c>
      <c r="E152" t="s">
        <v>87</v>
      </c>
      <c r="F152" t="s">
        <v>90</v>
      </c>
      <c r="G152">
        <f>SUM('Legislator By Industry'!G152:CJ152)</f>
        <v>1242171</v>
      </c>
      <c r="H152">
        <f>SUM('Legislator By Industry'!AD152,'Legislator By Industry'!AE152)</f>
        <v>0</v>
      </c>
      <c r="I152">
        <f t="shared" si="6"/>
        <v>0</v>
      </c>
      <c r="J152">
        <f>SUM('Legislator By Industry'!AW152)</f>
        <v>5400</v>
      </c>
      <c r="K152">
        <f t="shared" si="7"/>
        <v>4.3472275556263994E-3</v>
      </c>
      <c r="L152">
        <f t="shared" si="8"/>
        <v>4.3472275556263994E-3</v>
      </c>
      <c r="M152" t="str">
        <f>INDEX('Legislator By Industry'!$G$1:$CJ$1,0,MATCH(MAX('Legislator By Industry'!G152:CJ152),'Legislator By Industry'!G152:CJ152,0))</f>
        <v>Health - Pharmaceuticals/Health Products</v>
      </c>
      <c r="N152">
        <f>MAX('Legislator By Industry'!G152:CJ152)</f>
        <v>194240</v>
      </c>
      <c r="O152">
        <f>N152/G152</f>
        <v>0.15637138526016145</v>
      </c>
    </row>
    <row r="153" spans="1:15" x14ac:dyDescent="0.25">
      <c r="A153" t="s">
        <v>273</v>
      </c>
      <c r="B153" t="s">
        <v>2275</v>
      </c>
      <c r="C153" t="s">
        <v>2677</v>
      </c>
      <c r="D153" s="6" t="s">
        <v>839</v>
      </c>
      <c r="E153" t="s">
        <v>87</v>
      </c>
      <c r="F153" t="s">
        <v>90</v>
      </c>
      <c r="G153">
        <f>SUM('Legislator By Industry'!G153:CJ153)</f>
        <v>1619643</v>
      </c>
      <c r="H153">
        <f>SUM('Legislator By Industry'!AD153,'Legislator By Industry'!AE153)</f>
        <v>3700</v>
      </c>
      <c r="I153">
        <f t="shared" si="6"/>
        <v>2.2844540432675597E-3</v>
      </c>
      <c r="J153">
        <f>SUM('Legislator By Industry'!AW153)</f>
        <v>64095</v>
      </c>
      <c r="K153">
        <f t="shared" si="7"/>
        <v>3.9573535649522762E-2</v>
      </c>
      <c r="L153">
        <f t="shared" si="8"/>
        <v>3.9573535649522762E-2</v>
      </c>
      <c r="M153" t="str">
        <f>INDEX('Legislator By Industry'!$G$1:$CJ$1,0,MATCH(MAX('Legislator By Industry'!G153:CJ153),'Legislator By Industry'!G153:CJ153,0))</f>
        <v>Other - Retired</v>
      </c>
      <c r="N153">
        <f>MAX('Legislator By Industry'!G153:CJ153)</f>
        <v>172104</v>
      </c>
      <c r="O153">
        <f>N153/G153</f>
        <v>0.10626045369257299</v>
      </c>
    </row>
    <row r="154" spans="1:15" x14ac:dyDescent="0.25">
      <c r="A154" t="s">
        <v>274</v>
      </c>
      <c r="B154" t="s">
        <v>2276</v>
      </c>
      <c r="C154" t="s">
        <v>2664</v>
      </c>
      <c r="D154" s="6" t="s">
        <v>840</v>
      </c>
      <c r="E154" t="s">
        <v>87</v>
      </c>
      <c r="F154" t="s">
        <v>88</v>
      </c>
      <c r="G154">
        <f>SUM('Legislator By Industry'!G154:CJ154)</f>
        <v>893288</v>
      </c>
      <c r="H154">
        <f>SUM('Legislator By Industry'!AD154,'Legislator By Industry'!AE154)</f>
        <v>78600</v>
      </c>
      <c r="I154">
        <f t="shared" si="6"/>
        <v>8.7989539767689709E-2</v>
      </c>
      <c r="J154">
        <f>SUM('Legislator By Industry'!AW154)</f>
        <v>0</v>
      </c>
      <c r="K154">
        <f t="shared" si="7"/>
        <v>0</v>
      </c>
      <c r="L154">
        <f t="shared" si="8"/>
        <v>0</v>
      </c>
      <c r="M154" t="str">
        <f>INDEX('Legislator By Industry'!$G$1:$CJ$1,0,MATCH(MAX('Legislator By Industry'!G154:CJ154),'Legislator By Industry'!G154:CJ154,0))</f>
        <v>Energy &amp; Natural Resources - Oil &amp; Gas</v>
      </c>
      <c r="N154">
        <f>MAX('Legislator By Industry'!G154:CJ154)</f>
        <v>78600</v>
      </c>
      <c r="O154">
        <f>N154/G154</f>
        <v>8.7989539767689709E-2</v>
      </c>
    </row>
    <row r="155" spans="1:15" x14ac:dyDescent="0.25">
      <c r="A155" t="s">
        <v>275</v>
      </c>
      <c r="B155" t="s">
        <v>2277</v>
      </c>
      <c r="C155" t="s">
        <v>2657</v>
      </c>
      <c r="D155" s="6" t="s">
        <v>841</v>
      </c>
      <c r="E155" t="s">
        <v>87</v>
      </c>
      <c r="F155" t="s">
        <v>90</v>
      </c>
      <c r="G155">
        <f>SUM('Legislator By Industry'!G155:CJ155)</f>
        <v>159583</v>
      </c>
      <c r="H155">
        <f>SUM('Legislator By Industry'!AD155,'Legislator By Industry'!AE155)</f>
        <v>0</v>
      </c>
      <c r="I155">
        <f t="shared" si="6"/>
        <v>0</v>
      </c>
      <c r="J155">
        <f>SUM('Legislator By Industry'!AW155)</f>
        <v>2500</v>
      </c>
      <c r="K155">
        <f t="shared" si="7"/>
        <v>1.5665829067005883E-2</v>
      </c>
      <c r="L155">
        <f t="shared" si="8"/>
        <v>1.5665829067005883E-2</v>
      </c>
      <c r="M155" t="str">
        <f>INDEX('Legislator By Industry'!$G$1:$CJ$1,0,MATCH(MAX('Legislator By Industry'!G155:CJ155),'Legislator By Industry'!G155:CJ155,0))</f>
        <v>Agribusiness - Crop Production &amp; Basic Processing</v>
      </c>
      <c r="N155">
        <f>MAX('Legislator By Industry'!G155:CJ155)</f>
        <v>32019</v>
      </c>
      <c r="O155">
        <f>N155/G155</f>
        <v>0.20064167235858457</v>
      </c>
    </row>
    <row r="156" spans="1:15" x14ac:dyDescent="0.25">
      <c r="A156" t="s">
        <v>276</v>
      </c>
      <c r="B156" t="s">
        <v>2278</v>
      </c>
      <c r="C156" t="s">
        <v>2666</v>
      </c>
      <c r="D156" s="6" t="s">
        <v>842</v>
      </c>
      <c r="E156" t="s">
        <v>87</v>
      </c>
      <c r="F156" t="s">
        <v>90</v>
      </c>
      <c r="G156">
        <f>SUM('Legislator By Industry'!G156:CJ156)</f>
        <v>166150</v>
      </c>
      <c r="H156">
        <f>SUM('Legislator By Industry'!AD156,'Legislator By Industry'!AE156)</f>
        <v>0</v>
      </c>
      <c r="I156">
        <f t="shared" si="6"/>
        <v>0</v>
      </c>
      <c r="J156">
        <f>SUM('Legislator By Industry'!AW156)</f>
        <v>0</v>
      </c>
      <c r="K156">
        <f t="shared" si="7"/>
        <v>0</v>
      </c>
      <c r="L156">
        <f t="shared" si="8"/>
        <v>0</v>
      </c>
      <c r="M156" t="str">
        <f>INDEX('Legislator By Industry'!$G$1:$CJ$1,0,MATCH(MAX('Legislator By Industry'!G156:CJ156),'Legislator By Industry'!G156:CJ156,0))</f>
        <v>Ideological/Single-Issue - Leadership PACs</v>
      </c>
      <c r="N156">
        <f>MAX('Legislator By Industry'!G156:CJ156)</f>
        <v>21000</v>
      </c>
      <c r="O156">
        <f>N156/G156</f>
        <v>0.12639181462533855</v>
      </c>
    </row>
    <row r="157" spans="1:15" x14ac:dyDescent="0.25">
      <c r="A157" t="s">
        <v>277</v>
      </c>
      <c r="B157" t="s">
        <v>2279</v>
      </c>
      <c r="C157" t="s">
        <v>2657</v>
      </c>
      <c r="D157" s="6" t="s">
        <v>278</v>
      </c>
      <c r="E157" t="s">
        <v>95</v>
      </c>
      <c r="F157" t="s">
        <v>90</v>
      </c>
      <c r="G157">
        <f>SUM('Legislator By Industry'!G157:CJ157)</f>
        <v>509313</v>
      </c>
      <c r="H157">
        <f>SUM('Legislator By Industry'!AD157,'Legislator By Industry'!AE157)</f>
        <v>0</v>
      </c>
      <c r="I157">
        <f t="shared" si="6"/>
        <v>0</v>
      </c>
      <c r="J157">
        <f>SUM('Legislator By Industry'!AW157)</f>
        <v>0</v>
      </c>
      <c r="K157">
        <f t="shared" si="7"/>
        <v>0</v>
      </c>
      <c r="L157">
        <f t="shared" si="8"/>
        <v>0</v>
      </c>
      <c r="M157" t="str">
        <f>INDEX('Legislator By Industry'!$G$1:$CJ$1,0,MATCH(MAX('Legislator By Industry'!G157:CJ157),'Legislator By Industry'!G157:CJ157,0))</f>
        <v>Lawyers &amp; Lobbyists - Lawyers/Law Firms</v>
      </c>
      <c r="N157">
        <f>MAX('Legislator By Industry'!G157:CJ157)</f>
        <v>71865</v>
      </c>
      <c r="O157">
        <f>N157/G157</f>
        <v>0.14110183718067279</v>
      </c>
    </row>
    <row r="158" spans="1:15" x14ac:dyDescent="0.25">
      <c r="A158" t="s">
        <v>279</v>
      </c>
      <c r="B158" t="s">
        <v>2280</v>
      </c>
      <c r="C158" t="s">
        <v>2658</v>
      </c>
      <c r="D158" s="6" t="s">
        <v>843</v>
      </c>
      <c r="E158" t="s">
        <v>87</v>
      </c>
      <c r="F158" t="s">
        <v>88</v>
      </c>
      <c r="G158">
        <f>SUM('Legislator By Industry'!G158:CJ158)</f>
        <v>481160</v>
      </c>
      <c r="H158">
        <f>SUM('Legislator By Industry'!AD158,'Legislator By Industry'!AE158)</f>
        <v>14000</v>
      </c>
      <c r="I158">
        <f t="shared" si="6"/>
        <v>2.9096350486324717E-2</v>
      </c>
      <c r="J158">
        <f>SUM('Legislator By Industry'!AW158)</f>
        <v>0</v>
      </c>
      <c r="K158">
        <f t="shared" si="7"/>
        <v>0</v>
      </c>
      <c r="L158">
        <f t="shared" si="8"/>
        <v>0</v>
      </c>
      <c r="M158" t="str">
        <f>INDEX('Legislator By Industry'!$G$1:$CJ$1,0,MATCH(MAX('Legislator By Industry'!G158:CJ158),'Legislator By Industry'!G158:CJ158,0))</f>
        <v>Finance, Insurance &amp; Real Estate - Insurance</v>
      </c>
      <c r="N158">
        <f>MAX('Legislator By Industry'!G158:CJ158)</f>
        <v>63000</v>
      </c>
      <c r="O158">
        <f>N158/G158</f>
        <v>0.13093357718846121</v>
      </c>
    </row>
    <row r="159" spans="1:15" x14ac:dyDescent="0.25">
      <c r="A159" t="s">
        <v>280</v>
      </c>
      <c r="B159" t="s">
        <v>2281</v>
      </c>
      <c r="C159" t="s">
        <v>2662</v>
      </c>
      <c r="D159" s="6" t="s">
        <v>281</v>
      </c>
      <c r="E159" t="s">
        <v>95</v>
      </c>
      <c r="F159" t="s">
        <v>88</v>
      </c>
      <c r="G159">
        <f>SUM('Legislator By Industry'!G159:CJ159)</f>
        <v>965953</v>
      </c>
      <c r="H159">
        <f>SUM('Legislator By Industry'!AD159,'Legislator By Industry'!AE159)</f>
        <v>29600</v>
      </c>
      <c r="I159">
        <f t="shared" si="6"/>
        <v>3.0643312873400674E-2</v>
      </c>
      <c r="J159">
        <f>SUM('Legislator By Industry'!AW159)</f>
        <v>0</v>
      </c>
      <c r="K159">
        <f t="shared" si="7"/>
        <v>0</v>
      </c>
      <c r="L159">
        <f t="shared" si="8"/>
        <v>0</v>
      </c>
      <c r="M159" t="str">
        <f>INDEX('Legislator By Industry'!$G$1:$CJ$1,0,MATCH(MAX('Legislator By Industry'!G159:CJ159),'Legislator By Industry'!G159:CJ159,0))</f>
        <v>Ideological/Single-Issue - Leadership PACs</v>
      </c>
      <c r="N159">
        <f>MAX('Legislator By Industry'!G159:CJ159)</f>
        <v>82500</v>
      </c>
      <c r="O159">
        <f>N159/G159</f>
        <v>8.5407882164039037E-2</v>
      </c>
    </row>
    <row r="160" spans="1:15" x14ac:dyDescent="0.25">
      <c r="A160" t="s">
        <v>282</v>
      </c>
      <c r="B160" t="s">
        <v>2282</v>
      </c>
      <c r="C160" t="s">
        <v>2666</v>
      </c>
      <c r="D160" s="6" t="s">
        <v>844</v>
      </c>
      <c r="E160" t="s">
        <v>87</v>
      </c>
      <c r="F160" t="s">
        <v>88</v>
      </c>
      <c r="G160">
        <f>SUM('Legislator By Industry'!G160:CJ160)</f>
        <v>33400</v>
      </c>
      <c r="H160">
        <f>SUM('Legislator By Industry'!AD160,'Legislator By Industry'!AE160)</f>
        <v>5500</v>
      </c>
      <c r="I160">
        <f t="shared" si="6"/>
        <v>0.16467065868263472</v>
      </c>
      <c r="J160">
        <f>SUM('Legislator By Industry'!AW160)</f>
        <v>0</v>
      </c>
      <c r="K160">
        <f t="shared" si="7"/>
        <v>0</v>
      </c>
      <c r="L160">
        <f t="shared" si="8"/>
        <v>0</v>
      </c>
      <c r="M160" t="str">
        <f>INDEX('Legislator By Industry'!$G$1:$CJ$1,0,MATCH(MAX('Legislator By Industry'!G160:CJ160),'Legislator By Industry'!G160:CJ160,0))</f>
        <v>Ideological/Single-Issue - Leadership PACs</v>
      </c>
      <c r="N160">
        <f>MAX('Legislator By Industry'!G160:CJ160)</f>
        <v>11500</v>
      </c>
      <c r="O160">
        <f>N160/G160</f>
        <v>0.34431137724550898</v>
      </c>
    </row>
    <row r="161" spans="1:15" x14ac:dyDescent="0.25">
      <c r="A161" t="s">
        <v>283</v>
      </c>
      <c r="B161" t="s">
        <v>2283</v>
      </c>
      <c r="C161" t="s">
        <v>2698</v>
      </c>
      <c r="D161" s="6" t="s">
        <v>284</v>
      </c>
      <c r="E161" t="s">
        <v>95</v>
      </c>
      <c r="F161" t="s">
        <v>88</v>
      </c>
      <c r="G161">
        <f>SUM('Legislator By Industry'!G161:CJ161)</f>
        <v>926998</v>
      </c>
      <c r="H161">
        <f>SUM('Legislator By Industry'!AD161,'Legislator By Industry'!AE161)</f>
        <v>12250</v>
      </c>
      <c r="I161">
        <f t="shared" si="6"/>
        <v>1.3214699492339789E-2</v>
      </c>
      <c r="J161">
        <f>SUM('Legislator By Industry'!AW161)</f>
        <v>0</v>
      </c>
      <c r="K161">
        <f t="shared" si="7"/>
        <v>0</v>
      </c>
      <c r="L161">
        <f t="shared" si="8"/>
        <v>0</v>
      </c>
      <c r="M161" t="str">
        <f>INDEX('Legislator By Industry'!$G$1:$CJ$1,0,MATCH(MAX('Legislator By Industry'!G161:CJ161),'Legislator By Industry'!G161:CJ161,0))</f>
        <v>Finance, Insurance &amp; Real Estate - Real Estate</v>
      </c>
      <c r="N161">
        <f>MAX('Legislator By Industry'!G161:CJ161)</f>
        <v>79653</v>
      </c>
      <c r="O161">
        <f>N161/G161</f>
        <v>8.5925751727619695E-2</v>
      </c>
    </row>
    <row r="162" spans="1:15" x14ac:dyDescent="0.25">
      <c r="A162" t="s">
        <v>285</v>
      </c>
      <c r="B162" t="s">
        <v>2284</v>
      </c>
      <c r="C162" t="s">
        <v>2658</v>
      </c>
      <c r="D162" s="6" t="s">
        <v>845</v>
      </c>
      <c r="E162" t="s">
        <v>87</v>
      </c>
      <c r="F162" t="s">
        <v>88</v>
      </c>
      <c r="G162">
        <f>SUM('Legislator By Industry'!G162:CJ162)</f>
        <v>1202900</v>
      </c>
      <c r="H162">
        <f>SUM('Legislator By Industry'!AD162,'Legislator By Industry'!AE162)</f>
        <v>22200</v>
      </c>
      <c r="I162">
        <f t="shared" si="6"/>
        <v>1.8455399451325964E-2</v>
      </c>
      <c r="J162">
        <f>SUM('Legislator By Industry'!AW162)</f>
        <v>0</v>
      </c>
      <c r="K162">
        <f t="shared" si="7"/>
        <v>0</v>
      </c>
      <c r="L162">
        <f t="shared" si="8"/>
        <v>0</v>
      </c>
      <c r="M162" t="str">
        <f>INDEX('Legislator By Industry'!$G$1:$CJ$1,0,MATCH(MAX('Legislator By Industry'!G162:CJ162),'Legislator By Industry'!G162:CJ162,0))</f>
        <v>Construction - General Contractors</v>
      </c>
      <c r="N162">
        <f>MAX('Legislator By Industry'!G162:CJ162)</f>
        <v>79150</v>
      </c>
      <c r="O162">
        <f>N162/G162</f>
        <v>6.5799318314074318E-2</v>
      </c>
    </row>
    <row r="163" spans="1:15" x14ac:dyDescent="0.25">
      <c r="A163" t="s">
        <v>286</v>
      </c>
      <c r="B163" t="s">
        <v>2285</v>
      </c>
      <c r="C163" t="s">
        <v>2654</v>
      </c>
      <c r="D163" s="6" t="s">
        <v>846</v>
      </c>
      <c r="E163" t="s">
        <v>87</v>
      </c>
      <c r="F163" t="s">
        <v>88</v>
      </c>
      <c r="G163">
        <f>SUM('Legislator By Industry'!G163:CJ163)</f>
        <v>1975294</v>
      </c>
      <c r="H163">
        <f>SUM('Legislator By Industry'!AD163,'Legislator By Industry'!AE163)</f>
        <v>171330</v>
      </c>
      <c r="I163">
        <f t="shared" si="6"/>
        <v>8.6736455433975901E-2</v>
      </c>
      <c r="J163">
        <f>SUM('Legislator By Industry'!AW163)</f>
        <v>0</v>
      </c>
      <c r="K163">
        <f t="shared" si="7"/>
        <v>0</v>
      </c>
      <c r="L163">
        <f t="shared" si="8"/>
        <v>0</v>
      </c>
      <c r="M163" t="str">
        <f>INDEX('Legislator By Industry'!$G$1:$CJ$1,0,MATCH(MAX('Legislator By Industry'!G163:CJ163),'Legislator By Industry'!G163:CJ163,0))</f>
        <v>Ideological/Single-Issue - Republican/Conservative</v>
      </c>
      <c r="N163">
        <f>MAX('Legislator By Industry'!G163:CJ163)</f>
        <v>390734</v>
      </c>
      <c r="O163">
        <f>N163/G163</f>
        <v>0.19781055377072981</v>
      </c>
    </row>
    <row r="164" spans="1:15" x14ac:dyDescent="0.25">
      <c r="A164" t="s">
        <v>287</v>
      </c>
      <c r="B164" t="s">
        <v>2286</v>
      </c>
      <c r="C164" t="s">
        <v>2664</v>
      </c>
      <c r="D164" s="6" t="s">
        <v>847</v>
      </c>
      <c r="E164" t="s">
        <v>87</v>
      </c>
      <c r="F164" t="s">
        <v>88</v>
      </c>
      <c r="G164">
        <f>SUM('Legislator By Industry'!G164:CJ164)</f>
        <v>1531570</v>
      </c>
      <c r="H164">
        <f>SUM('Legislator By Industry'!AD164,'Legislator By Industry'!AE164)</f>
        <v>202300</v>
      </c>
      <c r="I164">
        <f t="shared" si="6"/>
        <v>0.13208668229333298</v>
      </c>
      <c r="J164">
        <f>SUM('Legislator By Industry'!AW164)</f>
        <v>0</v>
      </c>
      <c r="K164">
        <f t="shared" si="7"/>
        <v>0</v>
      </c>
      <c r="L164">
        <f t="shared" si="8"/>
        <v>0</v>
      </c>
      <c r="M164" t="str">
        <f>INDEX('Legislator By Industry'!$G$1:$CJ$1,0,MATCH(MAX('Legislator By Industry'!G164:CJ164),'Legislator By Industry'!G164:CJ164,0))</f>
        <v>Energy &amp; Natural Resources - Oil &amp; Gas</v>
      </c>
      <c r="N164">
        <f>MAX('Legislator By Industry'!G164:CJ164)</f>
        <v>198800</v>
      </c>
      <c r="O164">
        <f>N164/G164</f>
        <v>0.12980144557545525</v>
      </c>
    </row>
    <row r="165" spans="1:15" x14ac:dyDescent="0.25">
      <c r="A165" t="s">
        <v>288</v>
      </c>
      <c r="B165" t="s">
        <v>2287</v>
      </c>
      <c r="C165" t="s">
        <v>2672</v>
      </c>
      <c r="D165" s="6" t="s">
        <v>848</v>
      </c>
      <c r="E165" t="s">
        <v>87</v>
      </c>
      <c r="F165" t="s">
        <v>88</v>
      </c>
      <c r="G165">
        <f>SUM('Legislator By Industry'!G165:CJ165)</f>
        <v>1003897</v>
      </c>
      <c r="H165">
        <f>SUM('Legislator By Industry'!AD165,'Legislator By Industry'!AE165)</f>
        <v>5650</v>
      </c>
      <c r="I165">
        <f t="shared" si="6"/>
        <v>5.6280674212593525E-3</v>
      </c>
      <c r="J165">
        <f>SUM('Legislator By Industry'!AW165)</f>
        <v>0</v>
      </c>
      <c r="K165">
        <f t="shared" si="7"/>
        <v>0</v>
      </c>
      <c r="L165">
        <f t="shared" si="8"/>
        <v>0</v>
      </c>
      <c r="M165" t="str">
        <f>INDEX('Legislator By Industry'!$G$1:$CJ$1,0,MATCH(MAX('Legislator By Industry'!G165:CJ165),'Legislator By Industry'!G165:CJ165,0))</f>
        <v>Defense - Misc Defense</v>
      </c>
      <c r="N165">
        <f>MAX('Legislator By Industry'!G165:CJ165)</f>
        <v>110850</v>
      </c>
      <c r="O165">
        <f>N165/G165</f>
        <v>0.11041969445072553</v>
      </c>
    </row>
    <row r="166" spans="1:15" x14ac:dyDescent="0.25">
      <c r="A166" t="s">
        <v>289</v>
      </c>
      <c r="B166" t="s">
        <v>2288</v>
      </c>
      <c r="C166" t="s">
        <v>2662</v>
      </c>
      <c r="D166" s="6" t="s">
        <v>849</v>
      </c>
      <c r="E166" t="s">
        <v>87</v>
      </c>
      <c r="F166" t="s">
        <v>88</v>
      </c>
      <c r="G166">
        <f>SUM('Legislator By Industry'!G166:CJ166)</f>
        <v>603240</v>
      </c>
      <c r="H166">
        <f>SUM('Legislator By Industry'!AD166,'Legislator By Industry'!AE166)</f>
        <v>1500</v>
      </c>
      <c r="I166">
        <f t="shared" si="6"/>
        <v>2.4865725084543466E-3</v>
      </c>
      <c r="J166">
        <f>SUM('Legislator By Industry'!AW166)</f>
        <v>0</v>
      </c>
      <c r="K166">
        <f t="shared" si="7"/>
        <v>0</v>
      </c>
      <c r="L166">
        <f t="shared" si="8"/>
        <v>0</v>
      </c>
      <c r="M166" t="str">
        <f>INDEX('Legislator By Industry'!$G$1:$CJ$1,0,MATCH(MAX('Legislator By Industry'!G166:CJ166),'Legislator By Industry'!G166:CJ166,0))</f>
        <v>Health - Health Professionals</v>
      </c>
      <c r="N166">
        <f>MAX('Legislator By Industry'!G166:CJ166)</f>
        <v>68250</v>
      </c>
      <c r="O166">
        <f>N166/G166</f>
        <v>0.11313904913467276</v>
      </c>
    </row>
    <row r="167" spans="1:15" x14ac:dyDescent="0.25">
      <c r="A167" t="s">
        <v>290</v>
      </c>
      <c r="B167" t="s">
        <v>2289</v>
      </c>
      <c r="C167" t="s">
        <v>2682</v>
      </c>
      <c r="D167" s="6" t="s">
        <v>850</v>
      </c>
      <c r="E167" t="s">
        <v>87</v>
      </c>
      <c r="F167" t="s">
        <v>90</v>
      </c>
      <c r="G167">
        <f>SUM('Legislator By Industry'!G167:CJ167)</f>
        <v>2537077</v>
      </c>
      <c r="H167">
        <f>SUM('Legislator By Industry'!AD167,'Legislator By Industry'!AE167)</f>
        <v>19350</v>
      </c>
      <c r="I167">
        <f t="shared" si="6"/>
        <v>7.6268871618795963E-3</v>
      </c>
      <c r="J167">
        <f>SUM('Legislator By Industry'!AW167)</f>
        <v>244362</v>
      </c>
      <c r="K167">
        <f t="shared" si="7"/>
        <v>9.6316351454843505E-2</v>
      </c>
      <c r="L167">
        <f t="shared" si="8"/>
        <v>9.6316351454843505E-2</v>
      </c>
      <c r="M167" t="str">
        <f>INDEX('Legislator By Industry'!$G$1:$CJ$1,0,MATCH(MAX('Legislator By Industry'!G167:CJ167),'Legislator By Industry'!G167:CJ167,0))</f>
        <v>Other - Education</v>
      </c>
      <c r="N167">
        <f>MAX('Legislator By Industry'!G167:CJ167)</f>
        <v>456312</v>
      </c>
      <c r="O167">
        <f>N167/G167</f>
        <v>0.17985737129775722</v>
      </c>
    </row>
    <row r="168" spans="1:15" x14ac:dyDescent="0.25">
      <c r="A168" t="s">
        <v>291</v>
      </c>
      <c r="B168" t="s">
        <v>2290</v>
      </c>
      <c r="C168" t="s">
        <v>2655</v>
      </c>
      <c r="D168" s="6" t="s">
        <v>851</v>
      </c>
      <c r="E168" t="s">
        <v>87</v>
      </c>
      <c r="F168" t="s">
        <v>88</v>
      </c>
      <c r="G168">
        <f>SUM('Legislator By Industry'!G168:CJ168)</f>
        <v>1286519</v>
      </c>
      <c r="H168">
        <f>SUM('Legislator By Industry'!AD168,'Legislator By Industry'!AE168)</f>
        <v>23500</v>
      </c>
      <c r="I168">
        <f t="shared" si="6"/>
        <v>1.8266345075354504E-2</v>
      </c>
      <c r="J168">
        <f>SUM('Legislator By Industry'!AW168)</f>
        <v>0</v>
      </c>
      <c r="K168">
        <f t="shared" si="7"/>
        <v>0</v>
      </c>
      <c r="L168">
        <f t="shared" si="8"/>
        <v>0</v>
      </c>
      <c r="M168" t="str">
        <f>INDEX('Legislator By Industry'!$G$1:$CJ$1,0,MATCH(MAX('Legislator By Industry'!G168:CJ168),'Legislator By Industry'!G168:CJ168,0))</f>
        <v>Other - Retired</v>
      </c>
      <c r="N168">
        <f>MAX('Legislator By Industry'!G168:CJ168)</f>
        <v>152745</v>
      </c>
      <c r="O168">
        <f>N168/G168</f>
        <v>0.11872735653340526</v>
      </c>
    </row>
    <row r="169" spans="1:15" x14ac:dyDescent="0.25">
      <c r="A169" t="s">
        <v>292</v>
      </c>
      <c r="B169" t="s">
        <v>2291</v>
      </c>
      <c r="C169" t="s">
        <v>2673</v>
      </c>
      <c r="D169" s="6" t="s">
        <v>852</v>
      </c>
      <c r="E169" t="s">
        <v>87</v>
      </c>
      <c r="F169" t="s">
        <v>90</v>
      </c>
      <c r="G169">
        <f>SUM('Legislator By Industry'!G169:CJ169)</f>
        <v>1273969</v>
      </c>
      <c r="H169">
        <f>SUM('Legislator By Industry'!AD169,'Legislator By Industry'!AE169)</f>
        <v>0</v>
      </c>
      <c r="I169">
        <f t="shared" si="6"/>
        <v>0</v>
      </c>
      <c r="J169">
        <f>SUM('Legislator By Industry'!AW169)</f>
        <v>18254</v>
      </c>
      <c r="K169">
        <f t="shared" si="7"/>
        <v>1.4328449122388379E-2</v>
      </c>
      <c r="L169">
        <f t="shared" si="8"/>
        <v>1.4328449122388379E-2</v>
      </c>
      <c r="M169" t="str">
        <f>INDEX('Legislator By Industry'!$G$1:$CJ$1,0,MATCH(MAX('Legislator By Industry'!G169:CJ169),'Legislator By Industry'!G169:CJ169,0))</f>
        <v>Finance, Insurance &amp; Real Estate - Real Estate</v>
      </c>
      <c r="N169">
        <f>MAX('Legislator By Industry'!G169:CJ169)</f>
        <v>122250</v>
      </c>
      <c r="O169">
        <f>N169/G169</f>
        <v>9.595994878996271E-2</v>
      </c>
    </row>
    <row r="170" spans="1:15" x14ac:dyDescent="0.25">
      <c r="A170" t="s">
        <v>293</v>
      </c>
      <c r="B170" t="s">
        <v>2292</v>
      </c>
      <c r="C170" t="s">
        <v>2697</v>
      </c>
      <c r="D170" s="6" t="s">
        <v>294</v>
      </c>
      <c r="E170" t="s">
        <v>95</v>
      </c>
      <c r="F170" t="s">
        <v>90</v>
      </c>
      <c r="G170">
        <f>SUM('Legislator By Industry'!G170:CJ170)</f>
        <v>928450</v>
      </c>
      <c r="H170">
        <f>SUM('Legislator By Industry'!AD170,'Legislator By Industry'!AE170)</f>
        <v>213</v>
      </c>
      <c r="I170">
        <f t="shared" si="6"/>
        <v>2.2941461575744519E-4</v>
      </c>
      <c r="J170">
        <f>SUM('Legislator By Industry'!AW170)</f>
        <v>100</v>
      </c>
      <c r="K170">
        <f t="shared" si="7"/>
        <v>1.0770639237438742E-4</v>
      </c>
      <c r="L170">
        <f t="shared" si="8"/>
        <v>1.0770639237438742E-4</v>
      </c>
      <c r="M170" t="str">
        <f>INDEX('Legislator By Industry'!$G$1:$CJ$1,0,MATCH(MAX('Legislator By Industry'!G170:CJ170),'Legislator By Industry'!G170:CJ170,0))</f>
        <v>Other - Retired</v>
      </c>
      <c r="N170">
        <f>MAX('Legislator By Industry'!G170:CJ170)</f>
        <v>307849</v>
      </c>
      <c r="O170">
        <f>N170/G170</f>
        <v>0.33157305186062791</v>
      </c>
    </row>
    <row r="171" spans="1:15" x14ac:dyDescent="0.25">
      <c r="A171" t="s">
        <v>295</v>
      </c>
      <c r="B171" t="s">
        <v>2293</v>
      </c>
      <c r="C171" t="s">
        <v>2698</v>
      </c>
      <c r="D171" s="6" t="s">
        <v>853</v>
      </c>
      <c r="E171" t="s">
        <v>87</v>
      </c>
      <c r="F171" t="s">
        <v>88</v>
      </c>
      <c r="G171">
        <f>SUM('Legislator By Industry'!G171:CJ171)</f>
        <v>316308</v>
      </c>
      <c r="H171">
        <f>SUM('Legislator By Industry'!AD171,'Legislator By Industry'!AE171)</f>
        <v>10500</v>
      </c>
      <c r="I171">
        <f t="shared" si="6"/>
        <v>3.3195493000493188E-2</v>
      </c>
      <c r="J171">
        <f>SUM('Legislator By Industry'!AW171)</f>
        <v>0</v>
      </c>
      <c r="K171">
        <f t="shared" si="7"/>
        <v>0</v>
      </c>
      <c r="L171">
        <f t="shared" si="8"/>
        <v>0</v>
      </c>
      <c r="M171" t="str">
        <f>INDEX('Legislator By Industry'!$G$1:$CJ$1,0,MATCH(MAX('Legislator By Industry'!G171:CJ171),'Legislator By Industry'!G171:CJ171,0))</f>
        <v>Defense - Defense Electronics</v>
      </c>
      <c r="N171">
        <f>MAX('Legislator By Industry'!G171:CJ171)</f>
        <v>24000</v>
      </c>
      <c r="O171">
        <f>N171/G171</f>
        <v>7.5875412572555867E-2</v>
      </c>
    </row>
    <row r="172" spans="1:15" x14ac:dyDescent="0.25">
      <c r="A172" t="s">
        <v>296</v>
      </c>
      <c r="B172" t="s">
        <v>2294</v>
      </c>
      <c r="C172" t="s">
        <v>2679</v>
      </c>
      <c r="D172" s="6" t="s">
        <v>854</v>
      </c>
      <c r="E172" t="s">
        <v>87</v>
      </c>
      <c r="F172" t="s">
        <v>88</v>
      </c>
      <c r="G172">
        <f>SUM('Legislator By Industry'!G172:CJ172)</f>
        <v>1748155</v>
      </c>
      <c r="H172">
        <f>SUM('Legislator By Industry'!AD172,'Legislator By Industry'!AE172)</f>
        <v>31000</v>
      </c>
      <c r="I172">
        <f t="shared" si="6"/>
        <v>1.7732981343187532E-2</v>
      </c>
      <c r="J172">
        <f>SUM('Legislator By Industry'!AW172)</f>
        <v>0</v>
      </c>
      <c r="K172">
        <f t="shared" si="7"/>
        <v>0</v>
      </c>
      <c r="L172">
        <f t="shared" si="8"/>
        <v>0</v>
      </c>
      <c r="M172" t="str">
        <f>INDEX('Legislator By Industry'!$G$1:$CJ$1,0,MATCH(MAX('Legislator By Industry'!G172:CJ172),'Legislator By Industry'!G172:CJ172,0))</f>
        <v>Defense - Defense Aerospace</v>
      </c>
      <c r="N172">
        <f>MAX('Legislator By Industry'!G172:CJ172)</f>
        <v>173650</v>
      </c>
      <c r="O172">
        <f>N172/G172</f>
        <v>9.9333297104661766E-2</v>
      </c>
    </row>
    <row r="173" spans="1:15" x14ac:dyDescent="0.25">
      <c r="A173" t="s">
        <v>297</v>
      </c>
      <c r="B173" t="s">
        <v>2295</v>
      </c>
      <c r="C173" t="s">
        <v>2669</v>
      </c>
      <c r="D173" s="6" t="s">
        <v>855</v>
      </c>
      <c r="E173" t="s">
        <v>87</v>
      </c>
      <c r="F173" t="s">
        <v>90</v>
      </c>
      <c r="G173">
        <f>SUM('Legislator By Industry'!G173:CJ173)</f>
        <v>684795</v>
      </c>
      <c r="H173">
        <f>SUM('Legislator By Industry'!AD173,'Legislator By Industry'!AE173)</f>
        <v>400</v>
      </c>
      <c r="I173">
        <f t="shared" si="6"/>
        <v>5.8411641440139024E-4</v>
      </c>
      <c r="J173">
        <f>SUM('Legislator By Industry'!AW173)</f>
        <v>881</v>
      </c>
      <c r="K173">
        <f t="shared" si="7"/>
        <v>1.286516402719062E-3</v>
      </c>
      <c r="L173">
        <f t="shared" si="8"/>
        <v>1.286516402719062E-3</v>
      </c>
      <c r="M173" t="str">
        <f>INDEX('Legislator By Industry'!$G$1:$CJ$1,0,MATCH(MAX('Legislator By Industry'!G173:CJ173),'Legislator By Industry'!G173:CJ173,0))</f>
        <v>Labor - Public Sector Unions</v>
      </c>
      <c r="N173">
        <f>MAX('Legislator By Industry'!G173:CJ173)</f>
        <v>56000</v>
      </c>
      <c r="O173">
        <f>N173/G173</f>
        <v>8.1776298016194626E-2</v>
      </c>
    </row>
    <row r="174" spans="1:15" x14ac:dyDescent="0.25">
      <c r="A174" t="s">
        <v>298</v>
      </c>
      <c r="B174" t="s">
        <v>2296</v>
      </c>
      <c r="C174" t="s">
        <v>2699</v>
      </c>
      <c r="D174" s="6" t="s">
        <v>856</v>
      </c>
      <c r="E174" t="s">
        <v>87</v>
      </c>
      <c r="F174" t="s">
        <v>90</v>
      </c>
      <c r="G174">
        <f>SUM('Legislator By Industry'!G174:CJ174)</f>
        <v>1097348</v>
      </c>
      <c r="H174">
        <f>SUM('Legislator By Industry'!AD174,'Legislator By Industry'!AE174)</f>
        <v>6335</v>
      </c>
      <c r="I174">
        <f t="shared" si="6"/>
        <v>5.7730091092342631E-3</v>
      </c>
      <c r="J174">
        <f>SUM('Legislator By Industry'!AW174)</f>
        <v>61808</v>
      </c>
      <c r="K174">
        <f t="shared" si="7"/>
        <v>5.632488508659058E-2</v>
      </c>
      <c r="L174">
        <f t="shared" si="8"/>
        <v>5.632488508659058E-2</v>
      </c>
      <c r="M174" t="str">
        <f>INDEX('Legislator By Industry'!$G$1:$CJ$1,0,MATCH(MAX('Legislator By Industry'!G174:CJ174),'Legislator By Industry'!G174:CJ174,0))</f>
        <v>Health - Health Professionals</v>
      </c>
      <c r="N174">
        <f>MAX('Legislator By Industry'!G174:CJ174)</f>
        <v>94111</v>
      </c>
      <c r="O174">
        <f>N174/G174</f>
        <v>8.5762219460007214E-2</v>
      </c>
    </row>
    <row r="175" spans="1:15" x14ac:dyDescent="0.25">
      <c r="A175" t="s">
        <v>299</v>
      </c>
      <c r="B175" t="s">
        <v>2297</v>
      </c>
      <c r="C175" t="s">
        <v>2698</v>
      </c>
      <c r="D175" s="6" t="s">
        <v>857</v>
      </c>
      <c r="E175" t="s">
        <v>87</v>
      </c>
      <c r="F175" t="s">
        <v>90</v>
      </c>
      <c r="G175">
        <f>SUM('Legislator By Industry'!G175:CJ175)</f>
        <v>755917</v>
      </c>
      <c r="H175">
        <f>SUM('Legislator By Industry'!AD175,'Legislator By Industry'!AE175)</f>
        <v>3000</v>
      </c>
      <c r="I175">
        <f t="shared" si="6"/>
        <v>3.9686896841849041E-3</v>
      </c>
      <c r="J175">
        <f>SUM('Legislator By Industry'!AW175)</f>
        <v>400</v>
      </c>
      <c r="K175">
        <f t="shared" si="7"/>
        <v>5.291586245579872E-4</v>
      </c>
      <c r="L175">
        <f t="shared" si="8"/>
        <v>5.291586245579872E-4</v>
      </c>
      <c r="M175" t="str">
        <f>INDEX('Legislator By Industry'!$G$1:$CJ$1,0,MATCH(MAX('Legislator By Industry'!G175:CJ175),'Legislator By Industry'!G175:CJ175,0))</f>
        <v>Lawyers &amp; Lobbyists - Lawyers/Law Firms</v>
      </c>
      <c r="N175">
        <f>MAX('Legislator By Industry'!G175:CJ175)</f>
        <v>58519</v>
      </c>
      <c r="O175">
        <f>N175/G175</f>
        <v>7.7414583876272133E-2</v>
      </c>
    </row>
    <row r="176" spans="1:15" x14ac:dyDescent="0.25">
      <c r="A176" t="s">
        <v>300</v>
      </c>
      <c r="B176" t="s">
        <v>2298</v>
      </c>
      <c r="C176" t="s">
        <v>2657</v>
      </c>
      <c r="D176" s="6" t="s">
        <v>858</v>
      </c>
      <c r="E176" t="s">
        <v>87</v>
      </c>
      <c r="F176" t="s">
        <v>90</v>
      </c>
      <c r="G176">
        <f>SUM('Legislator By Industry'!G176:CJ176)</f>
        <v>937307</v>
      </c>
      <c r="H176">
        <f>SUM('Legislator By Industry'!AD176,'Legislator By Industry'!AE176)</f>
        <v>1000</v>
      </c>
      <c r="I176">
        <f t="shared" si="6"/>
        <v>1.0668863029935764E-3</v>
      </c>
      <c r="J176">
        <f>SUM('Legislator By Industry'!AW176)</f>
        <v>9754</v>
      </c>
      <c r="K176">
        <f t="shared" si="7"/>
        <v>1.0406408999399343E-2</v>
      </c>
      <c r="L176">
        <f t="shared" si="8"/>
        <v>1.0406408999399343E-2</v>
      </c>
      <c r="M176" t="str">
        <f>INDEX('Legislator By Industry'!$G$1:$CJ$1,0,MATCH(MAX('Legislator By Industry'!G176:CJ176),'Legislator By Industry'!G176:CJ176,0))</f>
        <v>Labor - Transportation Unions</v>
      </c>
      <c r="N176">
        <f>MAX('Legislator By Industry'!G176:CJ176)</f>
        <v>99625</v>
      </c>
      <c r="O176">
        <f>N176/G176</f>
        <v>0.10628854793573504</v>
      </c>
    </row>
    <row r="177" spans="1:15" x14ac:dyDescent="0.25">
      <c r="A177" t="s">
        <v>301</v>
      </c>
      <c r="B177" t="s">
        <v>2299</v>
      </c>
      <c r="C177" t="s">
        <v>2670</v>
      </c>
      <c r="D177" s="6" t="s">
        <v>302</v>
      </c>
      <c r="E177" t="s">
        <v>95</v>
      </c>
      <c r="F177" t="s">
        <v>88</v>
      </c>
      <c r="G177">
        <f>SUM('Legislator By Industry'!G177:CJ177)</f>
        <v>483022</v>
      </c>
      <c r="H177">
        <f>SUM('Legislator By Industry'!AD177,'Legislator By Industry'!AE177)</f>
        <v>18950</v>
      </c>
      <c r="I177">
        <f t="shared" si="6"/>
        <v>3.9232167478914004E-2</v>
      </c>
      <c r="J177">
        <f>SUM('Legislator By Industry'!AW177)</f>
        <v>0</v>
      </c>
      <c r="K177">
        <f t="shared" si="7"/>
        <v>0</v>
      </c>
      <c r="L177">
        <f t="shared" si="8"/>
        <v>0</v>
      </c>
      <c r="M177" t="str">
        <f>INDEX('Legislator By Industry'!$G$1:$CJ$1,0,MATCH(MAX('Legislator By Industry'!G177:CJ177),'Legislator By Industry'!G177:CJ177,0))</f>
        <v>Other - Retired</v>
      </c>
      <c r="N177">
        <f>MAX('Legislator By Industry'!G177:CJ177)</f>
        <v>40650</v>
      </c>
      <c r="O177">
        <f>N177/G177</f>
        <v>8.4157657415190198E-2</v>
      </c>
    </row>
    <row r="178" spans="1:15" x14ac:dyDescent="0.25">
      <c r="A178" t="s">
        <v>303</v>
      </c>
      <c r="B178" t="s">
        <v>2300</v>
      </c>
      <c r="C178" t="s">
        <v>2679</v>
      </c>
      <c r="D178" s="6" t="s">
        <v>859</v>
      </c>
      <c r="E178" t="s">
        <v>87</v>
      </c>
      <c r="F178" t="s">
        <v>88</v>
      </c>
      <c r="G178">
        <f>SUM('Legislator By Industry'!G178:CJ178)</f>
        <v>1770959</v>
      </c>
      <c r="H178">
        <f>SUM('Legislator By Industry'!AD178,'Legislator By Industry'!AE178)</f>
        <v>42400</v>
      </c>
      <c r="I178">
        <f t="shared" si="6"/>
        <v>2.394183038681302E-2</v>
      </c>
      <c r="J178">
        <f>SUM('Legislator By Industry'!AW178)</f>
        <v>0</v>
      </c>
      <c r="K178">
        <f t="shared" si="7"/>
        <v>0</v>
      </c>
      <c r="L178">
        <f t="shared" si="8"/>
        <v>0</v>
      </c>
      <c r="M178" t="str">
        <f>INDEX('Legislator By Industry'!$G$1:$CJ$1,0,MATCH(MAX('Legislator By Industry'!G178:CJ178),'Legislator By Industry'!G178:CJ178,0))</f>
        <v>Finance, Insurance &amp; Real Estate - Securities &amp; Investment</v>
      </c>
      <c r="N178">
        <f>MAX('Legislator By Industry'!G178:CJ178)</f>
        <v>359155</v>
      </c>
      <c r="O178">
        <f>N178/G178</f>
        <v>0.20280254935320355</v>
      </c>
    </row>
    <row r="179" spans="1:15" x14ac:dyDescent="0.25">
      <c r="A179" t="s">
        <v>304</v>
      </c>
      <c r="B179" t="s">
        <v>2301</v>
      </c>
      <c r="C179" t="s">
        <v>2669</v>
      </c>
      <c r="D179" s="6" t="s">
        <v>860</v>
      </c>
      <c r="E179" t="s">
        <v>87</v>
      </c>
      <c r="F179" t="s">
        <v>88</v>
      </c>
      <c r="G179">
        <f>SUM('Legislator By Industry'!G179:CJ179)</f>
        <v>787377</v>
      </c>
      <c r="H179">
        <f>SUM('Legislator By Industry'!AD179,'Legislator By Industry'!AE179)</f>
        <v>54300</v>
      </c>
      <c r="I179">
        <f t="shared" si="6"/>
        <v>6.8963152339984526E-2</v>
      </c>
      <c r="J179">
        <f>SUM('Legislator By Industry'!AW179)</f>
        <v>0</v>
      </c>
      <c r="K179">
        <f t="shared" si="7"/>
        <v>0</v>
      </c>
      <c r="L179">
        <f t="shared" si="8"/>
        <v>0</v>
      </c>
      <c r="M179" t="str">
        <f>INDEX('Legislator By Industry'!$G$1:$CJ$1,0,MATCH(MAX('Legislator By Industry'!G179:CJ179),'Legislator By Industry'!G179:CJ179,0))</f>
        <v>Agribusiness - Agricultural Services/Products</v>
      </c>
      <c r="N179">
        <f>MAX('Legislator By Industry'!G179:CJ179)</f>
        <v>52000</v>
      </c>
      <c r="O179">
        <f>N179/G179</f>
        <v>6.6042061172729205E-2</v>
      </c>
    </row>
    <row r="180" spans="1:15" x14ac:dyDescent="0.25">
      <c r="A180" t="s">
        <v>305</v>
      </c>
      <c r="B180" t="s">
        <v>2302</v>
      </c>
      <c r="C180" t="s">
        <v>2690</v>
      </c>
      <c r="D180" s="6" t="s">
        <v>861</v>
      </c>
      <c r="E180" t="s">
        <v>87</v>
      </c>
      <c r="F180" t="s">
        <v>88</v>
      </c>
      <c r="G180">
        <f>SUM('Legislator By Industry'!G180:CJ180)</f>
        <v>3500</v>
      </c>
      <c r="H180">
        <f>SUM('Legislator By Industry'!AD180,'Legislator By Industry'!AE180)</f>
        <v>0</v>
      </c>
      <c r="I180">
        <f t="shared" si="6"/>
        <v>0</v>
      </c>
      <c r="J180">
        <f>SUM('Legislator By Industry'!AW180)</f>
        <v>0</v>
      </c>
      <c r="K180">
        <f t="shared" si="7"/>
        <v>0</v>
      </c>
      <c r="L180">
        <f t="shared" si="8"/>
        <v>0</v>
      </c>
      <c r="M180" t="str">
        <f>INDEX('Legislator By Industry'!$G$1:$CJ$1,0,MATCH(MAX('Legislator By Industry'!G180:CJ180),'Legislator By Industry'!G180:CJ180,0))</f>
        <v>Labor - Building Trade Unions</v>
      </c>
      <c r="N180">
        <f>MAX('Legislator By Industry'!G180:CJ180)</f>
        <v>5000</v>
      </c>
      <c r="O180">
        <f>N180/G180</f>
        <v>1.4285714285714286</v>
      </c>
    </row>
    <row r="181" spans="1:15" x14ac:dyDescent="0.25">
      <c r="A181" t="s">
        <v>306</v>
      </c>
      <c r="B181" t="s">
        <v>2303</v>
      </c>
      <c r="C181" t="s">
        <v>2690</v>
      </c>
      <c r="D181" s="6" t="s">
        <v>307</v>
      </c>
      <c r="E181" t="s">
        <v>95</v>
      </c>
      <c r="F181" t="s">
        <v>90</v>
      </c>
      <c r="G181">
        <f>SUM('Legislator By Industry'!G181:CJ181)</f>
        <v>1025055</v>
      </c>
      <c r="H181">
        <f>SUM('Legislator By Industry'!AD181,'Legislator By Industry'!AE181)</f>
        <v>3763</v>
      </c>
      <c r="I181">
        <f t="shared" si="6"/>
        <v>3.6710225304983635E-3</v>
      </c>
      <c r="J181">
        <f>SUM('Legislator By Industry'!AW181)</f>
        <v>0</v>
      </c>
      <c r="K181">
        <f t="shared" si="7"/>
        <v>0</v>
      </c>
      <c r="L181">
        <f t="shared" si="8"/>
        <v>0</v>
      </c>
      <c r="M181" t="str">
        <f>INDEX('Legislator By Industry'!$G$1:$CJ$1,0,MATCH(MAX('Legislator By Industry'!G181:CJ181),'Legislator By Industry'!G181:CJ181,0))</f>
        <v>Lawyers &amp; Lobbyists - Lawyers/Law Firms</v>
      </c>
      <c r="N181">
        <f>MAX('Legislator By Industry'!G181:CJ181)</f>
        <v>177023</v>
      </c>
      <c r="O181">
        <f>N181/G181</f>
        <v>0.17269609923369966</v>
      </c>
    </row>
    <row r="182" spans="1:15" x14ac:dyDescent="0.25">
      <c r="A182" t="s">
        <v>308</v>
      </c>
      <c r="B182" t="s">
        <v>2304</v>
      </c>
      <c r="C182" t="s">
        <v>2664</v>
      </c>
      <c r="D182" s="6" t="s">
        <v>862</v>
      </c>
      <c r="E182" t="s">
        <v>87</v>
      </c>
      <c r="F182" t="s">
        <v>88</v>
      </c>
      <c r="G182">
        <f>SUM('Legislator By Industry'!G182:CJ182)</f>
        <v>423914</v>
      </c>
      <c r="H182">
        <f>SUM('Legislator By Industry'!AD182,'Legislator By Industry'!AE182)</f>
        <v>30200</v>
      </c>
      <c r="I182">
        <f t="shared" si="6"/>
        <v>7.1240864892407427E-2</v>
      </c>
      <c r="J182">
        <f>SUM('Legislator By Industry'!AW182)</f>
        <v>0</v>
      </c>
      <c r="K182">
        <f t="shared" si="7"/>
        <v>0</v>
      </c>
      <c r="L182">
        <f t="shared" si="8"/>
        <v>0</v>
      </c>
      <c r="M182" t="str">
        <f>INDEX('Legislator By Industry'!$G$1:$CJ$1,0,MATCH(MAX('Legislator By Industry'!G182:CJ182),'Legislator By Industry'!G182:CJ182,0))</f>
        <v>Other - Retired</v>
      </c>
      <c r="N182">
        <f>MAX('Legislator By Industry'!G182:CJ182)</f>
        <v>110703</v>
      </c>
      <c r="O182">
        <f>N182/G182</f>
        <v>0.26114494921139664</v>
      </c>
    </row>
    <row r="183" spans="1:15" x14ac:dyDescent="0.25">
      <c r="A183" t="s">
        <v>309</v>
      </c>
      <c r="B183" t="s">
        <v>2305</v>
      </c>
      <c r="C183" t="s">
        <v>2672</v>
      </c>
      <c r="D183" s="6" t="s">
        <v>863</v>
      </c>
      <c r="E183" t="s">
        <v>87</v>
      </c>
      <c r="F183" t="s">
        <v>88</v>
      </c>
      <c r="G183">
        <f>SUM('Legislator By Industry'!G183:CJ183)</f>
        <v>1522958</v>
      </c>
      <c r="H183">
        <f>SUM('Legislator By Industry'!AD183,'Legislator By Industry'!AE183)</f>
        <v>40450</v>
      </c>
      <c r="I183">
        <f t="shared" si="6"/>
        <v>2.6560154646418352E-2</v>
      </c>
      <c r="J183">
        <f>SUM('Legislator By Industry'!AW183)</f>
        <v>0</v>
      </c>
      <c r="K183">
        <f t="shared" si="7"/>
        <v>0</v>
      </c>
      <c r="L183">
        <f t="shared" si="8"/>
        <v>0</v>
      </c>
      <c r="M183" t="str">
        <f>INDEX('Legislator By Industry'!$G$1:$CJ$1,0,MATCH(MAX('Legislator By Industry'!G183:CJ183),'Legislator By Industry'!G183:CJ183,0))</f>
        <v>Lawyers &amp; Lobbyists - Lawyers/Law Firms</v>
      </c>
      <c r="N183">
        <f>MAX('Legislator By Industry'!G183:CJ183)</f>
        <v>107758</v>
      </c>
      <c r="O183">
        <f>N183/G183</f>
        <v>7.0755726684517892E-2</v>
      </c>
    </row>
    <row r="184" spans="1:15" x14ac:dyDescent="0.25">
      <c r="A184" t="s">
        <v>310</v>
      </c>
      <c r="B184" t="s">
        <v>2306</v>
      </c>
      <c r="C184" t="s">
        <v>2698</v>
      </c>
      <c r="D184" s="6" t="s">
        <v>864</v>
      </c>
      <c r="E184" t="s">
        <v>87</v>
      </c>
      <c r="F184" t="s">
        <v>88</v>
      </c>
      <c r="G184">
        <f>SUM('Legislator By Industry'!G184:CJ184)</f>
        <v>591777</v>
      </c>
      <c r="H184">
        <f>SUM('Legislator By Industry'!AD184,'Legislator By Industry'!AE184)</f>
        <v>29500</v>
      </c>
      <c r="I184">
        <f t="shared" si="6"/>
        <v>4.9849858984042976E-2</v>
      </c>
      <c r="J184">
        <f>SUM('Legislator By Industry'!AW184)</f>
        <v>0</v>
      </c>
      <c r="K184">
        <f t="shared" si="7"/>
        <v>0</v>
      </c>
      <c r="L184">
        <f t="shared" si="8"/>
        <v>0</v>
      </c>
      <c r="M184" t="str">
        <f>INDEX('Legislator By Industry'!$G$1:$CJ$1,0,MATCH(MAX('Legislator By Industry'!G184:CJ184),'Legislator By Industry'!G184:CJ184,0))</f>
        <v>Health - Health Professionals</v>
      </c>
      <c r="N184">
        <f>MAX('Legislator By Industry'!G184:CJ184)</f>
        <v>168953</v>
      </c>
      <c r="O184">
        <f>N184/G184</f>
        <v>0.28550112626884788</v>
      </c>
    </row>
    <row r="185" spans="1:15" x14ac:dyDescent="0.25">
      <c r="A185" t="s">
        <v>311</v>
      </c>
      <c r="B185" t="s">
        <v>2307</v>
      </c>
      <c r="C185" t="s">
        <v>2696</v>
      </c>
      <c r="D185" s="6" t="s">
        <v>865</v>
      </c>
      <c r="E185" t="s">
        <v>87</v>
      </c>
      <c r="F185" t="s">
        <v>88</v>
      </c>
      <c r="G185">
        <f>SUM('Legislator By Industry'!G185:CJ185)</f>
        <v>807801</v>
      </c>
      <c r="H185">
        <f>SUM('Legislator By Industry'!AD185,'Legislator By Industry'!AE185)</f>
        <v>26400</v>
      </c>
      <c r="I185">
        <f t="shared" si="6"/>
        <v>3.2681316314290276E-2</v>
      </c>
      <c r="J185">
        <f>SUM('Legislator By Industry'!AW185)</f>
        <v>0</v>
      </c>
      <c r="K185">
        <f t="shared" si="7"/>
        <v>0</v>
      </c>
      <c r="L185">
        <f t="shared" si="8"/>
        <v>0</v>
      </c>
      <c r="M185" t="str">
        <f>INDEX('Legislator By Industry'!$G$1:$CJ$1,0,MATCH(MAX('Legislator By Industry'!G185:CJ185),'Legislator By Industry'!G185:CJ185,0))</f>
        <v>Other - Retired</v>
      </c>
      <c r="N185">
        <f>MAX('Legislator By Industry'!G185:CJ185)</f>
        <v>169875</v>
      </c>
      <c r="O185">
        <f>N185/G185</f>
        <v>0.2102931291246235</v>
      </c>
    </row>
    <row r="186" spans="1:15" x14ac:dyDescent="0.25">
      <c r="A186" t="s">
        <v>312</v>
      </c>
      <c r="B186" t="s">
        <v>2308</v>
      </c>
      <c r="C186" t="s">
        <v>2673</v>
      </c>
      <c r="D186" s="6" t="s">
        <v>866</v>
      </c>
      <c r="E186" t="s">
        <v>87</v>
      </c>
      <c r="F186" t="s">
        <v>90</v>
      </c>
      <c r="G186">
        <f>SUM('Legislator By Industry'!G186:CJ186)</f>
        <v>1500059</v>
      </c>
      <c r="H186">
        <f>SUM('Legislator By Industry'!AD186,'Legislator By Industry'!AE186)</f>
        <v>9000</v>
      </c>
      <c r="I186">
        <f t="shared" si="6"/>
        <v>5.9997640092823018E-3</v>
      </c>
      <c r="J186">
        <f>SUM('Legislator By Industry'!AW186)</f>
        <v>53770</v>
      </c>
      <c r="K186">
        <f t="shared" si="7"/>
        <v>3.584525675323437E-2</v>
      </c>
      <c r="L186">
        <f t="shared" si="8"/>
        <v>3.584525675323437E-2</v>
      </c>
      <c r="M186" t="str">
        <f>INDEX('Legislator By Industry'!$G$1:$CJ$1,0,MATCH(MAX('Legislator By Industry'!G186:CJ186),'Legislator By Industry'!G186:CJ186,0))</f>
        <v>Lawyers &amp; Lobbyists - Lawyers/Law Firms</v>
      </c>
      <c r="N186">
        <f>MAX('Legislator By Industry'!G186:CJ186)</f>
        <v>159629</v>
      </c>
      <c r="O186">
        <f>N186/G186</f>
        <v>0.10641514767085827</v>
      </c>
    </row>
    <row r="187" spans="1:15" x14ac:dyDescent="0.25">
      <c r="A187" t="s">
        <v>313</v>
      </c>
      <c r="B187" t="s">
        <v>2309</v>
      </c>
      <c r="C187" t="s">
        <v>2696</v>
      </c>
      <c r="D187" s="6" t="s">
        <v>314</v>
      </c>
      <c r="E187" t="s">
        <v>95</v>
      </c>
      <c r="F187" t="s">
        <v>88</v>
      </c>
      <c r="G187">
        <f>SUM('Legislator By Industry'!G187:CJ187)</f>
        <v>3301345</v>
      </c>
      <c r="H187">
        <f>SUM('Legislator By Industry'!AD187,'Legislator By Industry'!AE187)</f>
        <v>36955</v>
      </c>
      <c r="I187">
        <f t="shared" si="6"/>
        <v>1.119392247705102E-2</v>
      </c>
      <c r="J187">
        <f>SUM('Legislator By Industry'!AW187)</f>
        <v>2000</v>
      </c>
      <c r="K187">
        <f t="shared" si="7"/>
        <v>6.0581369108651166E-4</v>
      </c>
      <c r="L187">
        <f t="shared" si="8"/>
        <v>6.0581369108651166E-4</v>
      </c>
      <c r="M187" t="str">
        <f>INDEX('Legislator By Industry'!$G$1:$CJ$1,0,MATCH(MAX('Legislator By Industry'!G187:CJ187),'Legislator By Industry'!G187:CJ187,0))</f>
        <v>Other - Retired</v>
      </c>
      <c r="N187">
        <f>MAX('Legislator By Industry'!G187:CJ187)</f>
        <v>546272</v>
      </c>
      <c r="O187">
        <f>N187/G187</f>
        <v>0.16546952832860545</v>
      </c>
    </row>
    <row r="188" spans="1:15" x14ac:dyDescent="0.25">
      <c r="A188" t="s">
        <v>315</v>
      </c>
      <c r="B188" t="s">
        <v>2310</v>
      </c>
      <c r="C188" t="s">
        <v>2664</v>
      </c>
      <c r="D188" s="6" t="s">
        <v>867</v>
      </c>
      <c r="E188" t="s">
        <v>87</v>
      </c>
      <c r="F188" t="s">
        <v>88</v>
      </c>
      <c r="G188">
        <f>SUM('Legislator By Industry'!G188:CJ188)</f>
        <v>1272639</v>
      </c>
      <c r="H188">
        <f>SUM('Legislator By Industry'!AD188,'Legislator By Industry'!AE188)</f>
        <v>76400</v>
      </c>
      <c r="I188">
        <f t="shared" si="6"/>
        <v>6.0032735127557774E-2</v>
      </c>
      <c r="J188">
        <f>SUM('Legislator By Industry'!AW188)</f>
        <v>0</v>
      </c>
      <c r="K188">
        <f t="shared" si="7"/>
        <v>0</v>
      </c>
      <c r="L188">
        <f t="shared" si="8"/>
        <v>0</v>
      </c>
      <c r="M188" t="str">
        <f>INDEX('Legislator By Industry'!$G$1:$CJ$1,0,MATCH(MAX('Legislator By Industry'!G188:CJ188),'Legislator By Industry'!G188:CJ188,0))</f>
        <v>Defense - Defense Aerospace</v>
      </c>
      <c r="N188">
        <f>MAX('Legislator By Industry'!G188:CJ188)</f>
        <v>172800</v>
      </c>
      <c r="O188">
        <f>N188/G188</f>
        <v>0.13578084594295789</v>
      </c>
    </row>
    <row r="189" spans="1:15" x14ac:dyDescent="0.25">
      <c r="A189" t="s">
        <v>316</v>
      </c>
      <c r="B189" t="s">
        <v>2311</v>
      </c>
      <c r="C189" t="s">
        <v>2675</v>
      </c>
      <c r="D189" s="6" t="s">
        <v>317</v>
      </c>
      <c r="E189" t="s">
        <v>95</v>
      </c>
      <c r="F189" t="s">
        <v>88</v>
      </c>
      <c r="G189">
        <f>SUM('Legislator By Industry'!G189:CJ189)</f>
        <v>6513971</v>
      </c>
      <c r="H189">
        <f>SUM('Legislator By Industry'!AD189,'Legislator By Industry'!AE189)</f>
        <v>118877</v>
      </c>
      <c r="I189">
        <f t="shared" si="6"/>
        <v>1.8249543941782978E-2</v>
      </c>
      <c r="J189">
        <f>SUM('Legislator By Industry'!AW189)</f>
        <v>6700</v>
      </c>
      <c r="K189">
        <f t="shared" si="7"/>
        <v>1.0285584630327644E-3</v>
      </c>
      <c r="L189">
        <f t="shared" si="8"/>
        <v>1.0285584630327644E-3</v>
      </c>
      <c r="M189" t="str">
        <f>INDEX('Legislator By Industry'!$G$1:$CJ$1,0,MATCH(MAX('Legislator By Industry'!G189:CJ189),'Legislator By Industry'!G189:CJ189,0))</f>
        <v>Other - Retired</v>
      </c>
      <c r="N189">
        <f>MAX('Legislator By Industry'!G189:CJ189)</f>
        <v>846127</v>
      </c>
      <c r="O189">
        <f>N189/G189</f>
        <v>0.12989419203739164</v>
      </c>
    </row>
    <row r="190" spans="1:15" x14ac:dyDescent="0.25">
      <c r="A190" t="s">
        <v>318</v>
      </c>
      <c r="B190" t="s">
        <v>2312</v>
      </c>
      <c r="C190" t="s">
        <v>2654</v>
      </c>
      <c r="D190" s="6" t="s">
        <v>868</v>
      </c>
      <c r="E190" t="s">
        <v>87</v>
      </c>
      <c r="F190" t="s">
        <v>88</v>
      </c>
      <c r="G190">
        <f>SUM('Legislator By Industry'!G190:CJ190)</f>
        <v>1474253</v>
      </c>
      <c r="H190">
        <f>SUM('Legislator By Industry'!AD190,'Legislator By Industry'!AE190)</f>
        <v>194999</v>
      </c>
      <c r="I190">
        <f t="shared" si="6"/>
        <v>0.1322696986202504</v>
      </c>
      <c r="J190">
        <f>SUM('Legislator By Industry'!AW190)</f>
        <v>0</v>
      </c>
      <c r="K190">
        <f t="shared" si="7"/>
        <v>0</v>
      </c>
      <c r="L190">
        <f t="shared" si="8"/>
        <v>0</v>
      </c>
      <c r="M190" t="str">
        <f>INDEX('Legislator By Industry'!$G$1:$CJ$1,0,MATCH(MAX('Legislator By Industry'!G190:CJ190),'Legislator By Industry'!G190:CJ190,0))</f>
        <v>Energy &amp; Natural Resources - Oil &amp; Gas</v>
      </c>
      <c r="N190">
        <f>MAX('Legislator By Industry'!G190:CJ190)</f>
        <v>187749</v>
      </c>
      <c r="O190">
        <f>N190/G190</f>
        <v>0.12735195383696013</v>
      </c>
    </row>
    <row r="191" spans="1:15" x14ac:dyDescent="0.25">
      <c r="A191" t="s">
        <v>319</v>
      </c>
      <c r="B191" t="s">
        <v>2313</v>
      </c>
      <c r="C191" t="s">
        <v>2678</v>
      </c>
      <c r="D191" s="6" t="s">
        <v>869</v>
      </c>
      <c r="E191" t="s">
        <v>87</v>
      </c>
      <c r="F191" t="s">
        <v>88</v>
      </c>
      <c r="G191">
        <f>SUM('Legislator By Industry'!G191:CJ191)</f>
        <v>1384703</v>
      </c>
      <c r="H191">
        <f>SUM('Legislator By Industry'!AD191,'Legislator By Industry'!AE191)</f>
        <v>18000</v>
      </c>
      <c r="I191">
        <f t="shared" si="6"/>
        <v>1.2999177440938599E-2</v>
      </c>
      <c r="J191">
        <f>SUM('Legislator By Industry'!AW191)</f>
        <v>0</v>
      </c>
      <c r="K191">
        <f t="shared" si="7"/>
        <v>0</v>
      </c>
      <c r="L191">
        <f t="shared" si="8"/>
        <v>0</v>
      </c>
      <c r="M191" t="str">
        <f>INDEX('Legislator By Industry'!$G$1:$CJ$1,0,MATCH(MAX('Legislator By Industry'!G191:CJ191),'Legislator By Industry'!G191:CJ191,0))</f>
        <v>Transportation - Air Transport</v>
      </c>
      <c r="N191">
        <f>MAX('Legislator By Industry'!G191:CJ191)</f>
        <v>119000</v>
      </c>
      <c r="O191">
        <f>N191/G191</f>
        <v>8.5939006415094069E-2</v>
      </c>
    </row>
    <row r="192" spans="1:15" x14ac:dyDescent="0.25">
      <c r="A192" t="s">
        <v>320</v>
      </c>
      <c r="B192" t="s">
        <v>2314</v>
      </c>
      <c r="C192" t="s">
        <v>2659</v>
      </c>
      <c r="D192" s="6" t="s">
        <v>870</v>
      </c>
      <c r="E192" t="s">
        <v>87</v>
      </c>
      <c r="F192" t="s">
        <v>88</v>
      </c>
      <c r="G192">
        <f>SUM('Legislator By Industry'!G192:CJ192)</f>
        <v>1162501</v>
      </c>
      <c r="H192">
        <f>SUM('Legislator By Industry'!AD192,'Legislator By Industry'!AE192)</f>
        <v>35800</v>
      </c>
      <c r="I192">
        <f t="shared" si="6"/>
        <v>3.0795672433830166E-2</v>
      </c>
      <c r="J192">
        <f>SUM('Legislator By Industry'!AW192)</f>
        <v>0</v>
      </c>
      <c r="K192">
        <f t="shared" si="7"/>
        <v>0</v>
      </c>
      <c r="L192">
        <f t="shared" si="8"/>
        <v>0</v>
      </c>
      <c r="M192" t="str">
        <f>INDEX('Legislator By Industry'!$G$1:$CJ$1,0,MATCH(MAX('Legislator By Industry'!G192:CJ192),'Legislator By Industry'!G192:CJ192,0))</f>
        <v>Finance, Insurance &amp; Real Estate - Commercial Banks</v>
      </c>
      <c r="N192">
        <f>MAX('Legislator By Industry'!G192:CJ192)</f>
        <v>77849</v>
      </c>
      <c r="O192">
        <f>N192/G192</f>
        <v>6.6966824114559897E-2</v>
      </c>
    </row>
    <row r="193" spans="1:15" x14ac:dyDescent="0.25">
      <c r="A193" t="s">
        <v>321</v>
      </c>
      <c r="B193" t="s">
        <v>2315</v>
      </c>
      <c r="C193" t="s">
        <v>2673</v>
      </c>
      <c r="D193" s="6" t="s">
        <v>871</v>
      </c>
      <c r="E193" t="s">
        <v>87</v>
      </c>
      <c r="F193" t="s">
        <v>90</v>
      </c>
      <c r="G193">
        <f>SUM('Legislator By Industry'!G193:CJ193)</f>
        <v>1832559</v>
      </c>
      <c r="H193">
        <f>SUM('Legislator By Industry'!AD193,'Legislator By Industry'!AE193)</f>
        <v>2509</v>
      </c>
      <c r="I193">
        <f t="shared" si="6"/>
        <v>1.3691237226195719E-3</v>
      </c>
      <c r="J193">
        <f>SUM('Legislator By Industry'!AW193)</f>
        <v>736904</v>
      </c>
      <c r="K193">
        <f t="shared" si="7"/>
        <v>0.402117476163114</v>
      </c>
      <c r="L193">
        <f t="shared" si="8"/>
        <v>0.402117476163114</v>
      </c>
      <c r="M193" t="str">
        <f>INDEX('Legislator By Industry'!$G$1:$CJ$1,0,MATCH(MAX('Legislator By Industry'!G193:CJ193),'Legislator By Industry'!G193:CJ193,0))</f>
        <v>Ideological/Single-Issue - Democratic/Liberal</v>
      </c>
      <c r="N193">
        <f>MAX('Legislator By Industry'!G193:CJ193)</f>
        <v>736904</v>
      </c>
      <c r="O193">
        <f>N193/G193</f>
        <v>0.402117476163114</v>
      </c>
    </row>
    <row r="194" spans="1:15" x14ac:dyDescent="0.25">
      <c r="A194" t="s">
        <v>322</v>
      </c>
      <c r="B194" t="s">
        <v>2316</v>
      </c>
      <c r="C194" t="s">
        <v>2664</v>
      </c>
      <c r="D194" s="6" t="s">
        <v>872</v>
      </c>
      <c r="E194" t="s">
        <v>87</v>
      </c>
      <c r="F194" t="s">
        <v>90</v>
      </c>
      <c r="G194">
        <f>SUM('Legislator By Industry'!G194:CJ194)</f>
        <v>561896</v>
      </c>
      <c r="H194">
        <f>SUM('Legislator By Industry'!AD194,'Legislator By Industry'!AE194)</f>
        <v>21100</v>
      </c>
      <c r="I194">
        <f t="shared" si="6"/>
        <v>3.7551433005396019E-2</v>
      </c>
      <c r="J194">
        <f>SUM('Legislator By Industry'!AW194)</f>
        <v>0</v>
      </c>
      <c r="K194">
        <f t="shared" si="7"/>
        <v>0</v>
      </c>
      <c r="L194">
        <f t="shared" si="8"/>
        <v>0</v>
      </c>
      <c r="M194" t="str">
        <f>INDEX('Legislator By Industry'!$G$1:$CJ$1,0,MATCH(MAX('Legislator By Industry'!G194:CJ194),'Legislator By Industry'!G194:CJ194,0))</f>
        <v>Lawyers &amp; Lobbyists - Lawyers/Law Firms</v>
      </c>
      <c r="N194">
        <f>MAX('Legislator By Industry'!G194:CJ194)</f>
        <v>92886</v>
      </c>
      <c r="O194">
        <f>N194/G194</f>
        <v>0.16530817090707178</v>
      </c>
    </row>
    <row r="195" spans="1:15" x14ac:dyDescent="0.25">
      <c r="A195" t="s">
        <v>323</v>
      </c>
      <c r="B195" t="s">
        <v>2317</v>
      </c>
      <c r="C195" t="s">
        <v>2664</v>
      </c>
      <c r="D195" s="6" t="s">
        <v>873</v>
      </c>
      <c r="E195" t="s">
        <v>87</v>
      </c>
      <c r="F195" t="s">
        <v>90</v>
      </c>
      <c r="G195">
        <f>SUM('Legislator By Industry'!G195:CJ195)</f>
        <v>1654672</v>
      </c>
      <c r="H195">
        <f>SUM('Legislator By Industry'!AD195,'Legislator By Industry'!AE195)</f>
        <v>106200</v>
      </c>
      <c r="I195">
        <f t="shared" ref="I195:I258" si="9">H195/G195</f>
        <v>6.4181904329075487E-2</v>
      </c>
      <c r="J195">
        <f>SUM('Legislator By Industry'!AW195)</f>
        <v>0</v>
      </c>
      <c r="K195">
        <f t="shared" ref="K195:K258" si="10">J195/G195</f>
        <v>0</v>
      </c>
      <c r="L195">
        <f t="shared" ref="L195:L258" si="11">IFERROR(J195/G195,0)</f>
        <v>0</v>
      </c>
      <c r="M195" t="str">
        <f>INDEX('Legislator By Industry'!$G$1:$CJ$1,0,MATCH(MAX('Legislator By Industry'!G195:CJ195),'Legislator By Industry'!G195:CJ195,0))</f>
        <v>Health - Health Professionals</v>
      </c>
      <c r="N195">
        <f>MAX('Legislator By Industry'!G195:CJ195)</f>
        <v>188600</v>
      </c>
      <c r="O195">
        <f>N195/G195</f>
        <v>0.11398029337536382</v>
      </c>
    </row>
    <row r="196" spans="1:15" x14ac:dyDescent="0.25">
      <c r="A196" t="s">
        <v>324</v>
      </c>
      <c r="B196" t="s">
        <v>2318</v>
      </c>
      <c r="C196" t="s">
        <v>2672</v>
      </c>
      <c r="D196" s="6" t="s">
        <v>874</v>
      </c>
      <c r="E196" t="s">
        <v>87</v>
      </c>
      <c r="F196" t="s">
        <v>88</v>
      </c>
      <c r="G196">
        <f>SUM('Legislator By Industry'!G196:CJ196)</f>
        <v>715650</v>
      </c>
      <c r="H196">
        <f>SUM('Legislator By Industry'!AD196,'Legislator By Industry'!AE196)</f>
        <v>65418</v>
      </c>
      <c r="I196">
        <f t="shared" si="9"/>
        <v>9.1410605743030809E-2</v>
      </c>
      <c r="J196">
        <f>SUM('Legislator By Industry'!AW196)</f>
        <v>0</v>
      </c>
      <c r="K196">
        <f t="shared" si="10"/>
        <v>0</v>
      </c>
      <c r="L196">
        <f t="shared" si="11"/>
        <v>0</v>
      </c>
      <c r="M196" t="str">
        <f>INDEX('Legislator By Industry'!$G$1:$CJ$1,0,MATCH(MAX('Legislator By Industry'!G196:CJ196),'Legislator By Industry'!G196:CJ196,0))</f>
        <v>Health - Health Professionals</v>
      </c>
      <c r="N196">
        <f>MAX('Legislator By Industry'!G196:CJ196)</f>
        <v>98200</v>
      </c>
      <c r="O196">
        <f>N196/G196</f>
        <v>0.13721791378467127</v>
      </c>
    </row>
    <row r="197" spans="1:15" x14ac:dyDescent="0.25">
      <c r="A197" t="s">
        <v>325</v>
      </c>
      <c r="B197" t="s">
        <v>2319</v>
      </c>
      <c r="C197" t="s">
        <v>2698</v>
      </c>
      <c r="D197" s="6" t="s">
        <v>875</v>
      </c>
      <c r="E197" t="s">
        <v>87</v>
      </c>
      <c r="F197" t="s">
        <v>90</v>
      </c>
      <c r="G197">
        <f>SUM('Legislator By Industry'!G197:CJ197)</f>
        <v>356303</v>
      </c>
      <c r="H197">
        <f>SUM('Legislator By Industry'!AD197,'Legislator By Industry'!AE197)</f>
        <v>3</v>
      </c>
      <c r="I197">
        <f t="shared" si="9"/>
        <v>8.4198000016839594E-6</v>
      </c>
      <c r="J197">
        <f>SUM('Legislator By Industry'!AW197)</f>
        <v>18450</v>
      </c>
      <c r="K197">
        <f t="shared" si="10"/>
        <v>5.1781770010356352E-2</v>
      </c>
      <c r="L197">
        <f t="shared" si="11"/>
        <v>5.1781770010356352E-2</v>
      </c>
      <c r="M197" t="str">
        <f>INDEX('Legislator By Industry'!$G$1:$CJ$1,0,MATCH(MAX('Legislator By Industry'!G197:CJ197),'Legislator By Industry'!G197:CJ197,0))</f>
        <v>Labor - Public Sector Unions</v>
      </c>
      <c r="N197">
        <f>MAX('Legislator By Industry'!G197:CJ197)</f>
        <v>63000</v>
      </c>
      <c r="O197">
        <f>N197/G197</f>
        <v>0.17681580003536315</v>
      </c>
    </row>
    <row r="198" spans="1:15" x14ac:dyDescent="0.25">
      <c r="A198" t="s">
        <v>326</v>
      </c>
      <c r="B198" t="s">
        <v>2320</v>
      </c>
      <c r="C198" t="s">
        <v>2700</v>
      </c>
      <c r="D198" s="6" t="s">
        <v>876</v>
      </c>
      <c r="E198" t="s">
        <v>87</v>
      </c>
      <c r="F198" t="s">
        <v>90</v>
      </c>
      <c r="G198">
        <f>SUM('Legislator By Industry'!G198:CJ198)</f>
        <v>1434952</v>
      </c>
      <c r="H198">
        <f>SUM('Legislator By Industry'!AD198,'Legislator By Industry'!AE198)</f>
        <v>16650</v>
      </c>
      <c r="I198">
        <f t="shared" si="9"/>
        <v>1.1603175576604653E-2</v>
      </c>
      <c r="J198">
        <f>SUM('Legislator By Industry'!AW198)</f>
        <v>750</v>
      </c>
      <c r="K198">
        <f t="shared" si="10"/>
        <v>5.2266556651372315E-4</v>
      </c>
      <c r="L198">
        <f t="shared" si="11"/>
        <v>5.2266556651372315E-4</v>
      </c>
      <c r="M198" t="str">
        <f>INDEX('Legislator By Industry'!$G$1:$CJ$1,0,MATCH(MAX('Legislator By Industry'!G198:CJ198),'Legislator By Industry'!G198:CJ198,0))</f>
        <v>Lawyers &amp; Lobbyists - Lawyers/Law Firms</v>
      </c>
      <c r="N198">
        <f>MAX('Legislator By Industry'!G198:CJ198)</f>
        <v>185927</v>
      </c>
      <c r="O198">
        <f>N198/G198</f>
        <v>0.12957018771359599</v>
      </c>
    </row>
    <row r="199" spans="1:15" x14ac:dyDescent="0.25">
      <c r="A199" t="s">
        <v>327</v>
      </c>
      <c r="B199" t="s">
        <v>2321</v>
      </c>
      <c r="C199" t="s">
        <v>2665</v>
      </c>
      <c r="D199" s="6" t="s">
        <v>877</v>
      </c>
      <c r="E199" t="s">
        <v>87</v>
      </c>
      <c r="F199" t="s">
        <v>88</v>
      </c>
      <c r="G199">
        <f>SUM('Legislator By Industry'!G199:CJ199)</f>
        <v>666287</v>
      </c>
      <c r="H199">
        <f>SUM('Legislator By Industry'!AD199,'Legislator By Industry'!AE199)</f>
        <v>22975</v>
      </c>
      <c r="I199">
        <f t="shared" si="9"/>
        <v>3.4482137577350302E-2</v>
      </c>
      <c r="J199">
        <f>SUM('Legislator By Industry'!AW199)</f>
        <v>0</v>
      </c>
      <c r="K199">
        <f t="shared" si="10"/>
        <v>0</v>
      </c>
      <c r="L199">
        <f t="shared" si="11"/>
        <v>0</v>
      </c>
      <c r="M199" t="str">
        <f>INDEX('Legislator By Industry'!$G$1:$CJ$1,0,MATCH(MAX('Legislator By Industry'!G199:CJ199),'Legislator By Industry'!G199:CJ199,0))</f>
        <v>Other - Retired</v>
      </c>
      <c r="N199">
        <f>MAX('Legislator By Industry'!G199:CJ199)</f>
        <v>131946</v>
      </c>
      <c r="O199">
        <f>N199/G199</f>
        <v>0.19803177909819641</v>
      </c>
    </row>
    <row r="200" spans="1:15" x14ac:dyDescent="0.25">
      <c r="A200" t="s">
        <v>328</v>
      </c>
      <c r="B200" t="s">
        <v>2322</v>
      </c>
      <c r="C200" t="s">
        <v>2663</v>
      </c>
      <c r="D200" s="6" t="s">
        <v>878</v>
      </c>
      <c r="E200" t="s">
        <v>87</v>
      </c>
      <c r="F200" t="s">
        <v>88</v>
      </c>
      <c r="G200">
        <f>SUM('Legislator By Industry'!G200:CJ200)</f>
        <v>1261596</v>
      </c>
      <c r="H200">
        <f>SUM('Legislator By Industry'!AD200,'Legislator By Industry'!AE200)</f>
        <v>34200</v>
      </c>
      <c r="I200">
        <f t="shared" si="9"/>
        <v>2.7108519684589997E-2</v>
      </c>
      <c r="J200">
        <f>SUM('Legislator By Industry'!AW200)</f>
        <v>3743</v>
      </c>
      <c r="K200">
        <f t="shared" si="10"/>
        <v>2.9668768765912382E-3</v>
      </c>
      <c r="L200">
        <f t="shared" si="11"/>
        <v>2.9668768765912382E-3</v>
      </c>
      <c r="M200" t="str">
        <f>INDEX('Legislator By Industry'!$G$1:$CJ$1,0,MATCH(MAX('Legislator By Industry'!G200:CJ200),'Legislator By Industry'!G200:CJ200,0))</f>
        <v>Ideological/Single-Issue - Leadership PACs</v>
      </c>
      <c r="N200">
        <f>MAX('Legislator By Industry'!G200:CJ200)</f>
        <v>223300</v>
      </c>
      <c r="O200">
        <f>N200/G200</f>
        <v>0.1769980247242382</v>
      </c>
    </row>
    <row r="201" spans="1:15" x14ac:dyDescent="0.25">
      <c r="A201" t="s">
        <v>329</v>
      </c>
      <c r="B201" t="s">
        <v>2323</v>
      </c>
      <c r="C201" t="s">
        <v>2667</v>
      </c>
      <c r="D201" s="6" t="s">
        <v>879</v>
      </c>
      <c r="E201" t="s">
        <v>87</v>
      </c>
      <c r="F201" t="s">
        <v>88</v>
      </c>
      <c r="G201">
        <f>SUM('Legislator By Industry'!G201:CJ201)</f>
        <v>1638542</v>
      </c>
      <c r="H201">
        <f>SUM('Legislator By Industry'!AD201,'Legislator By Industry'!AE201)</f>
        <v>73700</v>
      </c>
      <c r="I201">
        <f t="shared" si="9"/>
        <v>4.4979011828808785E-2</v>
      </c>
      <c r="J201">
        <f>SUM('Legislator By Industry'!AW201)</f>
        <v>0</v>
      </c>
      <c r="K201">
        <f t="shared" si="10"/>
        <v>0</v>
      </c>
      <c r="L201">
        <f t="shared" si="11"/>
        <v>0</v>
      </c>
      <c r="M201" t="str">
        <f>INDEX('Legislator By Industry'!$G$1:$CJ$1,0,MATCH(MAX('Legislator By Industry'!G201:CJ201),'Legislator By Industry'!G201:CJ201,0))</f>
        <v>Health - Health Professionals</v>
      </c>
      <c r="N201">
        <f>MAX('Legislator By Industry'!G201:CJ201)</f>
        <v>256350</v>
      </c>
      <c r="O201">
        <f>N201/G201</f>
        <v>0.15645006353209134</v>
      </c>
    </row>
    <row r="202" spans="1:15" x14ac:dyDescent="0.25">
      <c r="A202" t="s">
        <v>330</v>
      </c>
      <c r="B202" t="s">
        <v>2324</v>
      </c>
      <c r="C202" t="s">
        <v>2682</v>
      </c>
      <c r="D202" s="6" t="s">
        <v>880</v>
      </c>
      <c r="E202" t="s">
        <v>87</v>
      </c>
      <c r="F202" t="s">
        <v>90</v>
      </c>
      <c r="G202">
        <f>SUM('Legislator By Industry'!G202:CJ202)</f>
        <v>414394</v>
      </c>
      <c r="H202">
        <f>SUM('Legislator By Industry'!AD202,'Legislator By Industry'!AE202)</f>
        <v>0</v>
      </c>
      <c r="I202">
        <f t="shared" si="9"/>
        <v>0</v>
      </c>
      <c r="J202">
        <f>SUM('Legislator By Industry'!AW202)</f>
        <v>0</v>
      </c>
      <c r="K202">
        <f t="shared" si="10"/>
        <v>0</v>
      </c>
      <c r="L202">
        <f t="shared" si="11"/>
        <v>0</v>
      </c>
      <c r="M202" t="str">
        <f>INDEX('Legislator By Industry'!$G$1:$CJ$1,0,MATCH(MAX('Legislator By Industry'!G202:CJ202),'Legislator By Industry'!G202:CJ202,0))</f>
        <v>Ideological/Single-Issue - Leadership PACs</v>
      </c>
      <c r="N202">
        <f>MAX('Legislator By Industry'!G202:CJ202)</f>
        <v>38500</v>
      </c>
      <c r="O202">
        <f>N202/G202</f>
        <v>9.2906750580365544E-2</v>
      </c>
    </row>
    <row r="203" spans="1:15" x14ac:dyDescent="0.25">
      <c r="A203" t="s">
        <v>331</v>
      </c>
      <c r="B203" t="s">
        <v>2325</v>
      </c>
      <c r="C203" t="s">
        <v>2657</v>
      </c>
      <c r="D203" s="6" t="s">
        <v>881</v>
      </c>
      <c r="E203" t="s">
        <v>87</v>
      </c>
      <c r="F203" t="s">
        <v>90</v>
      </c>
      <c r="G203">
        <f>SUM('Legislator By Industry'!G203:CJ203)</f>
        <v>-5000</v>
      </c>
      <c r="H203">
        <f>SUM('Legislator By Industry'!AD203,'Legislator By Industry'!AE203)</f>
        <v>0</v>
      </c>
      <c r="I203">
        <f t="shared" si="9"/>
        <v>0</v>
      </c>
      <c r="J203">
        <f>SUM('Legislator By Industry'!AW203)</f>
        <v>0</v>
      </c>
      <c r="K203">
        <f t="shared" si="10"/>
        <v>0</v>
      </c>
      <c r="L203">
        <f t="shared" si="11"/>
        <v>0</v>
      </c>
      <c r="M203" t="str">
        <f>INDEX('Legislator By Industry'!$G$1:$CJ$1,0,MATCH(MAX('Legislator By Industry'!G203:CJ203),'Legislator By Industry'!G203:CJ203,0))</f>
        <v>Ideological/Single-Issue - Candidate Committees</v>
      </c>
      <c r="N203">
        <f>MAX('Legislator By Industry'!G203:CJ203)</f>
        <v>1000</v>
      </c>
      <c r="O203">
        <f>N203/G203</f>
        <v>-0.2</v>
      </c>
    </row>
    <row r="204" spans="1:15" x14ac:dyDescent="0.25">
      <c r="A204" t="s">
        <v>332</v>
      </c>
      <c r="B204" t="s">
        <v>2326</v>
      </c>
      <c r="C204" t="s">
        <v>2690</v>
      </c>
      <c r="D204" s="6" t="s">
        <v>882</v>
      </c>
      <c r="E204" t="s">
        <v>87</v>
      </c>
      <c r="F204" t="s">
        <v>88</v>
      </c>
      <c r="G204">
        <f>SUM('Legislator By Industry'!G204:CJ204)</f>
        <v>267500</v>
      </c>
      <c r="H204">
        <f>SUM('Legislator By Industry'!AD204,'Legislator By Industry'!AE204)</f>
        <v>0</v>
      </c>
      <c r="I204">
        <f t="shared" si="9"/>
        <v>0</v>
      </c>
      <c r="J204">
        <f>SUM('Legislator By Industry'!AW204)</f>
        <v>0</v>
      </c>
      <c r="K204">
        <f t="shared" si="10"/>
        <v>0</v>
      </c>
      <c r="L204">
        <f t="shared" si="11"/>
        <v>0</v>
      </c>
      <c r="M204" t="str">
        <f>INDEX('Legislator By Industry'!$G$1:$CJ$1,0,MATCH(MAX('Legislator By Industry'!G204:CJ204),'Legislator By Industry'!G204:CJ204,0))</f>
        <v>Transportation - Air Transport</v>
      </c>
      <c r="N204">
        <f>MAX('Legislator By Industry'!G204:CJ204)</f>
        <v>29500</v>
      </c>
      <c r="O204">
        <f>N204/G204</f>
        <v>0.1102803738317757</v>
      </c>
    </row>
    <row r="205" spans="1:15" x14ac:dyDescent="0.25">
      <c r="A205" t="s">
        <v>333</v>
      </c>
      <c r="B205" t="s">
        <v>2327</v>
      </c>
      <c r="C205" t="s">
        <v>2661</v>
      </c>
      <c r="D205" s="6" t="s">
        <v>883</v>
      </c>
      <c r="E205" t="s">
        <v>87</v>
      </c>
      <c r="F205" t="s">
        <v>88</v>
      </c>
      <c r="G205">
        <f>SUM('Legislator By Industry'!G205:CJ205)</f>
        <v>1494208</v>
      </c>
      <c r="H205">
        <f>SUM('Legislator By Industry'!AD205,'Legislator By Industry'!AE205)</f>
        <v>45000</v>
      </c>
      <c r="I205">
        <f t="shared" si="9"/>
        <v>3.0116289030710584E-2</v>
      </c>
      <c r="J205">
        <f>SUM('Legislator By Industry'!AW205)</f>
        <v>0</v>
      </c>
      <c r="K205">
        <f t="shared" si="10"/>
        <v>0</v>
      </c>
      <c r="L205">
        <f t="shared" si="11"/>
        <v>0</v>
      </c>
      <c r="M205" t="str">
        <f>INDEX('Legislator By Industry'!$G$1:$CJ$1,0,MATCH(MAX('Legislator By Industry'!G205:CJ205),'Legislator By Industry'!G205:CJ205,0))</f>
        <v>Ideological/Single-Issue - Leadership PACs</v>
      </c>
      <c r="N205">
        <f>MAX('Legislator By Industry'!G205:CJ205)</f>
        <v>268300</v>
      </c>
      <c r="O205">
        <f>N205/G205</f>
        <v>0.17956000770976999</v>
      </c>
    </row>
    <row r="206" spans="1:15" x14ac:dyDescent="0.25">
      <c r="A206" t="s">
        <v>334</v>
      </c>
      <c r="B206" t="s">
        <v>2328</v>
      </c>
      <c r="C206" t="s">
        <v>2691</v>
      </c>
      <c r="D206" s="6" t="s">
        <v>884</v>
      </c>
      <c r="E206" t="s">
        <v>87</v>
      </c>
      <c r="F206" t="s">
        <v>88</v>
      </c>
      <c r="G206">
        <f>SUM('Legislator By Industry'!G206:CJ206)</f>
        <v>799000</v>
      </c>
      <c r="H206">
        <f>SUM('Legislator By Industry'!AD206,'Legislator By Industry'!AE206)</f>
        <v>63050</v>
      </c>
      <c r="I206">
        <f t="shared" si="9"/>
        <v>7.8911138923654561E-2</v>
      </c>
      <c r="J206">
        <f>SUM('Legislator By Industry'!AW206)</f>
        <v>0</v>
      </c>
      <c r="K206">
        <f t="shared" si="10"/>
        <v>0</v>
      </c>
      <c r="L206">
        <f t="shared" si="11"/>
        <v>0</v>
      </c>
      <c r="M206" t="str">
        <f>INDEX('Legislator By Industry'!$G$1:$CJ$1,0,MATCH(MAX('Legislator By Industry'!G206:CJ206),'Legislator By Industry'!G206:CJ206,0))</f>
        <v>Health - Health Professionals</v>
      </c>
      <c r="N206">
        <f>MAX('Legislator By Industry'!G206:CJ206)</f>
        <v>95250</v>
      </c>
      <c r="O206">
        <f>N206/G206</f>
        <v>0.11921151439299124</v>
      </c>
    </row>
    <row r="207" spans="1:15" x14ac:dyDescent="0.25">
      <c r="A207" t="s">
        <v>335</v>
      </c>
      <c r="B207" t="s">
        <v>2329</v>
      </c>
      <c r="C207" t="s">
        <v>2687</v>
      </c>
      <c r="D207" s="6" t="s">
        <v>885</v>
      </c>
      <c r="E207" t="s">
        <v>87</v>
      </c>
      <c r="F207" t="s">
        <v>88</v>
      </c>
      <c r="G207">
        <f>SUM('Legislator By Industry'!G207:CJ207)</f>
        <v>947399</v>
      </c>
      <c r="H207">
        <f>SUM('Legislator By Industry'!AD207,'Legislator By Industry'!AE207)</f>
        <v>25500</v>
      </c>
      <c r="I207">
        <f t="shared" si="9"/>
        <v>2.6915797884523838E-2</v>
      </c>
      <c r="J207">
        <f>SUM('Legislator By Industry'!AW207)</f>
        <v>0</v>
      </c>
      <c r="K207">
        <f t="shared" si="10"/>
        <v>0</v>
      </c>
      <c r="L207">
        <f t="shared" si="11"/>
        <v>0</v>
      </c>
      <c r="M207" t="str">
        <f>INDEX('Legislator By Industry'!$G$1:$CJ$1,0,MATCH(MAX('Legislator By Industry'!G207:CJ207),'Legislator By Industry'!G207:CJ207,0))</f>
        <v>Health - Health Professionals</v>
      </c>
      <c r="N207">
        <f>MAX('Legislator By Industry'!G207:CJ207)</f>
        <v>240052</v>
      </c>
      <c r="O207">
        <f>N207/G207</f>
        <v>0.25338004367747907</v>
      </c>
    </row>
    <row r="208" spans="1:15" x14ac:dyDescent="0.25">
      <c r="A208" t="s">
        <v>336</v>
      </c>
      <c r="B208" t="s">
        <v>2330</v>
      </c>
      <c r="C208" t="s">
        <v>2678</v>
      </c>
      <c r="D208" s="6" t="s">
        <v>886</v>
      </c>
      <c r="E208" t="s">
        <v>87</v>
      </c>
      <c r="F208" t="s">
        <v>88</v>
      </c>
      <c r="G208">
        <f>SUM('Legislator By Industry'!G208:CJ208)</f>
        <v>755287</v>
      </c>
      <c r="H208">
        <f>SUM('Legislator By Industry'!AD208,'Legislator By Industry'!AE208)</f>
        <v>10400</v>
      </c>
      <c r="I208">
        <f t="shared" si="9"/>
        <v>1.3769600165235202E-2</v>
      </c>
      <c r="J208">
        <f>SUM('Legislator By Industry'!AW208)</f>
        <v>0</v>
      </c>
      <c r="K208">
        <f t="shared" si="10"/>
        <v>0</v>
      </c>
      <c r="L208">
        <f t="shared" si="11"/>
        <v>0</v>
      </c>
      <c r="M208" t="str">
        <f>INDEX('Legislator By Industry'!$G$1:$CJ$1,0,MATCH(MAX('Legislator By Industry'!G208:CJ208),'Legislator By Industry'!G208:CJ208,0))</f>
        <v>Other - Retired</v>
      </c>
      <c r="N208">
        <f>MAX('Legislator By Industry'!G208:CJ208)</f>
        <v>58594</v>
      </c>
      <c r="O208">
        <f>N208/G208</f>
        <v>7.7578456930941481E-2</v>
      </c>
    </row>
    <row r="209" spans="1:15" x14ac:dyDescent="0.25">
      <c r="A209" t="s">
        <v>337</v>
      </c>
      <c r="B209" t="s">
        <v>2331</v>
      </c>
      <c r="C209" t="s">
        <v>2673</v>
      </c>
      <c r="D209" s="6" t="s">
        <v>887</v>
      </c>
      <c r="E209" t="s">
        <v>87</v>
      </c>
      <c r="F209" t="s">
        <v>90</v>
      </c>
      <c r="G209">
        <f>SUM('Legislator By Industry'!G209:CJ209)</f>
        <v>726867</v>
      </c>
      <c r="H209">
        <f>SUM('Legislator By Industry'!AD209,'Legislator By Industry'!AE209)</f>
        <v>0</v>
      </c>
      <c r="I209">
        <f t="shared" si="9"/>
        <v>0</v>
      </c>
      <c r="J209">
        <f>SUM('Legislator By Industry'!AW209)</f>
        <v>3500</v>
      </c>
      <c r="K209">
        <f t="shared" si="10"/>
        <v>4.8151862720415151E-3</v>
      </c>
      <c r="L209">
        <f t="shared" si="11"/>
        <v>4.8151862720415151E-3</v>
      </c>
      <c r="M209" t="str">
        <f>INDEX('Legislator By Industry'!$G$1:$CJ$1,0,MATCH(MAX('Legislator By Industry'!G209:CJ209),'Legislator By Industry'!G209:CJ209,0))</f>
        <v>Lawyers &amp; Lobbyists - Lawyers/Law Firms</v>
      </c>
      <c r="N209">
        <f>MAX('Legislator By Industry'!G209:CJ209)</f>
        <v>81100</v>
      </c>
      <c r="O209">
        <f>N209/G209</f>
        <v>0.1115747447607334</v>
      </c>
    </row>
    <row r="210" spans="1:15" x14ac:dyDescent="0.25">
      <c r="A210" t="s">
        <v>338</v>
      </c>
      <c r="B210" t="s">
        <v>2332</v>
      </c>
      <c r="C210" t="s">
        <v>2674</v>
      </c>
      <c r="D210" s="6" t="s">
        <v>339</v>
      </c>
      <c r="E210" t="s">
        <v>95</v>
      </c>
      <c r="F210" t="s">
        <v>88</v>
      </c>
      <c r="G210">
        <f>SUM('Legislator By Industry'!G210:CJ210)</f>
        <v>1629286</v>
      </c>
      <c r="H210">
        <f>SUM('Legislator By Industry'!AD210,'Legislator By Industry'!AE210)</f>
        <v>41100</v>
      </c>
      <c r="I210">
        <f t="shared" si="9"/>
        <v>2.5225773743836256E-2</v>
      </c>
      <c r="J210">
        <f>SUM('Legislator By Industry'!AW210)</f>
        <v>0</v>
      </c>
      <c r="K210">
        <f t="shared" si="10"/>
        <v>0</v>
      </c>
      <c r="L210">
        <f t="shared" si="11"/>
        <v>0</v>
      </c>
      <c r="M210" t="str">
        <f>INDEX('Legislator By Industry'!$G$1:$CJ$1,0,MATCH(MAX('Legislator By Industry'!G210:CJ210),'Legislator By Industry'!G210:CJ210,0))</f>
        <v>Health - Pharmaceuticals/Health Products</v>
      </c>
      <c r="N210">
        <f>MAX('Legislator By Industry'!G210:CJ210)</f>
        <v>185510</v>
      </c>
      <c r="O210">
        <f>N210/G210</f>
        <v>0.11385969068659524</v>
      </c>
    </row>
    <row r="211" spans="1:15" x14ac:dyDescent="0.25">
      <c r="A211" t="s">
        <v>340</v>
      </c>
      <c r="B211" t="s">
        <v>2333</v>
      </c>
      <c r="C211" t="s">
        <v>2671</v>
      </c>
      <c r="D211" s="6" t="s">
        <v>888</v>
      </c>
      <c r="E211" t="s">
        <v>87</v>
      </c>
      <c r="F211" t="s">
        <v>90</v>
      </c>
      <c r="G211">
        <f>SUM('Legislator By Industry'!G211:CJ211)</f>
        <v>1260951</v>
      </c>
      <c r="H211">
        <f>SUM('Legislator By Industry'!AD211,'Legislator By Industry'!AE211)</f>
        <v>0</v>
      </c>
      <c r="I211">
        <f t="shared" si="9"/>
        <v>0</v>
      </c>
      <c r="J211">
        <f>SUM('Legislator By Industry'!AW211)</f>
        <v>23013</v>
      </c>
      <c r="K211">
        <f t="shared" si="10"/>
        <v>1.8250510923897914E-2</v>
      </c>
      <c r="L211">
        <f t="shared" si="11"/>
        <v>1.8250510923897914E-2</v>
      </c>
      <c r="M211" t="str">
        <f>INDEX('Legislator By Industry'!$G$1:$CJ$1,0,MATCH(MAX('Legislator By Industry'!G211:CJ211),'Legislator By Industry'!G211:CJ211,0))</f>
        <v>Finance, Insurance &amp; Real Estate - Insurance</v>
      </c>
      <c r="N211">
        <f>MAX('Legislator By Industry'!G211:CJ211)</f>
        <v>90850</v>
      </c>
      <c r="O211">
        <f>N211/G211</f>
        <v>7.2048794917486877E-2</v>
      </c>
    </row>
    <row r="212" spans="1:15" x14ac:dyDescent="0.25">
      <c r="A212" t="s">
        <v>341</v>
      </c>
      <c r="B212" t="s">
        <v>2334</v>
      </c>
      <c r="C212" t="s">
        <v>2661</v>
      </c>
      <c r="D212" s="6" t="s">
        <v>889</v>
      </c>
      <c r="E212" t="s">
        <v>87</v>
      </c>
      <c r="F212" t="s">
        <v>88</v>
      </c>
      <c r="G212">
        <f>SUM('Legislator By Industry'!G212:CJ212)</f>
        <v>8702449</v>
      </c>
      <c r="H212">
        <f>SUM('Legislator By Industry'!AD212,'Legislator By Industry'!AE212)</f>
        <v>364973</v>
      </c>
      <c r="I212">
        <f t="shared" si="9"/>
        <v>4.19391139206906E-2</v>
      </c>
      <c r="J212">
        <f>SUM('Legislator By Industry'!AW212)</f>
        <v>0</v>
      </c>
      <c r="K212">
        <f t="shared" si="10"/>
        <v>0</v>
      </c>
      <c r="L212">
        <f t="shared" si="11"/>
        <v>0</v>
      </c>
      <c r="M212" t="str">
        <f>INDEX('Legislator By Industry'!$G$1:$CJ$1,0,MATCH(MAX('Legislator By Industry'!G212:CJ212),'Legislator By Industry'!G212:CJ212,0))</f>
        <v>Other - Retired</v>
      </c>
      <c r="N212">
        <f>MAX('Legislator By Industry'!G212:CJ212)</f>
        <v>1351488</v>
      </c>
      <c r="O212">
        <f>N212/G212</f>
        <v>0.15529973229374858</v>
      </c>
    </row>
    <row r="213" spans="1:15" x14ac:dyDescent="0.25">
      <c r="A213" t="s">
        <v>342</v>
      </c>
      <c r="B213" t="s">
        <v>2335</v>
      </c>
      <c r="C213" t="s">
        <v>2700</v>
      </c>
      <c r="D213" s="6" t="s">
        <v>343</v>
      </c>
      <c r="E213" t="s">
        <v>95</v>
      </c>
      <c r="F213" t="s">
        <v>90</v>
      </c>
      <c r="G213">
        <f>SUM('Legislator By Industry'!G213:CJ213)</f>
        <v>1112276</v>
      </c>
      <c r="H213">
        <f>SUM('Legislator By Industry'!AD213,'Legislator By Industry'!AE213)</f>
        <v>18900</v>
      </c>
      <c r="I213">
        <f t="shared" si="9"/>
        <v>1.6992185392834154E-2</v>
      </c>
      <c r="J213">
        <f>SUM('Legislator By Industry'!AW213)</f>
        <v>40272</v>
      </c>
      <c r="K213">
        <f t="shared" si="10"/>
        <v>3.6206840748159629E-2</v>
      </c>
      <c r="L213">
        <f t="shared" si="11"/>
        <v>3.6206840748159629E-2</v>
      </c>
      <c r="M213" t="str">
        <f>INDEX('Legislator By Industry'!$G$1:$CJ$1,0,MATCH(MAX('Legislator By Industry'!G213:CJ213),'Legislator By Industry'!G213:CJ213,0))</f>
        <v>Lawyers &amp; Lobbyists - Lawyers/Law Firms</v>
      </c>
      <c r="N213">
        <f>MAX('Legislator By Industry'!G213:CJ213)</f>
        <v>119836</v>
      </c>
      <c r="O213">
        <f>N213/G213</f>
        <v>0.10773944596485045</v>
      </c>
    </row>
    <row r="214" spans="1:15" x14ac:dyDescent="0.25">
      <c r="A214" t="s">
        <v>344</v>
      </c>
      <c r="B214" t="s">
        <v>2336</v>
      </c>
      <c r="C214" t="s">
        <v>2693</v>
      </c>
      <c r="D214" s="6" t="s">
        <v>345</v>
      </c>
      <c r="E214" t="s">
        <v>95</v>
      </c>
      <c r="F214" t="s">
        <v>90</v>
      </c>
      <c r="G214">
        <f>SUM('Legislator By Industry'!G214:CJ214)</f>
        <v>911507</v>
      </c>
      <c r="H214">
        <f>SUM('Legislator By Industry'!AD214,'Legislator By Industry'!AE214)</f>
        <v>94755</v>
      </c>
      <c r="I214">
        <f t="shared" si="9"/>
        <v>0.10395422086720124</v>
      </c>
      <c r="J214">
        <f>SUM('Legislator By Industry'!AW214)</f>
        <v>0</v>
      </c>
      <c r="K214">
        <f t="shared" si="10"/>
        <v>0</v>
      </c>
      <c r="L214">
        <f t="shared" si="11"/>
        <v>0</v>
      </c>
      <c r="M214" t="str">
        <f>INDEX('Legislator By Industry'!$G$1:$CJ$1,0,MATCH(MAX('Legislator By Industry'!G214:CJ214),'Legislator By Industry'!G214:CJ214,0))</f>
        <v>Finance, Insurance &amp; Real Estate - Insurance</v>
      </c>
      <c r="N214">
        <f>MAX('Legislator By Industry'!G214:CJ214)</f>
        <v>132021</v>
      </c>
      <c r="O214">
        <f>N214/G214</f>
        <v>0.14483816361256688</v>
      </c>
    </row>
    <row r="215" spans="1:15" x14ac:dyDescent="0.25">
      <c r="A215" t="s">
        <v>346</v>
      </c>
      <c r="B215" t="s">
        <v>2337</v>
      </c>
      <c r="C215" t="s">
        <v>2661</v>
      </c>
      <c r="D215" s="6" t="s">
        <v>347</v>
      </c>
      <c r="E215" t="s">
        <v>95</v>
      </c>
      <c r="F215" t="s">
        <v>88</v>
      </c>
      <c r="G215">
        <f>SUM('Legislator By Industry'!G215:CJ215)</f>
        <v>1270972</v>
      </c>
      <c r="H215">
        <f>SUM('Legislator By Industry'!AD215,'Legislator By Industry'!AE215)</f>
        <v>17000</v>
      </c>
      <c r="I215">
        <f t="shared" si="9"/>
        <v>1.3375589706146163E-2</v>
      </c>
      <c r="J215">
        <f>SUM('Legislator By Industry'!AW215)</f>
        <v>0</v>
      </c>
      <c r="K215">
        <f t="shared" si="10"/>
        <v>0</v>
      </c>
      <c r="L215">
        <f t="shared" si="11"/>
        <v>0</v>
      </c>
      <c r="M215" t="str">
        <f>INDEX('Legislator By Industry'!$G$1:$CJ$1,0,MATCH(MAX('Legislator By Industry'!G215:CJ215),'Legislator By Industry'!G215:CJ215,0))</f>
        <v>Finance, Insurance &amp; Real Estate - Insurance</v>
      </c>
      <c r="N215">
        <f>MAX('Legislator By Industry'!G215:CJ215)</f>
        <v>131500</v>
      </c>
      <c r="O215">
        <f>N215/G215</f>
        <v>0.10346412037401297</v>
      </c>
    </row>
    <row r="216" spans="1:15" x14ac:dyDescent="0.25">
      <c r="A216" t="s">
        <v>348</v>
      </c>
      <c r="B216" t="s">
        <v>2338</v>
      </c>
      <c r="C216" t="s">
        <v>2664</v>
      </c>
      <c r="D216" s="6" t="s">
        <v>890</v>
      </c>
      <c r="E216" t="s">
        <v>87</v>
      </c>
      <c r="F216" t="s">
        <v>88</v>
      </c>
      <c r="G216">
        <f>SUM('Legislator By Industry'!G216:CJ216)</f>
        <v>1995891</v>
      </c>
      <c r="H216">
        <f>SUM('Legislator By Industry'!AD216,'Legislator By Industry'!AE216)</f>
        <v>63650</v>
      </c>
      <c r="I216">
        <f t="shared" si="9"/>
        <v>3.1890519071432255E-2</v>
      </c>
      <c r="J216">
        <f>SUM('Legislator By Industry'!AW216)</f>
        <v>0</v>
      </c>
      <c r="K216">
        <f t="shared" si="10"/>
        <v>0</v>
      </c>
      <c r="L216">
        <f t="shared" si="11"/>
        <v>0</v>
      </c>
      <c r="M216" t="str">
        <f>INDEX('Legislator By Industry'!$G$1:$CJ$1,0,MATCH(MAX('Legislator By Industry'!G216:CJ216),'Legislator By Industry'!G216:CJ216,0))</f>
        <v>Finance, Insurance &amp; Real Estate - Insurance</v>
      </c>
      <c r="N216">
        <f>MAX('Legislator By Industry'!G216:CJ216)</f>
        <v>291350</v>
      </c>
      <c r="O216">
        <f>N216/G216</f>
        <v>0.14597490544323313</v>
      </c>
    </row>
    <row r="217" spans="1:15" x14ac:dyDescent="0.25">
      <c r="A217" t="s">
        <v>349</v>
      </c>
      <c r="B217" t="s">
        <v>2339</v>
      </c>
      <c r="C217" t="s">
        <v>2659</v>
      </c>
      <c r="D217" s="6" t="s">
        <v>891</v>
      </c>
      <c r="E217" t="s">
        <v>87</v>
      </c>
      <c r="F217" t="s">
        <v>88</v>
      </c>
      <c r="G217">
        <f>SUM('Legislator By Industry'!G217:CJ217)</f>
        <v>353451</v>
      </c>
      <c r="H217">
        <f>SUM('Legislator By Industry'!AD217,'Legislator By Industry'!AE217)</f>
        <v>11700</v>
      </c>
      <c r="I217">
        <f t="shared" si="9"/>
        <v>3.3102183895363145E-2</v>
      </c>
      <c r="J217">
        <f>SUM('Legislator By Industry'!AW217)</f>
        <v>0</v>
      </c>
      <c r="K217">
        <f t="shared" si="10"/>
        <v>0</v>
      </c>
      <c r="L217">
        <f t="shared" si="11"/>
        <v>0</v>
      </c>
      <c r="M217" t="str">
        <f>INDEX('Legislator By Industry'!$G$1:$CJ$1,0,MATCH(MAX('Legislator By Industry'!G217:CJ217),'Legislator By Industry'!G217:CJ217,0))</f>
        <v>Other - Retired</v>
      </c>
      <c r="N217">
        <f>MAX('Legislator By Industry'!G217:CJ217)</f>
        <v>31863</v>
      </c>
      <c r="O217">
        <f>N217/G217</f>
        <v>9.0148280808372311E-2</v>
      </c>
    </row>
    <row r="218" spans="1:15" x14ac:dyDescent="0.25">
      <c r="A218" t="s">
        <v>350</v>
      </c>
      <c r="B218" t="s">
        <v>2340</v>
      </c>
      <c r="C218" t="s">
        <v>2690</v>
      </c>
      <c r="D218" s="6" t="s">
        <v>892</v>
      </c>
      <c r="E218" t="s">
        <v>87</v>
      </c>
      <c r="F218" t="s">
        <v>90</v>
      </c>
      <c r="G218">
        <f>SUM('Legislator By Industry'!G218:CJ218)</f>
        <v>543871</v>
      </c>
      <c r="H218">
        <f>SUM('Legislator By Industry'!AD218,'Legislator By Industry'!AE218)</f>
        <v>9850</v>
      </c>
      <c r="I218">
        <f t="shared" si="9"/>
        <v>1.8110912330313624E-2</v>
      </c>
      <c r="J218">
        <f>SUM('Legislator By Industry'!AW218)</f>
        <v>120</v>
      </c>
      <c r="K218">
        <f t="shared" si="10"/>
        <v>2.206405563083893E-4</v>
      </c>
      <c r="L218">
        <f t="shared" si="11"/>
        <v>2.206405563083893E-4</v>
      </c>
      <c r="M218" t="str">
        <f>INDEX('Legislator By Industry'!$G$1:$CJ$1,0,MATCH(MAX('Legislator By Industry'!G218:CJ218),'Legislator By Industry'!G218:CJ218,0))</f>
        <v>Lawyers &amp; Lobbyists - Lawyers/Law Firms</v>
      </c>
      <c r="N218">
        <f>MAX('Legislator By Industry'!G218:CJ218)</f>
        <v>71352</v>
      </c>
      <c r="O218">
        <f>N218/G218</f>
        <v>0.13119287478096828</v>
      </c>
    </row>
    <row r="219" spans="1:15" x14ac:dyDescent="0.25">
      <c r="A219" t="s">
        <v>351</v>
      </c>
      <c r="B219" t="s">
        <v>2341</v>
      </c>
      <c r="C219" t="s">
        <v>2680</v>
      </c>
      <c r="D219" s="6" t="s">
        <v>893</v>
      </c>
      <c r="E219" t="s">
        <v>87</v>
      </c>
      <c r="F219" t="s">
        <v>88</v>
      </c>
      <c r="G219">
        <f>SUM('Legislator By Industry'!G219:CJ219)</f>
        <v>1756740</v>
      </c>
      <c r="H219">
        <f>SUM('Legislator By Industry'!AD219,'Legislator By Industry'!AE219)</f>
        <v>32050</v>
      </c>
      <c r="I219">
        <f t="shared" si="9"/>
        <v>1.8244020173730887E-2</v>
      </c>
      <c r="J219">
        <f>SUM('Legislator By Industry'!AW219)</f>
        <v>0</v>
      </c>
      <c r="K219">
        <f t="shared" si="10"/>
        <v>0</v>
      </c>
      <c r="L219">
        <f t="shared" si="11"/>
        <v>0</v>
      </c>
      <c r="M219" t="str">
        <f>INDEX('Legislator By Industry'!$G$1:$CJ$1,0,MATCH(MAX('Legislator By Industry'!G219:CJ219),'Legislator By Industry'!G219:CJ219,0))</f>
        <v>Finance, Insurance &amp; Real Estate - Securities &amp; Investment</v>
      </c>
      <c r="N219">
        <f>MAX('Legislator By Industry'!G219:CJ219)</f>
        <v>257475</v>
      </c>
      <c r="O219">
        <f>N219/G219</f>
        <v>0.1465640903036306</v>
      </c>
    </row>
    <row r="220" spans="1:15" x14ac:dyDescent="0.25">
      <c r="A220" t="s">
        <v>352</v>
      </c>
      <c r="B220" t="s">
        <v>2342</v>
      </c>
      <c r="C220" t="s">
        <v>2677</v>
      </c>
      <c r="D220" s="6" t="s">
        <v>894</v>
      </c>
      <c r="E220" t="s">
        <v>87</v>
      </c>
      <c r="F220" t="s">
        <v>90</v>
      </c>
      <c r="G220">
        <f>SUM('Legislator By Industry'!G220:CJ220)</f>
        <v>1778734</v>
      </c>
      <c r="H220">
        <f>SUM('Legislator By Industry'!AD220,'Legislator By Industry'!AE220)</f>
        <v>5600</v>
      </c>
      <c r="I220">
        <f t="shared" si="9"/>
        <v>3.1483066045850587E-3</v>
      </c>
      <c r="J220">
        <f>SUM('Legislator By Industry'!AW220)</f>
        <v>49291</v>
      </c>
      <c r="K220">
        <f t="shared" si="10"/>
        <v>2.7711282294036094E-2</v>
      </c>
      <c r="L220">
        <f t="shared" si="11"/>
        <v>2.7711282294036094E-2</v>
      </c>
      <c r="M220" t="str">
        <f>INDEX('Legislator By Industry'!$G$1:$CJ$1,0,MATCH(MAX('Legislator By Industry'!G220:CJ220),'Legislator By Industry'!G220:CJ220,0))</f>
        <v>Finance, Insurance &amp; Real Estate - Securities &amp; Investment</v>
      </c>
      <c r="N220">
        <f>MAX('Legislator By Industry'!G220:CJ220)</f>
        <v>355240</v>
      </c>
      <c r="O220">
        <f>N220/G220</f>
        <v>0.19971507825228504</v>
      </c>
    </row>
    <row r="221" spans="1:15" x14ac:dyDescent="0.25">
      <c r="A221" t="s">
        <v>353</v>
      </c>
      <c r="B221" t="s">
        <v>2343</v>
      </c>
      <c r="C221" t="s">
        <v>2664</v>
      </c>
      <c r="D221" s="6" t="s">
        <v>895</v>
      </c>
      <c r="E221" t="s">
        <v>87</v>
      </c>
      <c r="F221" t="s">
        <v>90</v>
      </c>
      <c r="G221">
        <f>SUM('Legislator By Industry'!G221:CJ221)</f>
        <v>139500</v>
      </c>
      <c r="H221">
        <f>SUM('Legislator By Industry'!AD221,'Legislator By Industry'!AE221)</f>
        <v>2500</v>
      </c>
      <c r="I221">
        <f t="shared" si="9"/>
        <v>1.7921146953405017E-2</v>
      </c>
      <c r="J221">
        <f>SUM('Legislator By Industry'!AW221)</f>
        <v>0</v>
      </c>
      <c r="K221">
        <f t="shared" si="10"/>
        <v>0</v>
      </c>
      <c r="L221">
        <f t="shared" si="11"/>
        <v>0</v>
      </c>
      <c r="M221" t="str">
        <f>INDEX('Legislator By Industry'!$G$1:$CJ$1,0,MATCH(MAX('Legislator By Industry'!G221:CJ221),'Legislator By Industry'!G221:CJ221,0))</f>
        <v>Health - Health Professionals</v>
      </c>
      <c r="N221">
        <f>MAX('Legislator By Industry'!G221:CJ221)</f>
        <v>77200</v>
      </c>
      <c r="O221">
        <f>N221/G221</f>
        <v>0.55340501792114694</v>
      </c>
    </row>
    <row r="222" spans="1:15" x14ac:dyDescent="0.25">
      <c r="A222" t="s">
        <v>354</v>
      </c>
      <c r="B222" t="s">
        <v>2344</v>
      </c>
      <c r="C222" t="s">
        <v>2699</v>
      </c>
      <c r="D222" s="6" t="s">
        <v>355</v>
      </c>
      <c r="E222" t="s">
        <v>95</v>
      </c>
      <c r="F222" t="s">
        <v>90</v>
      </c>
      <c r="G222">
        <f>SUM('Legislator By Industry'!G222:CJ222)</f>
        <v>652986</v>
      </c>
      <c r="H222">
        <f>SUM('Legislator By Industry'!AD222,'Legislator By Industry'!AE222)</f>
        <v>5500</v>
      </c>
      <c r="I222">
        <f t="shared" si="9"/>
        <v>8.4228452064822219E-3</v>
      </c>
      <c r="J222">
        <f>SUM('Legislator By Industry'!AW222)</f>
        <v>0</v>
      </c>
      <c r="K222">
        <f t="shared" si="10"/>
        <v>0</v>
      </c>
      <c r="L222">
        <f t="shared" si="11"/>
        <v>0</v>
      </c>
      <c r="M222" t="str">
        <f>INDEX('Legislator By Industry'!$G$1:$CJ$1,0,MATCH(MAX('Legislator By Industry'!G222:CJ222),'Legislator By Industry'!G222:CJ222,0))</f>
        <v>Lawyers &amp; Lobbyists - Lawyers/Law Firms</v>
      </c>
      <c r="N222">
        <f>MAX('Legislator By Industry'!G222:CJ222)</f>
        <v>125332</v>
      </c>
      <c r="O222">
        <f>N222/G222</f>
        <v>0.19193673371251452</v>
      </c>
    </row>
    <row r="223" spans="1:15" x14ac:dyDescent="0.25">
      <c r="A223" t="s">
        <v>356</v>
      </c>
      <c r="B223" t="s">
        <v>2345</v>
      </c>
      <c r="C223" t="s">
        <v>2693</v>
      </c>
      <c r="D223" s="6" t="s">
        <v>357</v>
      </c>
      <c r="E223" t="s">
        <v>95</v>
      </c>
      <c r="F223" t="s">
        <v>88</v>
      </c>
      <c r="G223">
        <f>SUM('Legislator By Industry'!G223:CJ223)</f>
        <v>2289143</v>
      </c>
      <c r="H223">
        <f>SUM('Legislator By Industry'!AD223,'Legislator By Industry'!AE223)</f>
        <v>352903</v>
      </c>
      <c r="I223">
        <f t="shared" si="9"/>
        <v>0.154163807154031</v>
      </c>
      <c r="J223">
        <f>SUM('Legislator By Industry'!AW223)</f>
        <v>0</v>
      </c>
      <c r="K223">
        <f t="shared" si="10"/>
        <v>0</v>
      </c>
      <c r="L223">
        <f t="shared" si="11"/>
        <v>0</v>
      </c>
      <c r="M223" t="str">
        <f>INDEX('Legislator By Industry'!$G$1:$CJ$1,0,MATCH(MAX('Legislator By Industry'!G223:CJ223),'Legislator By Industry'!G223:CJ223,0))</f>
        <v>Energy &amp; Natural Resources - Oil &amp; Gas</v>
      </c>
      <c r="N223">
        <f>MAX('Legislator By Industry'!G223:CJ223)</f>
        <v>283655</v>
      </c>
      <c r="O223">
        <f>N223/G223</f>
        <v>0.123913184977959</v>
      </c>
    </row>
    <row r="224" spans="1:15" x14ac:dyDescent="0.25">
      <c r="A224" t="s">
        <v>358</v>
      </c>
      <c r="B224" t="s">
        <v>2346</v>
      </c>
      <c r="C224" t="s">
        <v>2655</v>
      </c>
      <c r="D224" s="6" t="s">
        <v>896</v>
      </c>
      <c r="E224" t="s">
        <v>87</v>
      </c>
      <c r="F224" t="s">
        <v>88</v>
      </c>
      <c r="G224">
        <f>SUM('Legislator By Industry'!G224:CJ224)</f>
        <v>2379417</v>
      </c>
      <c r="H224">
        <f>SUM('Legislator By Industry'!AD224,'Legislator By Industry'!AE224)</f>
        <v>52499</v>
      </c>
      <c r="I224">
        <f t="shared" si="9"/>
        <v>2.206380806727026E-2</v>
      </c>
      <c r="J224">
        <f>SUM('Legislator By Industry'!AW224)</f>
        <v>0</v>
      </c>
      <c r="K224">
        <f t="shared" si="10"/>
        <v>0</v>
      </c>
      <c r="L224">
        <f t="shared" si="11"/>
        <v>0</v>
      </c>
      <c r="M224" t="str">
        <f>INDEX('Legislator By Industry'!$G$1:$CJ$1,0,MATCH(MAX('Legislator By Industry'!G224:CJ224),'Legislator By Industry'!G224:CJ224,0))</f>
        <v>Finance, Insurance &amp; Real Estate - Insurance</v>
      </c>
      <c r="N224">
        <f>MAX('Legislator By Industry'!G224:CJ224)</f>
        <v>210450</v>
      </c>
      <c r="O224">
        <f>N224/G224</f>
        <v>8.8446035310330226E-2</v>
      </c>
    </row>
    <row r="225" spans="1:15" x14ac:dyDescent="0.25">
      <c r="A225" t="s">
        <v>359</v>
      </c>
      <c r="B225" t="s">
        <v>2347</v>
      </c>
      <c r="C225" t="s">
        <v>2657</v>
      </c>
      <c r="D225" s="6" t="s">
        <v>897</v>
      </c>
      <c r="E225" t="s">
        <v>87</v>
      </c>
      <c r="F225" t="s">
        <v>90</v>
      </c>
      <c r="G225">
        <f>SUM('Legislator By Industry'!G225:CJ225)</f>
        <v>2012076</v>
      </c>
      <c r="H225">
        <f>SUM('Legislator By Industry'!AD225,'Legislator By Industry'!AE225)</f>
        <v>6000</v>
      </c>
      <c r="I225">
        <f t="shared" si="9"/>
        <v>2.9819947159053636E-3</v>
      </c>
      <c r="J225">
        <f>SUM('Legislator By Industry'!AW225)</f>
        <v>111360</v>
      </c>
      <c r="K225">
        <f t="shared" si="10"/>
        <v>5.5345821927203546E-2</v>
      </c>
      <c r="L225">
        <f t="shared" si="11"/>
        <v>5.5345821927203546E-2</v>
      </c>
      <c r="M225" t="str">
        <f>INDEX('Legislator By Industry'!$G$1:$CJ$1,0,MATCH(MAX('Legislator By Industry'!G225:CJ225),'Legislator By Industry'!G225:CJ225,0))</f>
        <v>Other - Retired</v>
      </c>
      <c r="N225">
        <f>MAX('Legislator By Industry'!G225:CJ225)</f>
        <v>238514</v>
      </c>
      <c r="O225">
        <f>N225/G225</f>
        <v>0.11854124794490864</v>
      </c>
    </row>
    <row r="226" spans="1:15" x14ac:dyDescent="0.25">
      <c r="A226" t="s">
        <v>360</v>
      </c>
      <c r="B226" t="s">
        <v>2348</v>
      </c>
      <c r="C226" t="s">
        <v>2655</v>
      </c>
      <c r="D226" s="6" t="s">
        <v>898</v>
      </c>
      <c r="E226" t="s">
        <v>87</v>
      </c>
      <c r="F226" t="s">
        <v>88</v>
      </c>
      <c r="G226">
        <f>SUM('Legislator By Industry'!G226:CJ226)</f>
        <v>1794881</v>
      </c>
      <c r="H226">
        <f>SUM('Legislator By Industry'!AD226,'Legislator By Industry'!AE226)</f>
        <v>102400</v>
      </c>
      <c r="I226">
        <f t="shared" si="9"/>
        <v>5.7051135980602616E-2</v>
      </c>
      <c r="J226">
        <f>SUM('Legislator By Industry'!AW226)</f>
        <v>0</v>
      </c>
      <c r="K226">
        <f t="shared" si="10"/>
        <v>0</v>
      </c>
      <c r="L226">
        <f t="shared" si="11"/>
        <v>0</v>
      </c>
      <c r="M226" t="str">
        <f>INDEX('Legislator By Industry'!$G$1:$CJ$1,0,MATCH(MAX('Legislator By Industry'!G226:CJ226),'Legislator By Industry'!G226:CJ226,0))</f>
        <v>Ideological/Single-Issue - Leadership PACs</v>
      </c>
      <c r="N226">
        <f>MAX('Legislator By Industry'!G226:CJ226)</f>
        <v>117200</v>
      </c>
      <c r="O226">
        <f>N226/G226</f>
        <v>6.529680797779909E-2</v>
      </c>
    </row>
    <row r="227" spans="1:15" x14ac:dyDescent="0.25">
      <c r="A227" t="s">
        <v>361</v>
      </c>
      <c r="B227" t="s">
        <v>2349</v>
      </c>
      <c r="C227" t="s">
        <v>2701</v>
      </c>
      <c r="D227" s="6" t="s">
        <v>899</v>
      </c>
      <c r="E227" t="s">
        <v>87</v>
      </c>
      <c r="F227" t="s">
        <v>88</v>
      </c>
      <c r="G227">
        <f>SUM('Legislator By Industry'!G227:CJ227)</f>
        <v>644981</v>
      </c>
      <c r="H227">
        <f>SUM('Legislator By Industry'!AD227,'Legislator By Industry'!AE227)</f>
        <v>63697</v>
      </c>
      <c r="I227">
        <f t="shared" si="9"/>
        <v>9.8757947908543045E-2</v>
      </c>
      <c r="J227">
        <f>SUM('Legislator By Industry'!AW227)</f>
        <v>0</v>
      </c>
      <c r="K227">
        <f t="shared" si="10"/>
        <v>0</v>
      </c>
      <c r="L227">
        <f t="shared" si="11"/>
        <v>0</v>
      </c>
      <c r="M227" t="str">
        <f>INDEX('Legislator By Industry'!$G$1:$CJ$1,0,MATCH(MAX('Legislator By Industry'!G227:CJ227),'Legislator By Industry'!G227:CJ227,0))</f>
        <v>Ideological/Single-Issue - Leadership PACs</v>
      </c>
      <c r="N227">
        <f>MAX('Legislator By Industry'!G227:CJ227)</f>
        <v>69777</v>
      </c>
      <c r="O227">
        <f>N227/G227</f>
        <v>0.10818458218149062</v>
      </c>
    </row>
    <row r="228" spans="1:15" x14ac:dyDescent="0.25">
      <c r="A228" t="s">
        <v>362</v>
      </c>
      <c r="B228" t="s">
        <v>2350</v>
      </c>
      <c r="C228" t="s">
        <v>2657</v>
      </c>
      <c r="D228" s="6" t="s">
        <v>900</v>
      </c>
      <c r="E228" t="s">
        <v>87</v>
      </c>
      <c r="F228" t="s">
        <v>90</v>
      </c>
      <c r="G228">
        <f>SUM('Legislator By Industry'!G228:CJ228)</f>
        <v>700604</v>
      </c>
      <c r="H228">
        <f>SUM('Legislator By Industry'!AD228,'Legislator By Industry'!AE228)</f>
        <v>5000</v>
      </c>
      <c r="I228">
        <f t="shared" si="9"/>
        <v>7.1366991909837798E-3</v>
      </c>
      <c r="J228">
        <f>SUM('Legislator By Industry'!AW228)</f>
        <v>800</v>
      </c>
      <c r="K228">
        <f t="shared" si="10"/>
        <v>1.1418718705574048E-3</v>
      </c>
      <c r="L228">
        <f t="shared" si="11"/>
        <v>1.1418718705574048E-3</v>
      </c>
      <c r="M228" t="str">
        <f>INDEX('Legislator By Industry'!$G$1:$CJ$1,0,MATCH(MAX('Legislator By Industry'!G228:CJ228),'Legislator By Industry'!G228:CJ228,0))</f>
        <v>Other - Retired</v>
      </c>
      <c r="N228">
        <f>MAX('Legislator By Industry'!G228:CJ228)</f>
        <v>109079</v>
      </c>
      <c r="O228">
        <f>N228/G228</f>
        <v>0.15569280221066395</v>
      </c>
    </row>
    <row r="229" spans="1:15" x14ac:dyDescent="0.25">
      <c r="A229" t="s">
        <v>363</v>
      </c>
      <c r="B229" t="s">
        <v>2351</v>
      </c>
      <c r="C229" t="s">
        <v>2660</v>
      </c>
      <c r="D229" s="6" t="s">
        <v>901</v>
      </c>
      <c r="E229" t="s">
        <v>87</v>
      </c>
      <c r="F229" t="s">
        <v>88</v>
      </c>
      <c r="G229">
        <f>SUM('Legislator By Industry'!G229:CJ229)</f>
        <v>1089951</v>
      </c>
      <c r="H229">
        <f>SUM('Legislator By Industry'!AD229,'Legislator By Industry'!AE229)</f>
        <v>17500</v>
      </c>
      <c r="I229">
        <f t="shared" si="9"/>
        <v>1.6055767644600538E-2</v>
      </c>
      <c r="J229">
        <f>SUM('Legislator By Industry'!AW229)</f>
        <v>0</v>
      </c>
      <c r="K229">
        <f t="shared" si="10"/>
        <v>0</v>
      </c>
      <c r="L229">
        <f t="shared" si="11"/>
        <v>0</v>
      </c>
      <c r="M229" t="str">
        <f>INDEX('Legislator By Industry'!$G$1:$CJ$1,0,MATCH(MAX('Legislator By Industry'!G229:CJ229),'Legislator By Industry'!G229:CJ229,0))</f>
        <v>Finance, Insurance &amp; Real Estate - Insurance</v>
      </c>
      <c r="N229">
        <f>MAX('Legislator By Industry'!G229:CJ229)</f>
        <v>173500</v>
      </c>
      <c r="O229">
        <f>N229/G229</f>
        <v>0.1591814677907539</v>
      </c>
    </row>
    <row r="230" spans="1:15" x14ac:dyDescent="0.25">
      <c r="A230" t="s">
        <v>364</v>
      </c>
      <c r="B230" t="s">
        <v>2352</v>
      </c>
      <c r="C230" t="s">
        <v>2682</v>
      </c>
      <c r="D230" s="6" t="s">
        <v>902</v>
      </c>
      <c r="E230" t="s">
        <v>87</v>
      </c>
      <c r="F230" t="s">
        <v>88</v>
      </c>
      <c r="G230">
        <f>SUM('Legislator By Industry'!G230:CJ230)</f>
        <v>1101084</v>
      </c>
      <c r="H230">
        <f>SUM('Legislator By Industry'!AD230,'Legislator By Industry'!AE230)</f>
        <v>19000</v>
      </c>
      <c r="I230">
        <f t="shared" si="9"/>
        <v>1.7255722542512651E-2</v>
      </c>
      <c r="J230">
        <f>SUM('Legislator By Industry'!AW230)</f>
        <v>0</v>
      </c>
      <c r="K230">
        <f t="shared" si="10"/>
        <v>0</v>
      </c>
      <c r="L230">
        <f t="shared" si="11"/>
        <v>0</v>
      </c>
      <c r="M230" t="str">
        <f>INDEX('Legislator By Industry'!$G$1:$CJ$1,0,MATCH(MAX('Legislator By Industry'!G230:CJ230),'Legislator By Industry'!G230:CJ230,0))</f>
        <v>Finance, Insurance &amp; Real Estate - Securities &amp; Investment</v>
      </c>
      <c r="N230">
        <f>MAX('Legislator By Industry'!G230:CJ230)</f>
        <v>149550</v>
      </c>
      <c r="O230">
        <f>N230/G230</f>
        <v>0.13582070032804036</v>
      </c>
    </row>
    <row r="231" spans="1:15" x14ac:dyDescent="0.25">
      <c r="A231" t="s">
        <v>365</v>
      </c>
      <c r="B231" t="s">
        <v>2353</v>
      </c>
      <c r="C231" t="s">
        <v>2657</v>
      </c>
      <c r="D231" s="6" t="s">
        <v>903</v>
      </c>
      <c r="E231" t="s">
        <v>87</v>
      </c>
      <c r="F231" t="s">
        <v>88</v>
      </c>
      <c r="G231">
        <f>SUM('Legislator By Industry'!G231:CJ231)</f>
        <v>981189</v>
      </c>
      <c r="H231">
        <f>SUM('Legislator By Industry'!AD231,'Legislator By Industry'!AE231)</f>
        <v>23300</v>
      </c>
      <c r="I231">
        <f t="shared" si="9"/>
        <v>2.3746699157858476E-2</v>
      </c>
      <c r="J231">
        <f>SUM('Legislator By Industry'!AW231)</f>
        <v>0</v>
      </c>
      <c r="K231">
        <f t="shared" si="10"/>
        <v>0</v>
      </c>
      <c r="L231">
        <f t="shared" si="11"/>
        <v>0</v>
      </c>
      <c r="M231" t="str">
        <f>INDEX('Legislator By Industry'!$G$1:$CJ$1,0,MATCH(MAX('Legislator By Industry'!G231:CJ231),'Legislator By Industry'!G231:CJ231,0))</f>
        <v>Transportation - Sea Transport</v>
      </c>
      <c r="N231">
        <f>MAX('Legislator By Industry'!G231:CJ231)</f>
        <v>88150</v>
      </c>
      <c r="O231">
        <f>N231/G231</f>
        <v>8.9839979861168442E-2</v>
      </c>
    </row>
    <row r="232" spans="1:15" x14ac:dyDescent="0.25">
      <c r="A232" t="s">
        <v>366</v>
      </c>
      <c r="B232" t="s">
        <v>2354</v>
      </c>
      <c r="C232" t="s">
        <v>2664</v>
      </c>
      <c r="D232" s="6" t="s">
        <v>904</v>
      </c>
      <c r="E232" t="s">
        <v>87</v>
      </c>
      <c r="F232" t="s">
        <v>88</v>
      </c>
      <c r="G232">
        <f>SUM('Legislator By Industry'!G232:CJ232)</f>
        <v>3456721</v>
      </c>
      <c r="H232">
        <f>SUM('Legislator By Industry'!AD232,'Legislator By Industry'!AE232)</f>
        <v>312644</v>
      </c>
      <c r="I232">
        <f t="shared" si="9"/>
        <v>9.0445251439152885E-2</v>
      </c>
      <c r="J232">
        <f>SUM('Legislator By Industry'!AW232)</f>
        <v>0</v>
      </c>
      <c r="K232">
        <f t="shared" si="10"/>
        <v>0</v>
      </c>
      <c r="L232">
        <f t="shared" si="11"/>
        <v>0</v>
      </c>
      <c r="M232" t="str">
        <f>INDEX('Legislator By Industry'!$G$1:$CJ$1,0,MATCH(MAX('Legislator By Industry'!G232:CJ232),'Legislator By Industry'!G232:CJ232,0))</f>
        <v>Ideological/Single-Issue - Leadership PACs</v>
      </c>
      <c r="N232">
        <f>MAX('Legislator By Industry'!G232:CJ232)</f>
        <v>365319</v>
      </c>
      <c r="O232">
        <f>N232/G232</f>
        <v>0.1056836811533242</v>
      </c>
    </row>
    <row r="233" spans="1:15" x14ac:dyDescent="0.25">
      <c r="A233" t="s">
        <v>367</v>
      </c>
      <c r="B233" t="s">
        <v>2355</v>
      </c>
      <c r="C233" t="s">
        <v>2672</v>
      </c>
      <c r="D233" s="6" t="s">
        <v>905</v>
      </c>
      <c r="E233" t="s">
        <v>87</v>
      </c>
      <c r="F233" t="s">
        <v>88</v>
      </c>
      <c r="G233">
        <f>SUM('Legislator By Industry'!G233:CJ233)</f>
        <v>403627</v>
      </c>
      <c r="H233">
        <f>SUM('Legislator By Industry'!AD233,'Legislator By Industry'!AE233)</f>
        <v>12500</v>
      </c>
      <c r="I233">
        <f t="shared" si="9"/>
        <v>3.096918689780416E-2</v>
      </c>
      <c r="J233">
        <f>SUM('Legislator By Industry'!AW233)</f>
        <v>0</v>
      </c>
      <c r="K233">
        <f t="shared" si="10"/>
        <v>0</v>
      </c>
      <c r="L233">
        <f t="shared" si="11"/>
        <v>0</v>
      </c>
      <c r="M233" t="str">
        <f>INDEX('Legislator By Industry'!$G$1:$CJ$1,0,MATCH(MAX('Legislator By Industry'!G233:CJ233),'Legislator By Industry'!G233:CJ233,0))</f>
        <v>Finance, Insurance &amp; Real Estate - Securities &amp; Investment</v>
      </c>
      <c r="N233">
        <f>MAX('Legislator By Industry'!G233:CJ233)</f>
        <v>52150</v>
      </c>
      <c r="O233">
        <f>N233/G233</f>
        <v>0.12920344773763895</v>
      </c>
    </row>
    <row r="234" spans="1:15" x14ac:dyDescent="0.25">
      <c r="A234" t="s">
        <v>368</v>
      </c>
      <c r="B234" t="s">
        <v>2356</v>
      </c>
      <c r="C234" t="s">
        <v>2683</v>
      </c>
      <c r="D234" s="6" t="s">
        <v>369</v>
      </c>
      <c r="E234" t="s">
        <v>95</v>
      </c>
      <c r="F234" t="s">
        <v>88</v>
      </c>
      <c r="G234">
        <f>SUM('Legislator By Industry'!G234:CJ234)</f>
        <v>350365</v>
      </c>
      <c r="H234">
        <f>SUM('Legislator By Industry'!AD234,'Legislator By Industry'!AE234)</f>
        <v>45750</v>
      </c>
      <c r="I234">
        <f t="shared" si="9"/>
        <v>0.1305781113981134</v>
      </c>
      <c r="J234">
        <f>SUM('Legislator By Industry'!AW234)</f>
        <v>0</v>
      </c>
      <c r="K234">
        <f t="shared" si="10"/>
        <v>0</v>
      </c>
      <c r="L234">
        <f t="shared" si="11"/>
        <v>0</v>
      </c>
      <c r="M234" t="str">
        <f>INDEX('Legislator By Industry'!$G$1:$CJ$1,0,MATCH(MAX('Legislator By Industry'!G234:CJ234),'Legislator By Industry'!G234:CJ234,0))</f>
        <v>Energy &amp; Natural Resources - Oil &amp; Gas</v>
      </c>
      <c r="N234">
        <f>MAX('Legislator By Industry'!G234:CJ234)</f>
        <v>39250</v>
      </c>
      <c r="O234">
        <f>N234/G234</f>
        <v>0.11202602999728854</v>
      </c>
    </row>
    <row r="235" spans="1:15" x14ac:dyDescent="0.25">
      <c r="A235" t="s">
        <v>370</v>
      </c>
      <c r="B235" t="s">
        <v>2357</v>
      </c>
      <c r="C235" t="s">
        <v>2659</v>
      </c>
      <c r="D235" s="6" t="s">
        <v>371</v>
      </c>
      <c r="E235" t="s">
        <v>95</v>
      </c>
      <c r="F235" t="s">
        <v>88</v>
      </c>
      <c r="G235">
        <f>SUM('Legislator By Industry'!G235:CJ235)</f>
        <v>6243927</v>
      </c>
      <c r="H235">
        <f>SUM('Legislator By Industry'!AD235,'Legislator By Industry'!AE235)</f>
        <v>136350</v>
      </c>
      <c r="I235">
        <f t="shared" si="9"/>
        <v>2.1837218788752655E-2</v>
      </c>
      <c r="J235">
        <f>SUM('Legislator By Industry'!AW235)</f>
        <v>0</v>
      </c>
      <c r="K235">
        <f t="shared" si="10"/>
        <v>0</v>
      </c>
      <c r="L235">
        <f t="shared" si="11"/>
        <v>0</v>
      </c>
      <c r="M235" t="str">
        <f>INDEX('Legislator By Industry'!$G$1:$CJ$1,0,MATCH(MAX('Legislator By Industry'!G235:CJ235),'Legislator By Industry'!G235:CJ235,0))</f>
        <v>Finance, Insurance &amp; Real Estate - Real Estate</v>
      </c>
      <c r="N235">
        <f>MAX('Legislator By Industry'!G235:CJ235)</f>
        <v>518836</v>
      </c>
      <c r="O235">
        <f>N235/G235</f>
        <v>8.3094501264989171E-2</v>
      </c>
    </row>
    <row r="236" spans="1:15" x14ac:dyDescent="0.25">
      <c r="A236" t="s">
        <v>372</v>
      </c>
      <c r="B236" t="s">
        <v>2358</v>
      </c>
      <c r="C236" t="s">
        <v>2690</v>
      </c>
      <c r="D236" s="6" t="s">
        <v>906</v>
      </c>
      <c r="E236" t="s">
        <v>87</v>
      </c>
      <c r="F236" t="s">
        <v>90</v>
      </c>
      <c r="G236">
        <f>SUM('Legislator By Industry'!G236:CJ236)</f>
        <v>977255</v>
      </c>
      <c r="H236">
        <f>SUM('Legislator By Industry'!AD236,'Legislator By Industry'!AE236)</f>
        <v>10200</v>
      </c>
      <c r="I236">
        <f t="shared" si="9"/>
        <v>1.043739863188216E-2</v>
      </c>
      <c r="J236">
        <f>SUM('Legislator By Industry'!AW236)</f>
        <v>300</v>
      </c>
      <c r="K236">
        <f t="shared" si="10"/>
        <v>3.0698231270241645E-4</v>
      </c>
      <c r="L236">
        <f t="shared" si="11"/>
        <v>3.0698231270241645E-4</v>
      </c>
      <c r="M236" t="str">
        <f>INDEX('Legislator By Industry'!$G$1:$CJ$1,0,MATCH(MAX('Legislator By Industry'!G236:CJ236),'Legislator By Industry'!G236:CJ236,0))</f>
        <v>Finance, Insurance &amp; Real Estate - Real Estate</v>
      </c>
      <c r="N236">
        <f>MAX('Legislator By Industry'!G236:CJ236)</f>
        <v>116150</v>
      </c>
      <c r="O236">
        <f>N236/G236</f>
        <v>0.11885331873461891</v>
      </c>
    </row>
    <row r="237" spans="1:15" x14ac:dyDescent="0.25">
      <c r="A237" t="s">
        <v>373</v>
      </c>
      <c r="B237" t="s">
        <v>2359</v>
      </c>
      <c r="C237" t="s">
        <v>2657</v>
      </c>
      <c r="D237" s="6" t="s">
        <v>907</v>
      </c>
      <c r="E237" t="s">
        <v>87</v>
      </c>
      <c r="F237" t="s">
        <v>88</v>
      </c>
      <c r="G237">
        <f>SUM('Legislator By Industry'!G237:CJ237)</f>
        <v>2074915</v>
      </c>
      <c r="H237">
        <f>SUM('Legislator By Industry'!AD237,'Legislator By Industry'!AE237)</f>
        <v>52500</v>
      </c>
      <c r="I237">
        <f t="shared" si="9"/>
        <v>2.5302241296631427E-2</v>
      </c>
      <c r="J237">
        <f>SUM('Legislator By Industry'!AW237)</f>
        <v>0</v>
      </c>
      <c r="K237">
        <f t="shared" si="10"/>
        <v>0</v>
      </c>
      <c r="L237">
        <f t="shared" si="11"/>
        <v>0</v>
      </c>
      <c r="M237" t="str">
        <f>INDEX('Legislator By Industry'!$G$1:$CJ$1,0,MATCH(MAX('Legislator By Industry'!G237:CJ237),'Legislator By Industry'!G237:CJ237,0))</f>
        <v>Other - Retired</v>
      </c>
      <c r="N237">
        <f>MAX('Legislator By Industry'!G237:CJ237)</f>
        <v>281797</v>
      </c>
      <c r="O237">
        <f>N237/G237</f>
        <v>0.13581134648889231</v>
      </c>
    </row>
    <row r="238" spans="1:15" x14ac:dyDescent="0.25">
      <c r="A238" t="s">
        <v>374</v>
      </c>
      <c r="B238" t="s">
        <v>2360</v>
      </c>
      <c r="C238" t="s">
        <v>2664</v>
      </c>
      <c r="D238" s="6" t="s">
        <v>908</v>
      </c>
      <c r="E238" t="s">
        <v>87</v>
      </c>
      <c r="F238" t="s">
        <v>90</v>
      </c>
      <c r="G238">
        <f>SUM('Legislator By Industry'!G238:CJ238)</f>
        <v>371710</v>
      </c>
      <c r="H238">
        <f>SUM('Legislator By Industry'!AD238,'Legislator By Industry'!AE238)</f>
        <v>15000</v>
      </c>
      <c r="I238">
        <f t="shared" si="9"/>
        <v>4.0354039439347879E-2</v>
      </c>
      <c r="J238">
        <f>SUM('Legislator By Industry'!AW238)</f>
        <v>0</v>
      </c>
      <c r="K238">
        <f t="shared" si="10"/>
        <v>0</v>
      </c>
      <c r="L238">
        <f t="shared" si="11"/>
        <v>0</v>
      </c>
      <c r="M238" t="str">
        <f>INDEX('Legislator By Industry'!$G$1:$CJ$1,0,MATCH(MAX('Legislator By Industry'!G238:CJ238),'Legislator By Industry'!G238:CJ238,0))</f>
        <v>Health - Health Professionals</v>
      </c>
      <c r="N238">
        <f>MAX('Legislator By Industry'!G238:CJ238)</f>
        <v>41100</v>
      </c>
      <c r="O238">
        <f>N238/G238</f>
        <v>0.11057006806381318</v>
      </c>
    </row>
    <row r="239" spans="1:15" x14ac:dyDescent="0.25">
      <c r="A239" t="s">
        <v>375</v>
      </c>
      <c r="B239" t="s">
        <v>2361</v>
      </c>
      <c r="C239" t="s">
        <v>2690</v>
      </c>
      <c r="D239" s="6" t="s">
        <v>909</v>
      </c>
      <c r="E239" t="s">
        <v>87</v>
      </c>
      <c r="F239" t="s">
        <v>90</v>
      </c>
      <c r="G239">
        <f>SUM('Legislator By Industry'!G239:CJ239)</f>
        <v>1082684</v>
      </c>
      <c r="H239">
        <f>SUM('Legislator By Industry'!AD239,'Legislator By Industry'!AE239)</f>
        <v>1000</v>
      </c>
      <c r="I239">
        <f t="shared" si="9"/>
        <v>9.2363053300870796E-4</v>
      </c>
      <c r="J239">
        <f>SUM('Legislator By Industry'!AW239)</f>
        <v>0</v>
      </c>
      <c r="K239">
        <f t="shared" si="10"/>
        <v>0</v>
      </c>
      <c r="L239">
        <f t="shared" si="11"/>
        <v>0</v>
      </c>
      <c r="M239" t="str">
        <f>INDEX('Legislator By Industry'!$G$1:$CJ$1,0,MATCH(MAX('Legislator By Industry'!G239:CJ239),'Legislator By Industry'!G239:CJ239,0))</f>
        <v>Lawyers &amp; Lobbyists - Lawyers/Law Firms</v>
      </c>
      <c r="N239">
        <f>MAX('Legislator By Industry'!G239:CJ239)</f>
        <v>136180</v>
      </c>
      <c r="O239">
        <f>N239/G239</f>
        <v>0.12578000598512584</v>
      </c>
    </row>
    <row r="240" spans="1:15" x14ac:dyDescent="0.25">
      <c r="A240" t="s">
        <v>376</v>
      </c>
      <c r="B240" t="s">
        <v>2362</v>
      </c>
      <c r="C240" t="s">
        <v>2685</v>
      </c>
      <c r="D240" s="6" t="s">
        <v>910</v>
      </c>
      <c r="E240" t="s">
        <v>87</v>
      </c>
      <c r="F240" t="s">
        <v>88</v>
      </c>
      <c r="G240">
        <f>SUM('Legislator By Industry'!G240:CJ240)</f>
        <v>1102937</v>
      </c>
      <c r="H240">
        <f>SUM('Legislator By Industry'!AD240,'Legislator By Industry'!AE240)</f>
        <v>89800</v>
      </c>
      <c r="I240">
        <f t="shared" si="9"/>
        <v>8.1418974973185232E-2</v>
      </c>
      <c r="J240">
        <f>SUM('Legislator By Industry'!AW240)</f>
        <v>0</v>
      </c>
      <c r="K240">
        <f t="shared" si="10"/>
        <v>0</v>
      </c>
      <c r="L240">
        <f t="shared" si="11"/>
        <v>0</v>
      </c>
      <c r="M240" t="str">
        <f>INDEX('Legislator By Industry'!$G$1:$CJ$1,0,MATCH(MAX('Legislator By Industry'!G240:CJ240),'Legislator By Industry'!G240:CJ240,0))</f>
        <v>Health - Health Professionals</v>
      </c>
      <c r="N240">
        <f>MAX('Legislator By Industry'!G240:CJ240)</f>
        <v>154050</v>
      </c>
      <c r="O240">
        <f>N240/G240</f>
        <v>0.13967252889330942</v>
      </c>
    </row>
    <row r="241" spans="1:15" x14ac:dyDescent="0.25">
      <c r="A241" t="s">
        <v>377</v>
      </c>
      <c r="B241" t="s">
        <v>2363</v>
      </c>
      <c r="C241" t="s">
        <v>2701</v>
      </c>
      <c r="D241" s="6" t="s">
        <v>911</v>
      </c>
      <c r="E241" t="s">
        <v>87</v>
      </c>
      <c r="F241" t="s">
        <v>88</v>
      </c>
      <c r="G241">
        <f>SUM('Legislator By Industry'!G241:CJ241)</f>
        <v>2021797</v>
      </c>
      <c r="H241">
        <f>SUM('Legislator By Industry'!AD241,'Legislator By Industry'!AE241)</f>
        <v>96100</v>
      </c>
      <c r="I241">
        <f t="shared" si="9"/>
        <v>4.7531972794499153E-2</v>
      </c>
      <c r="J241">
        <f>SUM('Legislator By Industry'!AW241)</f>
        <v>0</v>
      </c>
      <c r="K241">
        <f t="shared" si="10"/>
        <v>0</v>
      </c>
      <c r="L241">
        <f t="shared" si="11"/>
        <v>0</v>
      </c>
      <c r="M241" t="str">
        <f>INDEX('Legislator By Industry'!$G$1:$CJ$1,0,MATCH(MAX('Legislator By Industry'!G241:CJ241),'Legislator By Industry'!G241:CJ241,0))</f>
        <v>Health - Health Professionals</v>
      </c>
      <c r="N241">
        <f>MAX('Legislator By Industry'!G241:CJ241)</f>
        <v>175919</v>
      </c>
      <c r="O241">
        <f>N241/G241</f>
        <v>8.7011208345842833E-2</v>
      </c>
    </row>
    <row r="242" spans="1:15" x14ac:dyDescent="0.25">
      <c r="A242" t="s">
        <v>378</v>
      </c>
      <c r="B242" t="s">
        <v>2364</v>
      </c>
      <c r="C242" t="s">
        <v>2669</v>
      </c>
      <c r="D242" s="6" t="s">
        <v>912</v>
      </c>
      <c r="E242" t="s">
        <v>87</v>
      </c>
      <c r="F242" t="s">
        <v>88</v>
      </c>
      <c r="G242">
        <f>SUM('Legislator By Industry'!G242:CJ242)</f>
        <v>1381569</v>
      </c>
      <c r="H242">
        <f>SUM('Legislator By Industry'!AD242,'Legislator By Industry'!AE242)</f>
        <v>159250</v>
      </c>
      <c r="I242">
        <f t="shared" si="9"/>
        <v>0.11526749659264213</v>
      </c>
      <c r="J242">
        <f>SUM('Legislator By Industry'!AW242)</f>
        <v>0</v>
      </c>
      <c r="K242">
        <f t="shared" si="10"/>
        <v>0</v>
      </c>
      <c r="L242">
        <f t="shared" si="11"/>
        <v>0</v>
      </c>
      <c r="M242" t="str">
        <f>INDEX('Legislator By Industry'!$G$1:$CJ$1,0,MATCH(MAX('Legislator By Industry'!G242:CJ242),'Legislator By Industry'!G242:CJ242,0))</f>
        <v>Energy &amp; Natural Resources - Oil &amp; Gas</v>
      </c>
      <c r="N242">
        <f>MAX('Legislator By Industry'!G242:CJ242)</f>
        <v>128950</v>
      </c>
      <c r="O242">
        <f>N242/G242</f>
        <v>9.3335910113790915E-2</v>
      </c>
    </row>
    <row r="243" spans="1:15" x14ac:dyDescent="0.25">
      <c r="A243" t="s">
        <v>379</v>
      </c>
      <c r="B243" t="s">
        <v>2365</v>
      </c>
      <c r="C243" t="s">
        <v>2664</v>
      </c>
      <c r="D243" s="6" t="s">
        <v>913</v>
      </c>
      <c r="E243" t="s">
        <v>87</v>
      </c>
      <c r="F243" t="s">
        <v>90</v>
      </c>
      <c r="G243">
        <f>SUM('Legislator By Industry'!G243:CJ243)</f>
        <v>407149</v>
      </c>
      <c r="H243">
        <f>SUM('Legislator By Industry'!AD243,'Legislator By Industry'!AE243)</f>
        <v>4000</v>
      </c>
      <c r="I243">
        <f t="shared" si="9"/>
        <v>9.8244131755205102E-3</v>
      </c>
      <c r="J243">
        <f>SUM('Legislator By Industry'!AW243)</f>
        <v>0</v>
      </c>
      <c r="K243">
        <f t="shared" si="10"/>
        <v>0</v>
      </c>
      <c r="L243">
        <f t="shared" si="11"/>
        <v>0</v>
      </c>
      <c r="M243" t="str">
        <f>INDEX('Legislator By Industry'!$G$1:$CJ$1,0,MATCH(MAX('Legislator By Industry'!G243:CJ243),'Legislator By Industry'!G243:CJ243,0))</f>
        <v>Transportation - Air Transport</v>
      </c>
      <c r="N243">
        <f>MAX('Legislator By Industry'!G243:CJ243)</f>
        <v>45499</v>
      </c>
      <c r="O243">
        <f>N243/G243</f>
        <v>0.11175024376825192</v>
      </c>
    </row>
    <row r="244" spans="1:15" x14ac:dyDescent="0.25">
      <c r="A244" t="s">
        <v>380</v>
      </c>
      <c r="B244" t="s">
        <v>2366</v>
      </c>
      <c r="C244" t="s">
        <v>2659</v>
      </c>
      <c r="D244" s="6" t="s">
        <v>914</v>
      </c>
      <c r="E244" t="s">
        <v>87</v>
      </c>
      <c r="F244" t="s">
        <v>90</v>
      </c>
      <c r="G244">
        <f>SUM('Legislator By Industry'!G244:CJ244)</f>
        <v>493177</v>
      </c>
      <c r="H244">
        <f>SUM('Legislator By Industry'!AD244,'Legislator By Industry'!AE244)</f>
        <v>0</v>
      </c>
      <c r="I244">
        <f t="shared" si="9"/>
        <v>0</v>
      </c>
      <c r="J244">
        <f>SUM('Legislator By Industry'!AW244)</f>
        <v>2932</v>
      </c>
      <c r="K244">
        <f t="shared" si="10"/>
        <v>5.9451272058510434E-3</v>
      </c>
      <c r="L244">
        <f t="shared" si="11"/>
        <v>5.9451272058510434E-3</v>
      </c>
      <c r="M244" t="str">
        <f>INDEX('Legislator By Industry'!$G$1:$CJ$1,0,MATCH(MAX('Legislator By Industry'!G244:CJ244),'Legislator By Industry'!G244:CJ244,0))</f>
        <v>Labor - Industrial Unions</v>
      </c>
      <c r="N244">
        <f>MAX('Legislator By Industry'!G244:CJ244)</f>
        <v>40500</v>
      </c>
      <c r="O244">
        <f>N244/G244</f>
        <v>8.2120617952580924E-2</v>
      </c>
    </row>
    <row r="245" spans="1:15" x14ac:dyDescent="0.25">
      <c r="A245" t="s">
        <v>381</v>
      </c>
      <c r="B245" t="s">
        <v>2367</v>
      </c>
      <c r="C245" t="s">
        <v>2665</v>
      </c>
      <c r="D245" s="6" t="s">
        <v>382</v>
      </c>
      <c r="E245" t="s">
        <v>95</v>
      </c>
      <c r="F245" t="s">
        <v>88</v>
      </c>
      <c r="G245">
        <f>SUM('Legislator By Industry'!G245:CJ245)</f>
        <v>11328696</v>
      </c>
      <c r="H245">
        <f>SUM('Legislator By Industry'!AD245,'Legislator By Industry'!AE245)</f>
        <v>395185</v>
      </c>
      <c r="I245">
        <f t="shared" si="9"/>
        <v>3.48835382289365E-2</v>
      </c>
      <c r="J245">
        <f>SUM('Legislator By Industry'!AW245)</f>
        <v>0</v>
      </c>
      <c r="K245">
        <f t="shared" si="10"/>
        <v>0</v>
      </c>
      <c r="L245">
        <f t="shared" si="11"/>
        <v>0</v>
      </c>
      <c r="M245" t="str">
        <f>INDEX('Legislator By Industry'!$G$1:$CJ$1,0,MATCH(MAX('Legislator By Industry'!G245:CJ245),'Legislator By Industry'!G245:CJ245,0))</f>
        <v>Other - Retired</v>
      </c>
      <c r="N245">
        <f>MAX('Legislator By Industry'!G245:CJ245)</f>
        <v>3195444</v>
      </c>
      <c r="O245">
        <f>N245/G245</f>
        <v>0.28206635609252823</v>
      </c>
    </row>
    <row r="246" spans="1:15" x14ac:dyDescent="0.25">
      <c r="A246" t="s">
        <v>383</v>
      </c>
      <c r="B246" t="s">
        <v>2368</v>
      </c>
      <c r="C246" t="s">
        <v>2664</v>
      </c>
      <c r="D246" s="6" t="s">
        <v>915</v>
      </c>
      <c r="E246" t="s">
        <v>87</v>
      </c>
      <c r="F246" t="s">
        <v>88</v>
      </c>
      <c r="G246">
        <f>SUM('Legislator By Industry'!G246:CJ246)</f>
        <v>988209</v>
      </c>
      <c r="H246">
        <f>SUM('Legislator By Industry'!AD246,'Legislator By Industry'!AE246)</f>
        <v>39850</v>
      </c>
      <c r="I246">
        <f t="shared" si="9"/>
        <v>4.0325477707650909E-2</v>
      </c>
      <c r="J246">
        <f>SUM('Legislator By Industry'!AW246)</f>
        <v>0</v>
      </c>
      <c r="K246">
        <f t="shared" si="10"/>
        <v>0</v>
      </c>
      <c r="L246">
        <f t="shared" si="11"/>
        <v>0</v>
      </c>
      <c r="M246" t="str">
        <f>INDEX('Legislator By Industry'!$G$1:$CJ$1,0,MATCH(MAX('Legislator By Industry'!G246:CJ246),'Legislator By Industry'!G246:CJ246,0))</f>
        <v>Finance, Insurance &amp; Real Estate - Insurance</v>
      </c>
      <c r="N246">
        <f>MAX('Legislator By Industry'!G246:CJ246)</f>
        <v>128550</v>
      </c>
      <c r="O246">
        <f>N246/G246</f>
        <v>0.1300838183015941</v>
      </c>
    </row>
    <row r="247" spans="1:15" x14ac:dyDescent="0.25">
      <c r="A247" t="s">
        <v>384</v>
      </c>
      <c r="B247" t="s">
        <v>2369</v>
      </c>
      <c r="C247" t="s">
        <v>2673</v>
      </c>
      <c r="D247" s="6" t="s">
        <v>916</v>
      </c>
      <c r="E247" t="s">
        <v>87</v>
      </c>
      <c r="F247" t="s">
        <v>88</v>
      </c>
      <c r="G247">
        <f>SUM('Legislator By Industry'!G247:CJ247)</f>
        <v>1495416</v>
      </c>
      <c r="H247">
        <f>SUM('Legislator By Industry'!AD247,'Legislator By Industry'!AE247)</f>
        <v>9900</v>
      </c>
      <c r="I247">
        <f t="shared" si="9"/>
        <v>6.6202314272416508E-3</v>
      </c>
      <c r="J247">
        <f>SUM('Legislator By Industry'!AW247)</f>
        <v>0</v>
      </c>
      <c r="K247">
        <f t="shared" si="10"/>
        <v>0</v>
      </c>
      <c r="L247">
        <f t="shared" si="11"/>
        <v>0</v>
      </c>
      <c r="M247" t="str">
        <f>INDEX('Legislator By Industry'!$G$1:$CJ$1,0,MATCH(MAX('Legislator By Industry'!G247:CJ247),'Legislator By Industry'!G247:CJ247,0))</f>
        <v>Finance, Insurance &amp; Real Estate - Securities &amp; Investment</v>
      </c>
      <c r="N247">
        <f>MAX('Legislator By Industry'!G247:CJ247)</f>
        <v>170850</v>
      </c>
      <c r="O247">
        <f>N247/G247</f>
        <v>0.11424914538830666</v>
      </c>
    </row>
    <row r="248" spans="1:15" x14ac:dyDescent="0.25">
      <c r="A248" t="s">
        <v>385</v>
      </c>
      <c r="B248" t="s">
        <v>2370</v>
      </c>
      <c r="C248" t="s">
        <v>2655</v>
      </c>
      <c r="D248" s="6" t="s">
        <v>917</v>
      </c>
      <c r="E248" t="s">
        <v>87</v>
      </c>
      <c r="F248" t="s">
        <v>88</v>
      </c>
      <c r="G248">
        <f>SUM('Legislator By Industry'!G248:CJ248)</f>
        <v>482688</v>
      </c>
      <c r="H248">
        <f>SUM('Legislator By Industry'!AD248,'Legislator By Industry'!AE248)</f>
        <v>1700</v>
      </c>
      <c r="I248">
        <f t="shared" si="9"/>
        <v>3.5219437814903208E-3</v>
      </c>
      <c r="J248">
        <f>SUM('Legislator By Industry'!AW248)</f>
        <v>58025</v>
      </c>
      <c r="K248">
        <f t="shared" si="10"/>
        <v>0.12021222818880933</v>
      </c>
      <c r="L248">
        <f t="shared" si="11"/>
        <v>0.12021222818880933</v>
      </c>
      <c r="M248" t="str">
        <f>INDEX('Legislator By Industry'!$G$1:$CJ$1,0,MATCH(MAX('Legislator By Industry'!G248:CJ248),'Legislator By Industry'!G248:CJ248,0))</f>
        <v>Other - Retired</v>
      </c>
      <c r="N248">
        <f>MAX('Legislator By Industry'!G248:CJ248)</f>
        <v>67396</v>
      </c>
      <c r="O248">
        <f>N248/G248</f>
        <v>0.13962642535136569</v>
      </c>
    </row>
    <row r="249" spans="1:15" x14ac:dyDescent="0.25">
      <c r="A249" t="s">
        <v>386</v>
      </c>
      <c r="B249" t="s">
        <v>2371</v>
      </c>
      <c r="C249" t="s">
        <v>2669</v>
      </c>
      <c r="D249" s="6" t="s">
        <v>918</v>
      </c>
      <c r="E249" t="s">
        <v>87</v>
      </c>
      <c r="F249" t="s">
        <v>88</v>
      </c>
      <c r="G249">
        <f>SUM('Legislator By Industry'!G249:CJ249)</f>
        <v>549937</v>
      </c>
      <c r="H249">
        <f>SUM('Legislator By Industry'!AD249,'Legislator By Industry'!AE249)</f>
        <v>20000</v>
      </c>
      <c r="I249">
        <f t="shared" si="9"/>
        <v>3.6367802130062174E-2</v>
      </c>
      <c r="J249">
        <f>SUM('Legislator By Industry'!AW249)</f>
        <v>0</v>
      </c>
      <c r="K249">
        <f t="shared" si="10"/>
        <v>0</v>
      </c>
      <c r="L249">
        <f t="shared" si="11"/>
        <v>0</v>
      </c>
      <c r="M249" t="str">
        <f>INDEX('Legislator By Industry'!$G$1:$CJ$1,0,MATCH(MAX('Legislator By Industry'!G249:CJ249),'Legislator By Industry'!G249:CJ249,0))</f>
        <v>Ideological/Single-Issue - Republican/Conservative</v>
      </c>
      <c r="N249">
        <f>MAX('Legislator By Industry'!G249:CJ249)</f>
        <v>47778</v>
      </c>
      <c r="O249">
        <f>N249/G249</f>
        <v>8.6879042508505519E-2</v>
      </c>
    </row>
    <row r="250" spans="1:15" x14ac:dyDescent="0.25">
      <c r="A250" t="s">
        <v>387</v>
      </c>
      <c r="B250" t="s">
        <v>2372</v>
      </c>
      <c r="C250" t="s">
        <v>2669</v>
      </c>
      <c r="D250" s="6" t="s">
        <v>919</v>
      </c>
      <c r="E250" t="s">
        <v>87</v>
      </c>
      <c r="F250" t="s">
        <v>88</v>
      </c>
      <c r="G250">
        <f>SUM('Legislator By Industry'!G250:CJ250)</f>
        <v>1817512</v>
      </c>
      <c r="H250">
        <f>SUM('Legislator By Industry'!AD250,'Legislator By Industry'!AE250)</f>
        <v>70000</v>
      </c>
      <c r="I250">
        <f t="shared" si="9"/>
        <v>3.8514188627090218E-2</v>
      </c>
      <c r="J250">
        <f>SUM('Legislator By Industry'!AW250)</f>
        <v>0</v>
      </c>
      <c r="K250">
        <f t="shared" si="10"/>
        <v>0</v>
      </c>
      <c r="L250">
        <f t="shared" si="11"/>
        <v>0</v>
      </c>
      <c r="M250" t="str">
        <f>INDEX('Legislator By Industry'!$G$1:$CJ$1,0,MATCH(MAX('Legislator By Industry'!G250:CJ250),'Legislator By Industry'!G250:CJ250,0))</f>
        <v>Misc Business - Misc Manufacturing &amp; Distributing</v>
      </c>
      <c r="N250">
        <f>MAX('Legislator By Industry'!G250:CJ250)</f>
        <v>126828</v>
      </c>
      <c r="O250">
        <f>N250/G250</f>
        <v>6.9781107359951411E-2</v>
      </c>
    </row>
    <row r="251" spans="1:15" x14ac:dyDescent="0.25">
      <c r="A251" t="s">
        <v>388</v>
      </c>
      <c r="B251" t="s">
        <v>2373</v>
      </c>
      <c r="C251" t="s">
        <v>2672</v>
      </c>
      <c r="D251" s="6" t="s">
        <v>389</v>
      </c>
      <c r="E251" t="s">
        <v>95</v>
      </c>
      <c r="F251" t="s">
        <v>90</v>
      </c>
      <c r="G251">
        <f>SUM('Legislator By Industry'!G251:CJ251)</f>
        <v>3242509</v>
      </c>
      <c r="H251">
        <f>SUM('Legislator By Industry'!AD251,'Legislator By Industry'!AE251)</f>
        <v>25300</v>
      </c>
      <c r="I251">
        <f t="shared" si="9"/>
        <v>7.8025997769011592E-3</v>
      </c>
      <c r="J251">
        <f>SUM('Legislator By Industry'!AW251)</f>
        <v>88001</v>
      </c>
      <c r="K251">
        <f t="shared" si="10"/>
        <v>2.7139785888026832E-2</v>
      </c>
      <c r="L251">
        <f t="shared" si="11"/>
        <v>2.7139785888026832E-2</v>
      </c>
      <c r="M251" t="str">
        <f>INDEX('Legislator By Industry'!$G$1:$CJ$1,0,MATCH(MAX('Legislator By Industry'!G251:CJ251),'Legislator By Industry'!G251:CJ251,0))</f>
        <v>Lawyers &amp; Lobbyists - Lawyers/Law Firms</v>
      </c>
      <c r="N251">
        <f>MAX('Legislator By Industry'!G251:CJ251)</f>
        <v>636076</v>
      </c>
      <c r="O251">
        <f>N251/G251</f>
        <v>0.19616784409850521</v>
      </c>
    </row>
    <row r="252" spans="1:15" x14ac:dyDescent="0.25">
      <c r="A252" t="s">
        <v>390</v>
      </c>
      <c r="B252" t="s">
        <v>2374</v>
      </c>
      <c r="C252" t="s">
        <v>2669</v>
      </c>
      <c r="D252" s="6" t="s">
        <v>920</v>
      </c>
      <c r="E252" t="s">
        <v>87</v>
      </c>
      <c r="F252" t="s">
        <v>90</v>
      </c>
      <c r="G252">
        <f>SUM('Legislator By Industry'!G252:CJ252)</f>
        <v>729699</v>
      </c>
      <c r="H252">
        <f>SUM('Legislator By Industry'!AD252,'Legislator By Industry'!AE252)</f>
        <v>10500</v>
      </c>
      <c r="I252">
        <f t="shared" si="9"/>
        <v>1.4389494846505204E-2</v>
      </c>
      <c r="J252">
        <f>SUM('Legislator By Industry'!AW252)</f>
        <v>1308</v>
      </c>
      <c r="K252">
        <f t="shared" si="10"/>
        <v>1.7925199294503624E-3</v>
      </c>
      <c r="L252">
        <f t="shared" si="11"/>
        <v>1.7925199294503624E-3</v>
      </c>
      <c r="M252" t="str">
        <f>INDEX('Legislator By Industry'!$G$1:$CJ$1,0,MATCH(MAX('Legislator By Industry'!G252:CJ252),'Legislator By Industry'!G252:CJ252,0))</f>
        <v>Energy &amp; Natural Resources - Electric Utilities</v>
      </c>
      <c r="N252">
        <f>MAX('Legislator By Industry'!G252:CJ252)</f>
        <v>61500</v>
      </c>
      <c r="O252">
        <f>N252/G252</f>
        <v>8.4281326958101907E-2</v>
      </c>
    </row>
    <row r="253" spans="1:15" x14ac:dyDescent="0.25">
      <c r="A253" t="s">
        <v>391</v>
      </c>
      <c r="B253" t="s">
        <v>2375</v>
      </c>
      <c r="C253" t="s">
        <v>2690</v>
      </c>
      <c r="D253" s="6" t="s">
        <v>921</v>
      </c>
      <c r="E253" t="s">
        <v>87</v>
      </c>
      <c r="F253" t="s">
        <v>88</v>
      </c>
      <c r="G253">
        <f>SUM('Legislator By Industry'!G253:CJ253)</f>
        <v>2113363</v>
      </c>
      <c r="H253">
        <f>SUM('Legislator By Industry'!AD253,'Legislator By Industry'!AE253)</f>
        <v>63250</v>
      </c>
      <c r="I253">
        <f t="shared" si="9"/>
        <v>2.9928601948647725E-2</v>
      </c>
      <c r="J253">
        <f>SUM('Legislator By Industry'!AW253)</f>
        <v>0</v>
      </c>
      <c r="K253">
        <f t="shared" si="10"/>
        <v>0</v>
      </c>
      <c r="L253">
        <f t="shared" si="11"/>
        <v>0</v>
      </c>
      <c r="M253" t="str">
        <f>INDEX('Legislator By Industry'!$G$1:$CJ$1,0,MATCH(MAX('Legislator By Industry'!G253:CJ253),'Legislator By Industry'!G253:CJ253,0))</f>
        <v>Ideological/Single-Issue - Leadership PACs</v>
      </c>
      <c r="N253">
        <f>MAX('Legislator By Industry'!G253:CJ253)</f>
        <v>267041</v>
      </c>
      <c r="O253">
        <f>N253/G253</f>
        <v>0.12635832083745197</v>
      </c>
    </row>
    <row r="254" spans="1:15" x14ac:dyDescent="0.25">
      <c r="A254" t="s">
        <v>392</v>
      </c>
      <c r="B254" t="s">
        <v>2376</v>
      </c>
      <c r="C254" t="s">
        <v>2686</v>
      </c>
      <c r="D254" s="6" t="s">
        <v>922</v>
      </c>
      <c r="E254" t="s">
        <v>87</v>
      </c>
      <c r="F254" t="s">
        <v>90</v>
      </c>
      <c r="G254">
        <f>SUM('Legislator By Industry'!G254:CJ254)</f>
        <v>914590</v>
      </c>
      <c r="H254">
        <f>SUM('Legislator By Industry'!AD254,'Legislator By Industry'!AE254)</f>
        <v>7250</v>
      </c>
      <c r="I254">
        <f t="shared" si="9"/>
        <v>7.9270492789118626E-3</v>
      </c>
      <c r="J254">
        <f>SUM('Legislator By Industry'!AW254)</f>
        <v>16690</v>
      </c>
      <c r="K254">
        <f t="shared" si="10"/>
        <v>1.8248614133108826E-2</v>
      </c>
      <c r="L254">
        <f t="shared" si="11"/>
        <v>1.8248614133108826E-2</v>
      </c>
      <c r="M254" t="str">
        <f>INDEX('Legislator By Industry'!$G$1:$CJ$1,0,MATCH(MAX('Legislator By Industry'!G254:CJ254),'Legislator By Industry'!G254:CJ254,0))</f>
        <v>Lawyers &amp; Lobbyists - Lawyers/Law Firms</v>
      </c>
      <c r="N254">
        <f>MAX('Legislator By Industry'!G254:CJ254)</f>
        <v>76132</v>
      </c>
      <c r="O254">
        <f>N254/G254</f>
        <v>8.3241671131326606E-2</v>
      </c>
    </row>
    <row r="255" spans="1:15" x14ac:dyDescent="0.25">
      <c r="A255" t="s">
        <v>393</v>
      </c>
      <c r="B255" t="s">
        <v>2377</v>
      </c>
      <c r="C255" t="s">
        <v>2666</v>
      </c>
      <c r="D255" s="6" t="s">
        <v>923</v>
      </c>
      <c r="E255" t="s">
        <v>87</v>
      </c>
      <c r="F255" t="s">
        <v>88</v>
      </c>
      <c r="G255">
        <f>SUM('Legislator By Industry'!G255:CJ255)</f>
        <v>1595905</v>
      </c>
      <c r="H255">
        <f>SUM('Legislator By Industry'!AD255,'Legislator By Industry'!AE255)</f>
        <v>115612</v>
      </c>
      <c r="I255">
        <f t="shared" si="9"/>
        <v>7.2442908569119085E-2</v>
      </c>
      <c r="J255">
        <f>SUM('Legislator By Industry'!AW255)</f>
        <v>0</v>
      </c>
      <c r="K255">
        <f t="shared" si="10"/>
        <v>0</v>
      </c>
      <c r="L255">
        <f t="shared" si="11"/>
        <v>0</v>
      </c>
      <c r="M255" t="str">
        <f>INDEX('Legislator By Industry'!$G$1:$CJ$1,0,MATCH(MAX('Legislator By Industry'!G255:CJ255),'Legislator By Industry'!G255:CJ255,0))</f>
        <v>Finance, Insurance &amp; Real Estate - Insurance</v>
      </c>
      <c r="N255">
        <f>MAX('Legislator By Industry'!G255:CJ255)</f>
        <v>141060</v>
      </c>
      <c r="O255">
        <f>N255/G255</f>
        <v>8.8388719879942734E-2</v>
      </c>
    </row>
    <row r="256" spans="1:15" x14ac:dyDescent="0.25">
      <c r="A256" t="s">
        <v>394</v>
      </c>
      <c r="B256" t="s">
        <v>2378</v>
      </c>
      <c r="C256" t="s">
        <v>2682</v>
      </c>
      <c r="D256" s="6" t="s">
        <v>924</v>
      </c>
      <c r="E256" t="s">
        <v>87</v>
      </c>
      <c r="F256" t="s">
        <v>90</v>
      </c>
      <c r="G256">
        <f>SUM('Legislator By Industry'!G256:CJ256)</f>
        <v>945521</v>
      </c>
      <c r="H256">
        <f>SUM('Legislator By Industry'!AD256,'Legislator By Industry'!AE256)</f>
        <v>2000</v>
      </c>
      <c r="I256">
        <f t="shared" si="9"/>
        <v>2.115235938704693E-3</v>
      </c>
      <c r="J256">
        <f>SUM('Legislator By Industry'!AW256)</f>
        <v>140</v>
      </c>
      <c r="K256">
        <f t="shared" si="10"/>
        <v>1.4806651570932851E-4</v>
      </c>
      <c r="L256">
        <f t="shared" si="11"/>
        <v>1.4806651570932851E-4</v>
      </c>
      <c r="M256" t="str">
        <f>INDEX('Legislator By Industry'!$G$1:$CJ$1,0,MATCH(MAX('Legislator By Industry'!G256:CJ256),'Legislator By Industry'!G256:CJ256,0))</f>
        <v>Lawyers &amp; Lobbyists - Lawyers/Law Firms</v>
      </c>
      <c r="N256">
        <f>MAX('Legislator By Industry'!G256:CJ256)</f>
        <v>67540</v>
      </c>
      <c r="O256">
        <f>N256/G256</f>
        <v>7.143151765005748E-2</v>
      </c>
    </row>
    <row r="257" spans="1:15" x14ac:dyDescent="0.25">
      <c r="A257" t="s">
        <v>395</v>
      </c>
      <c r="B257" t="s">
        <v>2379</v>
      </c>
      <c r="C257" t="s">
        <v>2686</v>
      </c>
      <c r="D257" s="6" t="s">
        <v>925</v>
      </c>
      <c r="E257" t="s">
        <v>87</v>
      </c>
      <c r="F257" t="s">
        <v>90</v>
      </c>
      <c r="G257">
        <f>SUM('Legislator By Industry'!G257:CJ257)</f>
        <v>2571985</v>
      </c>
      <c r="H257">
        <f>SUM('Legislator By Industry'!AD257,'Legislator By Industry'!AE257)</f>
        <v>23000</v>
      </c>
      <c r="I257">
        <f t="shared" si="9"/>
        <v>8.9425093847747949E-3</v>
      </c>
      <c r="J257">
        <f>SUM('Legislator By Industry'!AW257)</f>
        <v>1000</v>
      </c>
      <c r="K257">
        <f t="shared" si="10"/>
        <v>3.8880475585977367E-4</v>
      </c>
      <c r="L257">
        <f t="shared" si="11"/>
        <v>3.8880475585977367E-4</v>
      </c>
      <c r="M257" t="str">
        <f>INDEX('Legislator By Industry'!$G$1:$CJ$1,0,MATCH(MAX('Legislator By Industry'!G257:CJ257),'Legislator By Industry'!G257:CJ257,0))</f>
        <v>Finance, Insurance &amp; Real Estate - Securities &amp; Investment</v>
      </c>
      <c r="N257">
        <f>MAX('Legislator By Industry'!G257:CJ257)</f>
        <v>341399</v>
      </c>
      <c r="O257">
        <f>N257/G257</f>
        <v>0.13273755484577088</v>
      </c>
    </row>
    <row r="258" spans="1:15" x14ac:dyDescent="0.25">
      <c r="A258" t="s">
        <v>396</v>
      </c>
      <c r="B258" t="s">
        <v>2380</v>
      </c>
      <c r="C258" t="s">
        <v>2660</v>
      </c>
      <c r="D258" s="6" t="s">
        <v>926</v>
      </c>
      <c r="E258" t="s">
        <v>87</v>
      </c>
      <c r="F258" t="s">
        <v>90</v>
      </c>
      <c r="G258">
        <f>SUM('Legislator By Industry'!G258:CJ258)</f>
        <v>899418</v>
      </c>
      <c r="H258">
        <f>SUM('Legislator By Industry'!AD258,'Legislator By Industry'!AE258)</f>
        <v>500</v>
      </c>
      <c r="I258">
        <f t="shared" si="9"/>
        <v>5.5591504728613392E-4</v>
      </c>
      <c r="J258">
        <f>SUM('Legislator By Industry'!AW258)</f>
        <v>7382</v>
      </c>
      <c r="K258">
        <f t="shared" si="10"/>
        <v>8.207529758132482E-3</v>
      </c>
      <c r="L258">
        <f t="shared" si="11"/>
        <v>8.207529758132482E-3</v>
      </c>
      <c r="M258" t="str">
        <f>INDEX('Legislator By Industry'!$G$1:$CJ$1,0,MATCH(MAX('Legislator By Industry'!G258:CJ258),'Legislator By Industry'!G258:CJ258,0))</f>
        <v>Misc Business - Casinos/Gambling</v>
      </c>
      <c r="N258">
        <f>MAX('Legislator By Industry'!G258:CJ258)</f>
        <v>78428</v>
      </c>
      <c r="O258">
        <f>N258/G258</f>
        <v>8.7198610657113818E-2</v>
      </c>
    </row>
    <row r="259" spans="1:15" x14ac:dyDescent="0.25">
      <c r="A259" t="s">
        <v>397</v>
      </c>
      <c r="B259" t="s">
        <v>2381</v>
      </c>
      <c r="C259" t="s">
        <v>2671</v>
      </c>
      <c r="D259" s="6" t="s">
        <v>927</v>
      </c>
      <c r="E259" t="s">
        <v>87</v>
      </c>
      <c r="F259" t="s">
        <v>90</v>
      </c>
      <c r="G259">
        <f>SUM('Legislator By Industry'!G259:CJ259)</f>
        <v>1811224</v>
      </c>
      <c r="H259">
        <f>SUM('Legislator By Industry'!AD259,'Legislator By Industry'!AE259)</f>
        <v>1450</v>
      </c>
      <c r="I259">
        <f t="shared" ref="I259:I322" si="12">H259/G259</f>
        <v>8.005635967721276E-4</v>
      </c>
      <c r="J259">
        <f>SUM('Legislator By Industry'!AW259)</f>
        <v>77320</v>
      </c>
      <c r="K259">
        <f t="shared" ref="K259:K322" si="13">J259/G259</f>
        <v>4.2689363656842005E-2</v>
      </c>
      <c r="L259">
        <f t="shared" ref="L259:L322" si="14">IFERROR(J259/G259,0)</f>
        <v>4.2689363656842005E-2</v>
      </c>
      <c r="M259" t="str">
        <f>INDEX('Legislator By Industry'!$G$1:$CJ$1,0,MATCH(MAX('Legislator By Industry'!G259:CJ259),'Legislator By Industry'!G259:CJ259,0))</f>
        <v>Misc Business - Casinos/Gambling</v>
      </c>
      <c r="N259">
        <f>MAX('Legislator By Industry'!G259:CJ259)</f>
        <v>113400</v>
      </c>
      <c r="O259">
        <f>N259/G259</f>
        <v>6.2609594395833981E-2</v>
      </c>
    </row>
    <row r="260" spans="1:15" x14ac:dyDescent="0.25">
      <c r="A260" t="s">
        <v>398</v>
      </c>
      <c r="B260" t="s">
        <v>2382</v>
      </c>
      <c r="C260" t="s">
        <v>2665</v>
      </c>
      <c r="D260" s="6" t="s">
        <v>928</v>
      </c>
      <c r="E260" t="s">
        <v>87</v>
      </c>
      <c r="F260" t="s">
        <v>90</v>
      </c>
      <c r="G260">
        <f>SUM('Legislator By Industry'!G260:CJ260)</f>
        <v>1999716</v>
      </c>
      <c r="H260">
        <f>SUM('Legislator By Industry'!AD260,'Legislator By Industry'!AE260)</f>
        <v>7000</v>
      </c>
      <c r="I260">
        <f t="shared" si="12"/>
        <v>3.500497070584023E-3</v>
      </c>
      <c r="J260">
        <f>SUM('Legislator By Industry'!AW260)</f>
        <v>20862</v>
      </c>
      <c r="K260">
        <f t="shared" si="13"/>
        <v>1.0432481412360556E-2</v>
      </c>
      <c r="L260">
        <f t="shared" si="14"/>
        <v>1.0432481412360556E-2</v>
      </c>
      <c r="M260" t="str">
        <f>INDEX('Legislator By Industry'!$G$1:$CJ$1,0,MATCH(MAX('Legislator By Industry'!G260:CJ260),'Legislator By Industry'!G260:CJ260,0))</f>
        <v>Finance, Insurance &amp; Real Estate - Insurance</v>
      </c>
      <c r="N260">
        <f>MAX('Legislator By Industry'!G260:CJ260)</f>
        <v>259170</v>
      </c>
      <c r="O260">
        <f>N260/G260</f>
        <v>0.12960340368332304</v>
      </c>
    </row>
    <row r="261" spans="1:15" x14ac:dyDescent="0.25">
      <c r="A261" t="s">
        <v>399</v>
      </c>
      <c r="B261" t="s">
        <v>2383</v>
      </c>
      <c r="C261" t="s">
        <v>2692</v>
      </c>
      <c r="D261" s="6" t="s">
        <v>400</v>
      </c>
      <c r="E261" t="s">
        <v>95</v>
      </c>
      <c r="F261" t="s">
        <v>401</v>
      </c>
      <c r="G261">
        <f>SUM('Legislator By Industry'!G261:CJ261)</f>
        <v>236361</v>
      </c>
      <c r="H261">
        <f>SUM('Legislator By Industry'!AD261,'Legislator By Industry'!AE261)</f>
        <v>2000</v>
      </c>
      <c r="I261">
        <f t="shared" si="12"/>
        <v>8.4616328412893838E-3</v>
      </c>
      <c r="J261">
        <f>SUM('Legislator By Industry'!AW261)</f>
        <v>0</v>
      </c>
      <c r="K261">
        <f t="shared" si="13"/>
        <v>0</v>
      </c>
      <c r="L261">
        <f t="shared" si="14"/>
        <v>0</v>
      </c>
      <c r="M261" t="str">
        <f>INDEX('Legislator By Industry'!$G$1:$CJ$1,0,MATCH(MAX('Legislator By Industry'!G261:CJ261),'Legislator By Industry'!G261:CJ261,0))</f>
        <v>Other - Retired</v>
      </c>
      <c r="N261">
        <f>MAX('Legislator By Industry'!G261:CJ261)</f>
        <v>44581</v>
      </c>
      <c r="O261">
        <f>N261/G261</f>
        <v>0.188614026848761</v>
      </c>
    </row>
    <row r="262" spans="1:15" x14ac:dyDescent="0.25">
      <c r="A262" t="s">
        <v>402</v>
      </c>
      <c r="B262" t="s">
        <v>2384</v>
      </c>
      <c r="C262" t="s">
        <v>2690</v>
      </c>
      <c r="D262" s="6" t="s">
        <v>929</v>
      </c>
      <c r="E262" t="s">
        <v>87</v>
      </c>
      <c r="F262" t="s">
        <v>88</v>
      </c>
      <c r="G262">
        <f>SUM('Legislator By Industry'!G262:CJ262)</f>
        <v>868076</v>
      </c>
      <c r="H262">
        <f>SUM('Legislator By Industry'!AD262,'Legislator By Industry'!AE262)</f>
        <v>14000</v>
      </c>
      <c r="I262">
        <f t="shared" si="12"/>
        <v>1.6127620162289937E-2</v>
      </c>
      <c r="J262">
        <f>SUM('Legislator By Industry'!AW262)</f>
        <v>0</v>
      </c>
      <c r="K262">
        <f t="shared" si="13"/>
        <v>0</v>
      </c>
      <c r="L262">
        <f t="shared" si="14"/>
        <v>0</v>
      </c>
      <c r="M262" t="str">
        <f>INDEX('Legislator By Industry'!$G$1:$CJ$1,0,MATCH(MAX('Legislator By Industry'!G262:CJ262),'Legislator By Industry'!G262:CJ262,0))</f>
        <v>Finance, Insurance &amp; Real Estate - Real Estate</v>
      </c>
      <c r="N262">
        <f>MAX('Legislator By Industry'!G262:CJ262)</f>
        <v>100200</v>
      </c>
      <c r="O262">
        <f>N262/G262</f>
        <v>0.11542768144724655</v>
      </c>
    </row>
    <row r="263" spans="1:15" x14ac:dyDescent="0.25">
      <c r="A263" t="s">
        <v>403</v>
      </c>
      <c r="B263" t="s">
        <v>2385</v>
      </c>
      <c r="C263" t="s">
        <v>2675</v>
      </c>
      <c r="D263" s="6" t="s">
        <v>930</v>
      </c>
      <c r="E263" t="s">
        <v>87</v>
      </c>
      <c r="F263" t="s">
        <v>88</v>
      </c>
      <c r="G263">
        <f>SUM('Legislator By Industry'!G263:CJ263)</f>
        <v>587175</v>
      </c>
      <c r="H263">
        <f>SUM('Legislator By Industry'!AD263,'Legislator By Industry'!AE263)</f>
        <v>4055</v>
      </c>
      <c r="I263">
        <f t="shared" si="12"/>
        <v>6.9059479712181206E-3</v>
      </c>
      <c r="J263">
        <f>SUM('Legislator By Industry'!AW263)</f>
        <v>0</v>
      </c>
      <c r="K263">
        <f t="shared" si="13"/>
        <v>0</v>
      </c>
      <c r="L263">
        <f t="shared" si="14"/>
        <v>0</v>
      </c>
      <c r="M263" t="str">
        <f>INDEX('Legislator By Industry'!$G$1:$CJ$1,0,MATCH(MAX('Legislator By Industry'!G263:CJ263),'Legislator By Industry'!G263:CJ263,0))</f>
        <v>Other - Retired</v>
      </c>
      <c r="N263">
        <f>MAX('Legislator By Industry'!G263:CJ263)</f>
        <v>95602</v>
      </c>
      <c r="O263">
        <f>N263/G263</f>
        <v>0.16281687742155235</v>
      </c>
    </row>
    <row r="264" spans="1:15" x14ac:dyDescent="0.25">
      <c r="A264" t="s">
        <v>404</v>
      </c>
      <c r="B264" t="s">
        <v>2386</v>
      </c>
      <c r="C264" t="s">
        <v>2682</v>
      </c>
      <c r="D264" s="6" t="s">
        <v>931</v>
      </c>
      <c r="E264" t="s">
        <v>87</v>
      </c>
      <c r="F264" t="s">
        <v>88</v>
      </c>
      <c r="G264">
        <f>SUM('Legislator By Industry'!G264:CJ264)</f>
        <v>1590999</v>
      </c>
      <c r="H264">
        <f>SUM('Legislator By Industry'!AD264,'Legislator By Industry'!AE264)</f>
        <v>71250</v>
      </c>
      <c r="I264">
        <f t="shared" si="12"/>
        <v>4.4783183396092642E-2</v>
      </c>
      <c r="J264">
        <f>SUM('Legislator By Industry'!AW264)</f>
        <v>0</v>
      </c>
      <c r="K264">
        <f t="shared" si="13"/>
        <v>0</v>
      </c>
      <c r="L264">
        <f t="shared" si="14"/>
        <v>0</v>
      </c>
      <c r="M264" t="str">
        <f>INDEX('Legislator By Industry'!$G$1:$CJ$1,0,MATCH(MAX('Legislator By Industry'!G264:CJ264),'Legislator By Industry'!G264:CJ264,0))</f>
        <v>Health - Health Professionals</v>
      </c>
      <c r="N264">
        <f>MAX('Legislator By Industry'!G264:CJ264)</f>
        <v>95719</v>
      </c>
      <c r="O264">
        <f>N264/G264</f>
        <v>6.0162828512148658E-2</v>
      </c>
    </row>
    <row r="265" spans="1:15" x14ac:dyDescent="0.25">
      <c r="A265" t="s">
        <v>405</v>
      </c>
      <c r="B265" t="s">
        <v>2387</v>
      </c>
      <c r="C265" t="s">
        <v>2682</v>
      </c>
      <c r="D265" s="6" t="s">
        <v>406</v>
      </c>
      <c r="E265" t="s">
        <v>95</v>
      </c>
      <c r="F265" t="s">
        <v>88</v>
      </c>
      <c r="G265">
        <f>SUM('Legislator By Industry'!G265:CJ265)</f>
        <v>6717678</v>
      </c>
      <c r="H265">
        <f>SUM('Legislator By Industry'!AD265,'Legislator By Industry'!AE265)</f>
        <v>163941</v>
      </c>
      <c r="I265">
        <f t="shared" si="12"/>
        <v>2.4404414739735963E-2</v>
      </c>
      <c r="J265">
        <f>SUM('Legislator By Industry'!AW265)</f>
        <v>250</v>
      </c>
      <c r="K265">
        <f t="shared" si="13"/>
        <v>3.7215240146967452E-5</v>
      </c>
      <c r="L265">
        <f t="shared" si="14"/>
        <v>3.7215240146967452E-5</v>
      </c>
      <c r="M265" t="str">
        <f>INDEX('Legislator By Industry'!$G$1:$CJ$1,0,MATCH(MAX('Legislator By Industry'!G265:CJ265),'Legislator By Industry'!G265:CJ265,0))</f>
        <v>Other - Retired</v>
      </c>
      <c r="N265">
        <f>MAX('Legislator By Industry'!G265:CJ265)</f>
        <v>1002836</v>
      </c>
      <c r="O265">
        <f>N265/G265</f>
        <v>0.149283130272097</v>
      </c>
    </row>
    <row r="266" spans="1:15" x14ac:dyDescent="0.25">
      <c r="A266" t="s">
        <v>407</v>
      </c>
      <c r="B266" t="s">
        <v>2388</v>
      </c>
      <c r="C266" t="s">
        <v>2698</v>
      </c>
      <c r="D266" s="6" t="s">
        <v>932</v>
      </c>
      <c r="E266" t="s">
        <v>87</v>
      </c>
      <c r="F266" t="s">
        <v>90</v>
      </c>
      <c r="G266">
        <f>SUM('Legislator By Industry'!G266:CJ266)</f>
        <v>4999202</v>
      </c>
      <c r="H266">
        <f>SUM('Legislator By Industry'!AD266,'Legislator By Industry'!AE266)</f>
        <v>11016</v>
      </c>
      <c r="I266">
        <f t="shared" si="12"/>
        <v>2.2035516868492209E-3</v>
      </c>
      <c r="J266">
        <f>SUM('Legislator By Industry'!AW266)</f>
        <v>789104</v>
      </c>
      <c r="K266">
        <f t="shared" si="13"/>
        <v>0.15784599222035836</v>
      </c>
      <c r="L266">
        <f t="shared" si="14"/>
        <v>0.15784599222035836</v>
      </c>
      <c r="M266" t="str">
        <f>INDEX('Legislator By Industry'!$G$1:$CJ$1,0,MATCH(MAX('Legislator By Industry'!G266:CJ266),'Legislator By Industry'!G266:CJ266,0))</f>
        <v>Ideological/Single-Issue - Democratic/Liberal</v>
      </c>
      <c r="N266">
        <f>MAX('Legislator By Industry'!G266:CJ266)</f>
        <v>789104</v>
      </c>
      <c r="O266">
        <f>N266/G266</f>
        <v>0.15784599222035836</v>
      </c>
    </row>
    <row r="267" spans="1:15" x14ac:dyDescent="0.25">
      <c r="A267" t="s">
        <v>408</v>
      </c>
      <c r="B267" t="s">
        <v>2389</v>
      </c>
      <c r="C267" t="s">
        <v>2697</v>
      </c>
      <c r="D267" s="6" t="s">
        <v>933</v>
      </c>
      <c r="E267" t="s">
        <v>87</v>
      </c>
      <c r="F267" t="s">
        <v>88</v>
      </c>
      <c r="G267">
        <f>SUM('Legislator By Industry'!G267:CJ267)</f>
        <v>554107</v>
      </c>
      <c r="H267">
        <f>SUM('Legislator By Industry'!AD267,'Legislator By Industry'!AE267)</f>
        <v>5000</v>
      </c>
      <c r="I267">
        <f t="shared" si="12"/>
        <v>9.0235279467684032E-3</v>
      </c>
      <c r="J267">
        <f>SUM('Legislator By Industry'!AW267)</f>
        <v>0</v>
      </c>
      <c r="K267">
        <f t="shared" si="13"/>
        <v>0</v>
      </c>
      <c r="L267">
        <f t="shared" si="14"/>
        <v>0</v>
      </c>
      <c r="M267" t="str">
        <f>INDEX('Legislator By Industry'!$G$1:$CJ$1,0,MATCH(MAX('Legislator By Industry'!G267:CJ267),'Legislator By Industry'!G267:CJ267,0))</f>
        <v>Other - Education</v>
      </c>
      <c r="N267">
        <f>MAX('Legislator By Industry'!G267:CJ267)</f>
        <v>106350</v>
      </c>
      <c r="O267">
        <f>N267/G267</f>
        <v>0.19193043942776394</v>
      </c>
    </row>
    <row r="268" spans="1:15" x14ac:dyDescent="0.25">
      <c r="A268" t="s">
        <v>409</v>
      </c>
      <c r="B268" t="s">
        <v>2390</v>
      </c>
      <c r="C268" t="s">
        <v>2697</v>
      </c>
      <c r="D268" s="6" t="s">
        <v>410</v>
      </c>
      <c r="E268" t="s">
        <v>95</v>
      </c>
      <c r="F268" t="s">
        <v>90</v>
      </c>
      <c r="G268">
        <f>SUM('Legislator By Industry'!G268:CJ268)</f>
        <v>987253</v>
      </c>
      <c r="H268">
        <f>SUM('Legislator By Industry'!AD268,'Legislator By Industry'!AE268)</f>
        <v>8000</v>
      </c>
      <c r="I268">
        <f t="shared" si="12"/>
        <v>8.1032926716859809E-3</v>
      </c>
      <c r="J268">
        <f>SUM('Legislator By Industry'!AW268)</f>
        <v>0</v>
      </c>
      <c r="K268">
        <f t="shared" si="13"/>
        <v>0</v>
      </c>
      <c r="L268">
        <f t="shared" si="14"/>
        <v>0</v>
      </c>
      <c r="M268" t="str">
        <f>INDEX('Legislator By Industry'!$G$1:$CJ$1,0,MATCH(MAX('Legislator By Industry'!G268:CJ268),'Legislator By Industry'!G268:CJ268,0))</f>
        <v>Lawyers &amp; Lobbyists - Lawyers/Law Firms</v>
      </c>
      <c r="N268">
        <f>MAX('Legislator By Industry'!G268:CJ268)</f>
        <v>121186</v>
      </c>
      <c r="O268">
        <f>N268/G268</f>
        <v>0.12275070321386716</v>
      </c>
    </row>
    <row r="269" spans="1:15" x14ac:dyDescent="0.25">
      <c r="A269" t="s">
        <v>411</v>
      </c>
      <c r="B269" t="s">
        <v>2391</v>
      </c>
      <c r="C269" t="s">
        <v>2657</v>
      </c>
      <c r="D269" s="6" t="s">
        <v>934</v>
      </c>
      <c r="E269" t="s">
        <v>87</v>
      </c>
      <c r="F269" t="s">
        <v>88</v>
      </c>
      <c r="G269">
        <f>SUM('Legislator By Industry'!G269:CJ269)</f>
        <v>1386389</v>
      </c>
      <c r="H269">
        <f>SUM('Legislator By Industry'!AD269,'Legislator By Industry'!AE269)</f>
        <v>50400</v>
      </c>
      <c r="I269">
        <f t="shared" si="12"/>
        <v>3.6353433271614242E-2</v>
      </c>
      <c r="J269">
        <f>SUM('Legislator By Industry'!AW269)</f>
        <v>0</v>
      </c>
      <c r="K269">
        <f t="shared" si="13"/>
        <v>0</v>
      </c>
      <c r="L269">
        <f t="shared" si="14"/>
        <v>0</v>
      </c>
      <c r="M269" t="str">
        <f>INDEX('Legislator By Industry'!$G$1:$CJ$1,0,MATCH(MAX('Legislator By Industry'!G269:CJ269),'Legislator By Industry'!G269:CJ269,0))</f>
        <v>Ideological/Single-Issue - Leadership PACs</v>
      </c>
      <c r="N269">
        <f>MAX('Legislator By Industry'!G269:CJ269)</f>
        <v>328700</v>
      </c>
      <c r="O269">
        <f>N269/G269</f>
        <v>0.23709074437261116</v>
      </c>
    </row>
    <row r="270" spans="1:15" x14ac:dyDescent="0.25">
      <c r="A270" t="s">
        <v>412</v>
      </c>
      <c r="B270" t="s">
        <v>2392</v>
      </c>
      <c r="C270" t="s">
        <v>2663</v>
      </c>
      <c r="D270" s="6" t="s">
        <v>935</v>
      </c>
      <c r="E270" t="s">
        <v>87</v>
      </c>
      <c r="F270" t="s">
        <v>90</v>
      </c>
      <c r="G270">
        <f>SUM('Legislator By Industry'!G270:CJ270)</f>
        <v>2569012</v>
      </c>
      <c r="H270">
        <f>SUM('Legislator By Industry'!AD270,'Legislator By Industry'!AE270)</f>
        <v>5</v>
      </c>
      <c r="I270">
        <f t="shared" si="12"/>
        <v>1.9462735090377157E-6</v>
      </c>
      <c r="J270">
        <f>SUM('Legislator By Industry'!AW270)</f>
        <v>151033</v>
      </c>
      <c r="K270">
        <f t="shared" si="13"/>
        <v>5.8790305378098665E-2</v>
      </c>
      <c r="L270">
        <f t="shared" si="14"/>
        <v>5.8790305378098665E-2</v>
      </c>
      <c r="M270" t="str">
        <f>INDEX('Legislator By Industry'!$G$1:$CJ$1,0,MATCH(MAX('Legislator By Industry'!G270:CJ270),'Legislator By Industry'!G270:CJ270,0))</f>
        <v>Other - Retired</v>
      </c>
      <c r="N270">
        <f>MAX('Legislator By Industry'!G270:CJ270)</f>
        <v>339882</v>
      </c>
      <c r="O270">
        <f>N270/G270</f>
        <v>0.13230066655975137</v>
      </c>
    </row>
    <row r="271" spans="1:15" x14ac:dyDescent="0.25">
      <c r="A271" t="s">
        <v>413</v>
      </c>
      <c r="B271" t="s">
        <v>2393</v>
      </c>
      <c r="C271" t="s">
        <v>2657</v>
      </c>
      <c r="D271" s="6" t="s">
        <v>936</v>
      </c>
      <c r="E271" t="s">
        <v>87</v>
      </c>
      <c r="F271" t="s">
        <v>88</v>
      </c>
      <c r="G271">
        <f>SUM('Legislator By Industry'!G271:CJ271)</f>
        <v>649859</v>
      </c>
      <c r="H271">
        <f>SUM('Legislator By Industry'!AD271,'Legislator By Industry'!AE271)</f>
        <v>25250</v>
      </c>
      <c r="I271">
        <f t="shared" si="12"/>
        <v>3.8854582301699289E-2</v>
      </c>
      <c r="J271">
        <f>SUM('Legislator By Industry'!AW271)</f>
        <v>0</v>
      </c>
      <c r="K271">
        <f t="shared" si="13"/>
        <v>0</v>
      </c>
      <c r="L271">
        <f t="shared" si="14"/>
        <v>0</v>
      </c>
      <c r="M271" t="str">
        <f>INDEX('Legislator By Industry'!$G$1:$CJ$1,0,MATCH(MAX('Legislator By Industry'!G271:CJ271),'Legislator By Industry'!G271:CJ271,0))</f>
        <v>Agribusiness - Crop Production &amp; Basic Processing</v>
      </c>
      <c r="N271">
        <f>MAX('Legislator By Industry'!G271:CJ271)</f>
        <v>154340</v>
      </c>
      <c r="O271">
        <f>N271/G271</f>
        <v>0.23749767257205023</v>
      </c>
    </row>
    <row r="272" spans="1:15" x14ac:dyDescent="0.25">
      <c r="A272" t="s">
        <v>414</v>
      </c>
      <c r="B272" t="s">
        <v>2394</v>
      </c>
      <c r="C272" t="s">
        <v>2694</v>
      </c>
      <c r="D272" s="6" t="s">
        <v>937</v>
      </c>
      <c r="E272" t="s">
        <v>87</v>
      </c>
      <c r="F272" t="s">
        <v>88</v>
      </c>
      <c r="G272">
        <f>SUM('Legislator By Industry'!G272:CJ272)</f>
        <v>391186</v>
      </c>
      <c r="H272">
        <f>SUM('Legislator By Industry'!AD272,'Legislator By Industry'!AE272)</f>
        <v>21150</v>
      </c>
      <c r="I272">
        <f t="shared" si="12"/>
        <v>5.4066352067814287E-2</v>
      </c>
      <c r="J272">
        <f>SUM('Legislator By Industry'!AW272)</f>
        <v>0</v>
      </c>
      <c r="K272">
        <f t="shared" si="13"/>
        <v>0</v>
      </c>
      <c r="L272">
        <f t="shared" si="14"/>
        <v>0</v>
      </c>
      <c r="M272" t="str">
        <f>INDEX('Legislator By Industry'!$G$1:$CJ$1,0,MATCH(MAX('Legislator By Industry'!G272:CJ272),'Legislator By Industry'!G272:CJ272,0))</f>
        <v>Agribusiness - Livestock</v>
      </c>
      <c r="N272">
        <f>MAX('Legislator By Industry'!G272:CJ272)</f>
        <v>25250</v>
      </c>
      <c r="O272">
        <f>N272/G272</f>
        <v>6.4547299749991058E-2</v>
      </c>
    </row>
    <row r="273" spans="1:15" x14ac:dyDescent="0.25">
      <c r="A273" t="s">
        <v>415</v>
      </c>
      <c r="B273" t="s">
        <v>2395</v>
      </c>
      <c r="C273" t="s">
        <v>2670</v>
      </c>
      <c r="D273" s="6" t="s">
        <v>938</v>
      </c>
      <c r="E273" t="s">
        <v>87</v>
      </c>
      <c r="F273" t="s">
        <v>88</v>
      </c>
      <c r="G273">
        <f>SUM('Legislator By Industry'!G273:CJ273)</f>
        <v>531017</v>
      </c>
      <c r="H273">
        <f>SUM('Legislator By Industry'!AD273,'Legislator By Industry'!AE273)</f>
        <v>106877</v>
      </c>
      <c r="I273">
        <f t="shared" si="12"/>
        <v>0.20126850929442938</v>
      </c>
      <c r="J273">
        <f>SUM('Legislator By Industry'!AW273)</f>
        <v>0</v>
      </c>
      <c r="K273">
        <f t="shared" si="13"/>
        <v>0</v>
      </c>
      <c r="L273">
        <f t="shared" si="14"/>
        <v>0</v>
      </c>
      <c r="M273" t="str">
        <f>INDEX('Legislator By Industry'!$G$1:$CJ$1,0,MATCH(MAX('Legislator By Industry'!G273:CJ273),'Legislator By Industry'!G273:CJ273,0))</f>
        <v>Energy &amp; Natural Resources - Oil &amp; Gas</v>
      </c>
      <c r="N273">
        <f>MAX('Legislator By Industry'!G273:CJ273)</f>
        <v>68877</v>
      </c>
      <c r="O273">
        <f>N273/G273</f>
        <v>0.12970771180583673</v>
      </c>
    </row>
    <row r="274" spans="1:15" x14ac:dyDescent="0.25">
      <c r="A274" t="s">
        <v>416</v>
      </c>
      <c r="B274" t="s">
        <v>2396</v>
      </c>
      <c r="C274" t="s">
        <v>2679</v>
      </c>
      <c r="D274" s="6" t="s">
        <v>939</v>
      </c>
      <c r="E274" t="s">
        <v>87</v>
      </c>
      <c r="F274" t="s">
        <v>88</v>
      </c>
      <c r="G274">
        <f>SUM('Legislator By Industry'!G274:CJ274)</f>
        <v>927935</v>
      </c>
      <c r="H274">
        <f>SUM('Legislator By Industry'!AD274,'Legislator By Industry'!AE274)</f>
        <v>23000</v>
      </c>
      <c r="I274">
        <f t="shared" si="12"/>
        <v>2.4786218862312553E-2</v>
      </c>
      <c r="J274">
        <f>SUM('Legislator By Industry'!AW274)</f>
        <v>0</v>
      </c>
      <c r="K274">
        <f t="shared" si="13"/>
        <v>0</v>
      </c>
      <c r="L274">
        <f t="shared" si="14"/>
        <v>0</v>
      </c>
      <c r="M274" t="str">
        <f>INDEX('Legislator By Industry'!$G$1:$CJ$1,0,MATCH(MAX('Legislator By Industry'!G274:CJ274),'Legislator By Industry'!G274:CJ274,0))</f>
        <v>Health - Pharmaceuticals/Health Products</v>
      </c>
      <c r="N274">
        <f>MAX('Legislator By Industry'!G274:CJ274)</f>
        <v>177500</v>
      </c>
      <c r="O274">
        <f>N274/G274</f>
        <v>0.19128494991567296</v>
      </c>
    </row>
    <row r="275" spans="1:15" x14ac:dyDescent="0.25">
      <c r="A275" t="s">
        <v>417</v>
      </c>
      <c r="B275" t="s">
        <v>2397</v>
      </c>
      <c r="C275" t="s">
        <v>2689</v>
      </c>
      <c r="D275" s="6" t="s">
        <v>940</v>
      </c>
      <c r="E275" t="s">
        <v>87</v>
      </c>
      <c r="F275" t="s">
        <v>90</v>
      </c>
      <c r="G275">
        <f>SUM('Legislator By Industry'!G275:CJ275)</f>
        <v>869127</v>
      </c>
      <c r="H275">
        <f>SUM('Legislator By Industry'!AD275,'Legislator By Industry'!AE275)</f>
        <v>500</v>
      </c>
      <c r="I275">
        <f t="shared" si="12"/>
        <v>5.7528991735385042E-4</v>
      </c>
      <c r="J275">
        <f>SUM('Legislator By Industry'!AW275)</f>
        <v>0</v>
      </c>
      <c r="K275">
        <f t="shared" si="13"/>
        <v>0</v>
      </c>
      <c r="L275">
        <f t="shared" si="14"/>
        <v>0</v>
      </c>
      <c r="M275" t="str">
        <f>INDEX('Legislator By Industry'!$G$1:$CJ$1,0,MATCH(MAX('Legislator By Industry'!G275:CJ275),'Legislator By Industry'!G275:CJ275,0))</f>
        <v>Health - Health Professionals</v>
      </c>
      <c r="N275">
        <f>MAX('Legislator By Industry'!G275:CJ275)</f>
        <v>76550</v>
      </c>
      <c r="O275">
        <f>N275/G275</f>
        <v>8.8076886346874508E-2</v>
      </c>
    </row>
    <row r="276" spans="1:15" x14ac:dyDescent="0.25">
      <c r="A276" t="s">
        <v>418</v>
      </c>
      <c r="B276" t="s">
        <v>2398</v>
      </c>
      <c r="C276" t="s">
        <v>2683</v>
      </c>
      <c r="D276" s="6" t="s">
        <v>419</v>
      </c>
      <c r="E276" t="s">
        <v>95</v>
      </c>
      <c r="F276" t="s">
        <v>88</v>
      </c>
      <c r="G276">
        <f>SUM('Legislator By Industry'!G276:CJ276)</f>
        <v>2482722</v>
      </c>
      <c r="H276">
        <f>SUM('Legislator By Industry'!AD276,'Legislator By Industry'!AE276)</f>
        <v>345150</v>
      </c>
      <c r="I276">
        <f t="shared" si="12"/>
        <v>0.13902080055680821</v>
      </c>
      <c r="J276">
        <f>SUM('Legislator By Industry'!AW276)</f>
        <v>0</v>
      </c>
      <c r="K276">
        <f t="shared" si="13"/>
        <v>0</v>
      </c>
      <c r="L276">
        <f t="shared" si="14"/>
        <v>0</v>
      </c>
      <c r="M276" t="str">
        <f>INDEX('Legislator By Industry'!$G$1:$CJ$1,0,MATCH(MAX('Legislator By Industry'!G276:CJ276),'Legislator By Industry'!G276:CJ276,0))</f>
        <v>Energy &amp; Natural Resources - Oil &amp; Gas</v>
      </c>
      <c r="N276">
        <f>MAX('Legislator By Industry'!G276:CJ276)</f>
        <v>333050</v>
      </c>
      <c r="O276">
        <f>N276/G276</f>
        <v>0.13414711755887287</v>
      </c>
    </row>
    <row r="277" spans="1:15" x14ac:dyDescent="0.25">
      <c r="A277" t="s">
        <v>420</v>
      </c>
      <c r="B277" t="s">
        <v>2399</v>
      </c>
      <c r="C277" t="s">
        <v>2671</v>
      </c>
      <c r="D277" s="6" t="s">
        <v>941</v>
      </c>
      <c r="E277" t="s">
        <v>87</v>
      </c>
      <c r="F277" t="s">
        <v>90</v>
      </c>
      <c r="G277">
        <f>SUM('Legislator By Industry'!G277:CJ277)</f>
        <v>860884</v>
      </c>
      <c r="H277">
        <f>SUM('Legislator By Industry'!AD277,'Legislator By Industry'!AE277)</f>
        <v>35500</v>
      </c>
      <c r="I277">
        <f t="shared" si="12"/>
        <v>4.123668229401406E-2</v>
      </c>
      <c r="J277">
        <f>SUM('Legislator By Industry'!AW277)</f>
        <v>19071</v>
      </c>
      <c r="K277">
        <f t="shared" si="13"/>
        <v>2.2152810367018088E-2</v>
      </c>
      <c r="L277">
        <f t="shared" si="14"/>
        <v>2.2152810367018088E-2</v>
      </c>
      <c r="M277" t="str">
        <f>INDEX('Legislator By Industry'!$G$1:$CJ$1,0,MATCH(MAX('Legislator By Industry'!G277:CJ277),'Legislator By Industry'!G277:CJ277,0))</f>
        <v>Transportation - Air Transport</v>
      </c>
      <c r="N277">
        <f>MAX('Legislator By Industry'!G277:CJ277)</f>
        <v>104253</v>
      </c>
      <c r="O277">
        <f>N277/G277</f>
        <v>0.12109993913233374</v>
      </c>
    </row>
    <row r="278" spans="1:15" x14ac:dyDescent="0.25">
      <c r="A278" t="s">
        <v>421</v>
      </c>
      <c r="B278" t="s">
        <v>2400</v>
      </c>
      <c r="C278" t="s">
        <v>2677</v>
      </c>
      <c r="D278" s="6" t="s">
        <v>942</v>
      </c>
      <c r="E278" t="s">
        <v>87</v>
      </c>
      <c r="F278" t="s">
        <v>90</v>
      </c>
      <c r="G278">
        <f>SUM('Legislator By Industry'!G278:CJ278)</f>
        <v>1433227</v>
      </c>
      <c r="H278">
        <f>SUM('Legislator By Industry'!AD278,'Legislator By Industry'!AE278)</f>
        <v>11000</v>
      </c>
      <c r="I278">
        <f t="shared" si="12"/>
        <v>7.674987981666547E-3</v>
      </c>
      <c r="J278">
        <f>SUM('Legislator By Industry'!AW278)</f>
        <v>0</v>
      </c>
      <c r="K278">
        <f t="shared" si="13"/>
        <v>0</v>
      </c>
      <c r="L278">
        <f t="shared" si="14"/>
        <v>0</v>
      </c>
      <c r="M278" t="str">
        <f>INDEX('Legislator By Industry'!$G$1:$CJ$1,0,MATCH(MAX('Legislator By Industry'!G278:CJ278),'Legislator By Industry'!G278:CJ278,0))</f>
        <v>Finance, Insurance &amp; Real Estate - Insurance</v>
      </c>
      <c r="N278">
        <f>MAX('Legislator By Industry'!G278:CJ278)</f>
        <v>260680</v>
      </c>
      <c r="O278">
        <f>N278/G278</f>
        <v>0.18188326064189414</v>
      </c>
    </row>
    <row r="279" spans="1:15" x14ac:dyDescent="0.25">
      <c r="A279" t="s">
        <v>422</v>
      </c>
      <c r="B279" t="s">
        <v>2401</v>
      </c>
      <c r="C279" t="s">
        <v>2669</v>
      </c>
      <c r="D279" s="6" t="s">
        <v>943</v>
      </c>
      <c r="E279" t="s">
        <v>87</v>
      </c>
      <c r="F279" t="s">
        <v>88</v>
      </c>
      <c r="G279">
        <f>SUM('Legislator By Industry'!G279:CJ279)</f>
        <v>866146</v>
      </c>
      <c r="H279">
        <f>SUM('Legislator By Industry'!AD279,'Legislator By Industry'!AE279)</f>
        <v>88550</v>
      </c>
      <c r="I279">
        <f t="shared" si="12"/>
        <v>0.10223449626275478</v>
      </c>
      <c r="J279">
        <f>SUM('Legislator By Industry'!AW279)</f>
        <v>0</v>
      </c>
      <c r="K279">
        <f t="shared" si="13"/>
        <v>0</v>
      </c>
      <c r="L279">
        <f t="shared" si="14"/>
        <v>0</v>
      </c>
      <c r="M279" t="str">
        <f>INDEX('Legislator By Industry'!$G$1:$CJ$1,0,MATCH(MAX('Legislator By Industry'!G279:CJ279),'Legislator By Industry'!G279:CJ279,0))</f>
        <v>Energy &amp; Natural Resources - Oil &amp; Gas</v>
      </c>
      <c r="N279">
        <f>MAX('Legislator By Industry'!G279:CJ279)</f>
        <v>88550</v>
      </c>
      <c r="O279">
        <f>N279/G279</f>
        <v>0.10223449626275478</v>
      </c>
    </row>
    <row r="280" spans="1:15" x14ac:dyDescent="0.25">
      <c r="A280" t="s">
        <v>423</v>
      </c>
      <c r="B280" t="s">
        <v>2402</v>
      </c>
      <c r="C280" t="s">
        <v>2660</v>
      </c>
      <c r="D280" s="6" t="s">
        <v>944</v>
      </c>
      <c r="E280" t="s">
        <v>87</v>
      </c>
      <c r="F280" t="s">
        <v>90</v>
      </c>
      <c r="G280">
        <f>SUM('Legislator By Industry'!G280:CJ280)</f>
        <v>708681</v>
      </c>
      <c r="H280">
        <f>SUM('Legislator By Industry'!AD280,'Legislator By Industry'!AE280)</f>
        <v>100</v>
      </c>
      <c r="I280">
        <f t="shared" si="12"/>
        <v>1.4110721184849037E-4</v>
      </c>
      <c r="J280">
        <f>SUM('Legislator By Industry'!AW280)</f>
        <v>300</v>
      </c>
      <c r="K280">
        <f t="shared" si="13"/>
        <v>4.2332163554547112E-4</v>
      </c>
      <c r="L280">
        <f t="shared" si="14"/>
        <v>4.2332163554547112E-4</v>
      </c>
      <c r="M280" t="str">
        <f>INDEX('Legislator By Industry'!$G$1:$CJ$1,0,MATCH(MAX('Legislator By Industry'!G280:CJ280),'Legislator By Industry'!G280:CJ280,0))</f>
        <v>Transportation - Automotive</v>
      </c>
      <c r="N280">
        <f>MAX('Legislator By Industry'!G280:CJ280)</f>
        <v>67733</v>
      </c>
      <c r="O280">
        <f>N280/G280</f>
        <v>9.5576147801337982E-2</v>
      </c>
    </row>
    <row r="281" spans="1:15" x14ac:dyDescent="0.25">
      <c r="A281" t="s">
        <v>424</v>
      </c>
      <c r="B281" t="s">
        <v>2403</v>
      </c>
      <c r="C281" t="s">
        <v>2702</v>
      </c>
      <c r="D281" s="6" t="s">
        <v>425</v>
      </c>
      <c r="E281" t="s">
        <v>95</v>
      </c>
      <c r="F281" t="s">
        <v>90</v>
      </c>
      <c r="G281">
        <f>SUM('Legislator By Industry'!G281:CJ281)</f>
        <v>2950864</v>
      </c>
      <c r="H281">
        <f>SUM('Legislator By Industry'!AD281,'Legislator By Industry'!AE281)</f>
        <v>3700</v>
      </c>
      <c r="I281">
        <f t="shared" si="12"/>
        <v>1.2538700529743153E-3</v>
      </c>
      <c r="J281">
        <f>SUM('Legislator By Industry'!AW281)</f>
        <v>69347</v>
      </c>
      <c r="K281">
        <f t="shared" si="13"/>
        <v>2.350057474692158E-2</v>
      </c>
      <c r="L281">
        <f t="shared" si="14"/>
        <v>2.350057474692158E-2</v>
      </c>
      <c r="M281" t="str">
        <f>INDEX('Legislator By Industry'!$G$1:$CJ$1,0,MATCH(MAX('Legislator By Industry'!G281:CJ281),'Legislator By Industry'!G281:CJ281,0))</f>
        <v>Lawyers &amp; Lobbyists - Lawyers/Law Firms</v>
      </c>
      <c r="N281">
        <f>MAX('Legislator By Industry'!G281:CJ281)</f>
        <v>471258</v>
      </c>
      <c r="O281">
        <f>N281/G281</f>
        <v>0.15970170092555944</v>
      </c>
    </row>
    <row r="282" spans="1:15" x14ac:dyDescent="0.25">
      <c r="A282" t="s">
        <v>426</v>
      </c>
      <c r="B282" t="s">
        <v>2404</v>
      </c>
      <c r="C282" t="s">
        <v>2657</v>
      </c>
      <c r="D282" s="6" t="s">
        <v>945</v>
      </c>
      <c r="E282" t="s">
        <v>87</v>
      </c>
      <c r="F282" t="s">
        <v>90</v>
      </c>
      <c r="G282">
        <f>SUM('Legislator By Industry'!G282:CJ282)</f>
        <v>938622</v>
      </c>
      <c r="H282">
        <f>SUM('Legislator By Industry'!AD282,'Legislator By Industry'!AE282)</f>
        <v>5100</v>
      </c>
      <c r="I282">
        <f t="shared" si="12"/>
        <v>5.4334971905623348E-3</v>
      </c>
      <c r="J282">
        <f>SUM('Legislator By Industry'!AW282)</f>
        <v>64633</v>
      </c>
      <c r="K282">
        <f t="shared" si="13"/>
        <v>6.8859455670120667E-2</v>
      </c>
      <c r="L282">
        <f t="shared" si="14"/>
        <v>6.8859455670120667E-2</v>
      </c>
      <c r="M282" t="str">
        <f>INDEX('Legislator By Industry'!$G$1:$CJ$1,0,MATCH(MAX('Legislator By Industry'!G282:CJ282),'Legislator By Industry'!G282:CJ282,0))</f>
        <v>Other - Retired</v>
      </c>
      <c r="N282">
        <f>MAX('Legislator By Industry'!G282:CJ282)</f>
        <v>80745</v>
      </c>
      <c r="O282">
        <f>N282/G282</f>
        <v>8.6025045225873675E-2</v>
      </c>
    </row>
    <row r="283" spans="1:15" x14ac:dyDescent="0.25">
      <c r="A283" t="s">
        <v>427</v>
      </c>
      <c r="B283" t="s">
        <v>2405</v>
      </c>
      <c r="C283" t="s">
        <v>2674</v>
      </c>
      <c r="D283" s="6" t="s">
        <v>428</v>
      </c>
      <c r="E283" t="s">
        <v>95</v>
      </c>
      <c r="F283" t="s">
        <v>88</v>
      </c>
      <c r="G283">
        <f>SUM('Legislator By Industry'!G283:CJ283)</f>
        <v>3949328</v>
      </c>
      <c r="H283">
        <f>SUM('Legislator By Industry'!AD283,'Legislator By Industry'!AE283)</f>
        <v>180055</v>
      </c>
      <c r="I283">
        <f t="shared" si="12"/>
        <v>4.5591300595949485E-2</v>
      </c>
      <c r="J283">
        <f>SUM('Legislator By Industry'!AW283)</f>
        <v>0</v>
      </c>
      <c r="K283">
        <f t="shared" si="13"/>
        <v>0</v>
      </c>
      <c r="L283">
        <f t="shared" si="14"/>
        <v>0</v>
      </c>
      <c r="M283" t="str">
        <f>INDEX('Legislator By Industry'!$G$1:$CJ$1,0,MATCH(MAX('Legislator By Industry'!G283:CJ283),'Legislator By Industry'!G283:CJ283,0))</f>
        <v>Ideological/Single-Issue - Republican/Conservative</v>
      </c>
      <c r="N283">
        <f>MAX('Legislator By Industry'!G283:CJ283)</f>
        <v>660875</v>
      </c>
      <c r="O283">
        <f>N283/G283</f>
        <v>0.16733859532558451</v>
      </c>
    </row>
    <row r="284" spans="1:15" x14ac:dyDescent="0.25">
      <c r="A284" t="s">
        <v>429</v>
      </c>
      <c r="B284" t="s">
        <v>2406</v>
      </c>
      <c r="C284" t="s">
        <v>2660</v>
      </c>
      <c r="D284" s="6" t="s">
        <v>946</v>
      </c>
      <c r="E284" t="s">
        <v>87</v>
      </c>
      <c r="F284" t="s">
        <v>90</v>
      </c>
      <c r="G284">
        <f>SUM('Legislator By Industry'!G284:CJ284)</f>
        <v>1205595</v>
      </c>
      <c r="H284">
        <f>SUM('Legislator By Industry'!AD284,'Legislator By Industry'!AE284)</f>
        <v>2000</v>
      </c>
      <c r="I284">
        <f t="shared" si="12"/>
        <v>1.6589318966983109E-3</v>
      </c>
      <c r="J284">
        <f>SUM('Legislator By Industry'!AW284)</f>
        <v>0</v>
      </c>
      <c r="K284">
        <f t="shared" si="13"/>
        <v>0</v>
      </c>
      <c r="L284">
        <f t="shared" si="14"/>
        <v>0</v>
      </c>
      <c r="M284" t="str">
        <f>INDEX('Legislator By Industry'!$G$1:$CJ$1,0,MATCH(MAX('Legislator By Industry'!G284:CJ284),'Legislator By Industry'!G284:CJ284,0))</f>
        <v>Finance, Insurance &amp; Real Estate - Insurance</v>
      </c>
      <c r="N284">
        <f>MAX('Legislator By Industry'!G284:CJ284)</f>
        <v>150900</v>
      </c>
      <c r="O284">
        <f>N284/G284</f>
        <v>0.12516641160588754</v>
      </c>
    </row>
    <row r="285" spans="1:15" x14ac:dyDescent="0.25">
      <c r="A285" t="s">
        <v>430</v>
      </c>
      <c r="B285" t="s">
        <v>2407</v>
      </c>
      <c r="C285" t="s">
        <v>2659</v>
      </c>
      <c r="D285" s="6" t="s">
        <v>947</v>
      </c>
      <c r="E285" t="s">
        <v>87</v>
      </c>
      <c r="F285" t="s">
        <v>90</v>
      </c>
      <c r="G285">
        <f>SUM('Legislator By Industry'!G285:CJ285)</f>
        <v>892953</v>
      </c>
      <c r="H285">
        <f>SUM('Legislator By Industry'!AD285,'Legislator By Industry'!AE285)</f>
        <v>0</v>
      </c>
      <c r="I285">
        <f t="shared" si="12"/>
        <v>0</v>
      </c>
      <c r="J285">
        <f>SUM('Legislator By Industry'!AW285)</f>
        <v>0</v>
      </c>
      <c r="K285">
        <f t="shared" si="13"/>
        <v>0</v>
      </c>
      <c r="L285">
        <f t="shared" si="14"/>
        <v>0</v>
      </c>
      <c r="M285" t="str">
        <f>INDEX('Legislator By Industry'!$G$1:$CJ$1,0,MATCH(MAX('Legislator By Industry'!G285:CJ285),'Legislator By Industry'!G285:CJ285,0))</f>
        <v>Health - Health Professionals</v>
      </c>
      <c r="N285">
        <f>MAX('Legislator By Industry'!G285:CJ285)</f>
        <v>71250</v>
      </c>
      <c r="O285">
        <f>N285/G285</f>
        <v>7.9791433591689595E-2</v>
      </c>
    </row>
    <row r="286" spans="1:15" x14ac:dyDescent="0.25">
      <c r="A286" t="s">
        <v>431</v>
      </c>
      <c r="B286" t="s">
        <v>2408</v>
      </c>
      <c r="C286" t="s">
        <v>2657</v>
      </c>
      <c r="D286" s="6" t="s">
        <v>948</v>
      </c>
      <c r="E286" t="s">
        <v>87</v>
      </c>
      <c r="F286" t="s">
        <v>90</v>
      </c>
      <c r="G286">
        <f>SUM('Legislator By Industry'!G286:CJ286)</f>
        <v>1413437</v>
      </c>
      <c r="H286">
        <f>SUM('Legislator By Industry'!AD286,'Legislator By Industry'!AE286)</f>
        <v>0</v>
      </c>
      <c r="I286">
        <f t="shared" si="12"/>
        <v>0</v>
      </c>
      <c r="J286">
        <f>SUM('Legislator By Industry'!AW286)</f>
        <v>39181</v>
      </c>
      <c r="K286">
        <f t="shared" si="13"/>
        <v>2.7720372397213318E-2</v>
      </c>
      <c r="L286">
        <f t="shared" si="14"/>
        <v>2.7720372397213318E-2</v>
      </c>
      <c r="M286" t="str">
        <f>INDEX('Legislator By Industry'!$G$1:$CJ$1,0,MATCH(MAX('Legislator By Industry'!G286:CJ286),'Legislator By Industry'!G286:CJ286,0))</f>
        <v>Lawyers &amp; Lobbyists - Lawyers/Law Firms</v>
      </c>
      <c r="N286">
        <f>MAX('Legislator By Industry'!G286:CJ286)</f>
        <v>145603</v>
      </c>
      <c r="O286">
        <f>N286/G286</f>
        <v>0.10301343462779028</v>
      </c>
    </row>
    <row r="287" spans="1:15" x14ac:dyDescent="0.25">
      <c r="A287" t="s">
        <v>432</v>
      </c>
      <c r="B287" t="s">
        <v>2409</v>
      </c>
      <c r="C287" t="s">
        <v>2682</v>
      </c>
      <c r="D287" s="6" t="s">
        <v>949</v>
      </c>
      <c r="E287" t="s">
        <v>87</v>
      </c>
      <c r="F287" t="s">
        <v>90</v>
      </c>
      <c r="G287">
        <f>SUM('Legislator By Industry'!G287:CJ287)</f>
        <v>761070</v>
      </c>
      <c r="H287">
        <f>SUM('Legislator By Industry'!AD287,'Legislator By Industry'!AE287)</f>
        <v>6500</v>
      </c>
      <c r="I287">
        <f t="shared" si="12"/>
        <v>8.5406073028762141E-3</v>
      </c>
      <c r="J287">
        <f>SUM('Legislator By Industry'!AW287)</f>
        <v>11206</v>
      </c>
      <c r="K287">
        <f t="shared" si="13"/>
        <v>1.4724006990158592E-2</v>
      </c>
      <c r="L287">
        <f t="shared" si="14"/>
        <v>1.4724006990158592E-2</v>
      </c>
      <c r="M287" t="str">
        <f>INDEX('Legislator By Industry'!$G$1:$CJ$1,0,MATCH(MAX('Legislator By Industry'!G287:CJ287),'Legislator By Industry'!G287:CJ287,0))</f>
        <v>Transportation - Air Transport</v>
      </c>
      <c r="N287">
        <f>MAX('Legislator By Industry'!G287:CJ287)</f>
        <v>75102</v>
      </c>
      <c r="O287">
        <f>N287/G287</f>
        <v>9.867949071701683E-2</v>
      </c>
    </row>
    <row r="288" spans="1:15" x14ac:dyDescent="0.25">
      <c r="A288" t="s">
        <v>433</v>
      </c>
      <c r="B288" t="s">
        <v>2410</v>
      </c>
      <c r="C288" t="s">
        <v>2679</v>
      </c>
      <c r="D288" s="6" t="s">
        <v>950</v>
      </c>
      <c r="E288" t="s">
        <v>87</v>
      </c>
      <c r="F288" t="s">
        <v>88</v>
      </c>
      <c r="G288">
        <f>SUM('Legislator By Industry'!G288:CJ288)</f>
        <v>1393314</v>
      </c>
      <c r="H288">
        <f>SUM('Legislator By Industry'!AD288,'Legislator By Industry'!AE288)</f>
        <v>11000</v>
      </c>
      <c r="I288">
        <f t="shared" si="12"/>
        <v>7.8948463878206927E-3</v>
      </c>
      <c r="J288">
        <f>SUM('Legislator By Industry'!AW288)</f>
        <v>0</v>
      </c>
      <c r="K288">
        <f t="shared" si="13"/>
        <v>0</v>
      </c>
      <c r="L288">
        <f t="shared" si="14"/>
        <v>0</v>
      </c>
      <c r="M288" t="str">
        <f>INDEX('Legislator By Industry'!$G$1:$CJ$1,0,MATCH(MAX('Legislator By Industry'!G288:CJ288),'Legislator By Industry'!G288:CJ288,0))</f>
        <v>Labor - Transportation Unions</v>
      </c>
      <c r="N288">
        <f>MAX('Legislator By Industry'!G288:CJ288)</f>
        <v>151500</v>
      </c>
      <c r="O288">
        <f>N288/G288</f>
        <v>0.10873356615953045</v>
      </c>
    </row>
    <row r="289" spans="1:15" x14ac:dyDescent="0.25">
      <c r="A289" t="s">
        <v>434</v>
      </c>
      <c r="B289" t="s">
        <v>2411</v>
      </c>
      <c r="C289" t="s">
        <v>2675</v>
      </c>
      <c r="D289" s="6" t="s">
        <v>951</v>
      </c>
      <c r="E289" t="s">
        <v>87</v>
      </c>
      <c r="F289" t="s">
        <v>90</v>
      </c>
      <c r="G289">
        <f>SUM('Legislator By Industry'!G289:CJ289)</f>
        <v>1334006</v>
      </c>
      <c r="H289">
        <f>SUM('Legislator By Industry'!AD289,'Legislator By Industry'!AE289)</f>
        <v>9000</v>
      </c>
      <c r="I289">
        <f t="shared" si="12"/>
        <v>6.7465963421453881E-3</v>
      </c>
      <c r="J289">
        <f>SUM('Legislator By Industry'!AW289)</f>
        <v>44232</v>
      </c>
      <c r="K289">
        <f t="shared" si="13"/>
        <v>3.3157272156197196E-2</v>
      </c>
      <c r="L289">
        <f t="shared" si="14"/>
        <v>3.3157272156197196E-2</v>
      </c>
      <c r="M289" t="str">
        <f>INDEX('Legislator By Industry'!$G$1:$CJ$1,0,MATCH(MAX('Legislator By Industry'!G289:CJ289),'Legislator By Industry'!G289:CJ289,0))</f>
        <v>Health - Health Professionals</v>
      </c>
      <c r="N289">
        <f>MAX('Legislator By Industry'!G289:CJ289)</f>
        <v>101601</v>
      </c>
      <c r="O289">
        <f>N289/G289</f>
        <v>7.6162326106479286E-2</v>
      </c>
    </row>
    <row r="290" spans="1:15" x14ac:dyDescent="0.25">
      <c r="A290" t="s">
        <v>435</v>
      </c>
      <c r="B290" t="s">
        <v>2412</v>
      </c>
      <c r="C290" t="s">
        <v>2657</v>
      </c>
      <c r="D290" s="6" t="s">
        <v>952</v>
      </c>
      <c r="E290" t="s">
        <v>87</v>
      </c>
      <c r="F290" t="s">
        <v>90</v>
      </c>
      <c r="G290">
        <f>SUM('Legislator By Industry'!G290:CJ290)</f>
        <v>1178785</v>
      </c>
      <c r="H290">
        <f>SUM('Legislator By Industry'!AD290,'Legislator By Industry'!AE290)</f>
        <v>3700</v>
      </c>
      <c r="I290">
        <f t="shared" si="12"/>
        <v>3.1388251462310768E-3</v>
      </c>
      <c r="J290">
        <f>SUM('Legislator By Industry'!AW290)</f>
        <v>500</v>
      </c>
      <c r="K290">
        <f t="shared" si="13"/>
        <v>4.2416556030149688E-4</v>
      </c>
      <c r="L290">
        <f t="shared" si="14"/>
        <v>4.2416556030149688E-4</v>
      </c>
      <c r="M290" t="str">
        <f>INDEX('Legislator By Industry'!$G$1:$CJ$1,0,MATCH(MAX('Legislator By Industry'!G290:CJ290),'Legislator By Industry'!G290:CJ290,0))</f>
        <v>Communications/Electronics - Electronics Mfg &amp; Equip</v>
      </c>
      <c r="N290">
        <f>MAX('Legislator By Industry'!G290:CJ290)</f>
        <v>190450</v>
      </c>
      <c r="O290">
        <f>N290/G290</f>
        <v>0.16156466191884017</v>
      </c>
    </row>
    <row r="291" spans="1:15" x14ac:dyDescent="0.25">
      <c r="A291" t="s">
        <v>436</v>
      </c>
      <c r="B291" t="s">
        <v>2413</v>
      </c>
      <c r="C291" t="s">
        <v>2678</v>
      </c>
      <c r="D291" s="6" t="s">
        <v>953</v>
      </c>
      <c r="E291" t="s">
        <v>87</v>
      </c>
      <c r="F291" t="s">
        <v>88</v>
      </c>
      <c r="G291">
        <f>SUM('Legislator By Industry'!G291:CJ291)</f>
        <v>1302442</v>
      </c>
      <c r="H291">
        <f>SUM('Legislator By Industry'!AD291,'Legislator By Industry'!AE291)</f>
        <v>50500</v>
      </c>
      <c r="I291">
        <f t="shared" si="12"/>
        <v>3.8773319656460713E-2</v>
      </c>
      <c r="J291">
        <f>SUM('Legislator By Industry'!AW291)</f>
        <v>0</v>
      </c>
      <c r="K291">
        <f t="shared" si="13"/>
        <v>0</v>
      </c>
      <c r="L291">
        <f t="shared" si="14"/>
        <v>0</v>
      </c>
      <c r="M291" t="str">
        <f>INDEX('Legislator By Industry'!$G$1:$CJ$1,0,MATCH(MAX('Legislator By Industry'!G291:CJ291),'Legislator By Industry'!G291:CJ291,0))</f>
        <v>Health - Pharmaceuticals/Health Products</v>
      </c>
      <c r="N291">
        <f>MAX('Legislator By Industry'!G291:CJ291)</f>
        <v>98000</v>
      </c>
      <c r="O291">
        <f>N291/G291</f>
        <v>7.5243273788775239E-2</v>
      </c>
    </row>
    <row r="292" spans="1:15" x14ac:dyDescent="0.25">
      <c r="A292" t="s">
        <v>437</v>
      </c>
      <c r="B292" t="s">
        <v>2414</v>
      </c>
      <c r="C292" t="s">
        <v>2659</v>
      </c>
      <c r="D292" s="6" t="s">
        <v>954</v>
      </c>
      <c r="E292" t="s">
        <v>87</v>
      </c>
      <c r="F292" t="s">
        <v>88</v>
      </c>
      <c r="G292">
        <f>SUM('Legislator By Industry'!G292:CJ292)</f>
        <v>751610</v>
      </c>
      <c r="H292">
        <f>SUM('Legislator By Industry'!AD292,'Legislator By Industry'!AE292)</f>
        <v>15000</v>
      </c>
      <c r="I292">
        <f t="shared" si="12"/>
        <v>1.9957158632801585E-2</v>
      </c>
      <c r="J292">
        <f>SUM('Legislator By Industry'!AW292)</f>
        <v>0</v>
      </c>
      <c r="K292">
        <f t="shared" si="13"/>
        <v>0</v>
      </c>
      <c r="L292">
        <f t="shared" si="14"/>
        <v>0</v>
      </c>
      <c r="M292" t="str">
        <f>INDEX('Legislator By Industry'!$G$1:$CJ$1,0,MATCH(MAX('Legislator By Industry'!G292:CJ292),'Legislator By Industry'!G292:CJ292,0))</f>
        <v>Ideological/Single-Issue - Leadership PACs</v>
      </c>
      <c r="N292">
        <f>MAX('Legislator By Industry'!G292:CJ292)</f>
        <v>75600</v>
      </c>
      <c r="O292">
        <f>N292/G292</f>
        <v>0.10058407950932</v>
      </c>
    </row>
    <row r="293" spans="1:15" x14ac:dyDescent="0.25">
      <c r="A293" t="s">
        <v>438</v>
      </c>
      <c r="B293" t="s">
        <v>2415</v>
      </c>
      <c r="C293" t="s">
        <v>2674</v>
      </c>
      <c r="D293" s="6" t="s">
        <v>955</v>
      </c>
      <c r="E293" t="s">
        <v>87</v>
      </c>
      <c r="F293" t="s">
        <v>88</v>
      </c>
      <c r="G293">
        <f>SUM('Legislator By Industry'!G293:CJ293)</f>
        <v>2828846</v>
      </c>
      <c r="H293">
        <f>SUM('Legislator By Industry'!AD293,'Legislator By Industry'!AE293)</f>
        <v>69651</v>
      </c>
      <c r="I293">
        <f t="shared" si="12"/>
        <v>2.4621700863178837E-2</v>
      </c>
      <c r="J293">
        <f>SUM('Legislator By Industry'!AW293)</f>
        <v>0</v>
      </c>
      <c r="K293">
        <f t="shared" si="13"/>
        <v>0</v>
      </c>
      <c r="L293">
        <f t="shared" si="14"/>
        <v>0</v>
      </c>
      <c r="M293" t="str">
        <f>INDEX('Legislator By Industry'!$G$1:$CJ$1,0,MATCH(MAX('Legislator By Industry'!G293:CJ293),'Legislator By Industry'!G293:CJ293,0))</f>
        <v>Ideological/Single-Issue - Republican/Conservative</v>
      </c>
      <c r="N293">
        <f>MAX('Legislator By Industry'!G293:CJ293)</f>
        <v>546164</v>
      </c>
      <c r="O293">
        <f>N293/G293</f>
        <v>0.19306954143138227</v>
      </c>
    </row>
    <row r="294" spans="1:15" x14ac:dyDescent="0.25">
      <c r="A294" t="s">
        <v>439</v>
      </c>
      <c r="B294" t="s">
        <v>2416</v>
      </c>
      <c r="C294" t="s">
        <v>2657</v>
      </c>
      <c r="D294" s="6" t="s">
        <v>956</v>
      </c>
      <c r="E294" t="s">
        <v>87</v>
      </c>
      <c r="F294" t="s">
        <v>90</v>
      </c>
      <c r="G294">
        <f>SUM('Legislator By Industry'!G294:CJ294)</f>
        <v>593621</v>
      </c>
      <c r="H294">
        <f>SUM('Legislator By Industry'!AD294,'Legislator By Industry'!AE294)</f>
        <v>13000</v>
      </c>
      <c r="I294">
        <f t="shared" si="12"/>
        <v>2.1899494795500834E-2</v>
      </c>
      <c r="J294">
        <f>SUM('Legislator By Industry'!AW294)</f>
        <v>0</v>
      </c>
      <c r="K294">
        <f t="shared" si="13"/>
        <v>0</v>
      </c>
      <c r="L294">
        <f t="shared" si="14"/>
        <v>0</v>
      </c>
      <c r="M294" t="str">
        <f>INDEX('Legislator By Industry'!$G$1:$CJ$1,0,MATCH(MAX('Legislator By Industry'!G294:CJ294),'Legislator By Industry'!G294:CJ294,0))</f>
        <v>Labor - Transportation Unions</v>
      </c>
      <c r="N294">
        <f>MAX('Legislator By Industry'!G294:CJ294)</f>
        <v>65250</v>
      </c>
      <c r="O294">
        <f>N294/G294</f>
        <v>0.10991861810818687</v>
      </c>
    </row>
    <row r="295" spans="1:15" x14ac:dyDescent="0.25">
      <c r="A295" t="s">
        <v>440</v>
      </c>
      <c r="B295" t="s">
        <v>2417</v>
      </c>
      <c r="C295" t="s">
        <v>2690</v>
      </c>
      <c r="D295" s="6" t="s">
        <v>957</v>
      </c>
      <c r="E295" t="s">
        <v>87</v>
      </c>
      <c r="F295" t="s">
        <v>90</v>
      </c>
      <c r="G295">
        <f>SUM('Legislator By Industry'!G295:CJ295)</f>
        <v>1490629</v>
      </c>
      <c r="H295">
        <f>SUM('Legislator By Industry'!AD295,'Legislator By Industry'!AE295)</f>
        <v>0</v>
      </c>
      <c r="I295">
        <f t="shared" si="12"/>
        <v>0</v>
      </c>
      <c r="J295">
        <f>SUM('Legislator By Industry'!AW295)</f>
        <v>175</v>
      </c>
      <c r="K295">
        <f t="shared" si="13"/>
        <v>1.1740010425129257E-4</v>
      </c>
      <c r="L295">
        <f t="shared" si="14"/>
        <v>1.1740010425129257E-4</v>
      </c>
      <c r="M295" t="str">
        <f>INDEX('Legislator By Industry'!$G$1:$CJ$1,0,MATCH(MAX('Legislator By Industry'!G295:CJ295),'Legislator By Industry'!G295:CJ295,0))</f>
        <v>Other - Retired</v>
      </c>
      <c r="N295">
        <f>MAX('Legislator By Industry'!G295:CJ295)</f>
        <v>197319</v>
      </c>
      <c r="O295">
        <f>N295/G295</f>
        <v>0.13237297811863313</v>
      </c>
    </row>
    <row r="296" spans="1:15" x14ac:dyDescent="0.25">
      <c r="A296" t="s">
        <v>441</v>
      </c>
      <c r="B296" t="s">
        <v>2418</v>
      </c>
      <c r="C296" t="s">
        <v>2683</v>
      </c>
      <c r="D296" s="6" t="s">
        <v>958</v>
      </c>
      <c r="E296" t="s">
        <v>87</v>
      </c>
      <c r="F296" t="s">
        <v>88</v>
      </c>
      <c r="G296">
        <f>SUM('Legislator By Industry'!G296:CJ296)</f>
        <v>1057420</v>
      </c>
      <c r="H296">
        <f>SUM('Legislator By Industry'!AD296,'Legislator By Industry'!AE296)</f>
        <v>60550</v>
      </c>
      <c r="I296">
        <f t="shared" si="12"/>
        <v>5.7262015093340397E-2</v>
      </c>
      <c r="J296">
        <f>SUM('Legislator By Industry'!AW296)</f>
        <v>0</v>
      </c>
      <c r="K296">
        <f t="shared" si="13"/>
        <v>0</v>
      </c>
      <c r="L296">
        <f t="shared" si="14"/>
        <v>0</v>
      </c>
      <c r="M296" t="str">
        <f>INDEX('Legislator By Industry'!$G$1:$CJ$1,0,MATCH(MAX('Legislator By Industry'!G296:CJ296),'Legislator By Industry'!G296:CJ296,0))</f>
        <v>Agribusiness - Agricultural Services/Products</v>
      </c>
      <c r="N296">
        <f>MAX('Legislator By Industry'!G296:CJ296)</f>
        <v>110400</v>
      </c>
      <c r="O296">
        <f>N296/G296</f>
        <v>0.10440506137580148</v>
      </c>
    </row>
    <row r="297" spans="1:15" x14ac:dyDescent="0.25">
      <c r="A297" t="s">
        <v>442</v>
      </c>
      <c r="B297" t="s">
        <v>2419</v>
      </c>
      <c r="C297" t="s">
        <v>2678</v>
      </c>
      <c r="D297" s="6" t="s">
        <v>959</v>
      </c>
      <c r="E297" t="s">
        <v>87</v>
      </c>
      <c r="F297" t="s">
        <v>88</v>
      </c>
      <c r="G297">
        <f>SUM('Legislator By Industry'!G297:CJ297)</f>
        <v>1686511</v>
      </c>
      <c r="H297">
        <f>SUM('Legislator By Industry'!AD297,'Legislator By Industry'!AE297)</f>
        <v>12400</v>
      </c>
      <c r="I297">
        <f t="shared" si="12"/>
        <v>7.3524572327129797E-3</v>
      </c>
      <c r="J297">
        <f>SUM('Legislator By Industry'!AW297)</f>
        <v>0</v>
      </c>
      <c r="K297">
        <f t="shared" si="13"/>
        <v>0</v>
      </c>
      <c r="L297">
        <f t="shared" si="14"/>
        <v>0</v>
      </c>
      <c r="M297" t="str">
        <f>INDEX('Legislator By Industry'!$G$1:$CJ$1,0,MATCH(MAX('Legislator By Industry'!G297:CJ297),'Legislator By Industry'!G297:CJ297,0))</f>
        <v>Finance, Insurance &amp; Real Estate - Insurance</v>
      </c>
      <c r="N297">
        <f>MAX('Legislator By Industry'!G297:CJ297)</f>
        <v>344458</v>
      </c>
      <c r="O297">
        <f>N297/G297</f>
        <v>0.20424296076337481</v>
      </c>
    </row>
    <row r="298" spans="1:15" x14ac:dyDescent="0.25">
      <c r="A298" t="s">
        <v>443</v>
      </c>
      <c r="B298" t="s">
        <v>2420</v>
      </c>
      <c r="C298" t="s">
        <v>2700</v>
      </c>
      <c r="D298" s="6" t="s">
        <v>960</v>
      </c>
      <c r="E298" t="s">
        <v>87</v>
      </c>
      <c r="F298" t="s">
        <v>90</v>
      </c>
      <c r="G298">
        <f>SUM('Legislator By Industry'!G298:CJ298)</f>
        <v>1822454</v>
      </c>
      <c r="H298">
        <f>SUM('Legislator By Industry'!AD298,'Legislator By Industry'!AE298)</f>
        <v>37500</v>
      </c>
      <c r="I298">
        <f t="shared" si="12"/>
        <v>2.057665104304416E-2</v>
      </c>
      <c r="J298">
        <f>SUM('Legislator By Industry'!AW298)</f>
        <v>5250</v>
      </c>
      <c r="K298">
        <f t="shared" si="13"/>
        <v>2.8807311460261821E-3</v>
      </c>
      <c r="L298">
        <f t="shared" si="14"/>
        <v>2.8807311460261821E-3</v>
      </c>
      <c r="M298" t="str">
        <f>INDEX('Legislator By Industry'!$G$1:$CJ$1,0,MATCH(MAX('Legislator By Industry'!G298:CJ298),'Legislator By Industry'!G298:CJ298,0))</f>
        <v>Misc Business - Casinos/Gambling</v>
      </c>
      <c r="N298">
        <f>MAX('Legislator By Industry'!G298:CJ298)</f>
        <v>129700</v>
      </c>
      <c r="O298">
        <f>N298/G298</f>
        <v>7.1167777074208738E-2</v>
      </c>
    </row>
    <row r="299" spans="1:15" x14ac:dyDescent="0.25">
      <c r="A299" t="s">
        <v>444</v>
      </c>
      <c r="B299" t="s">
        <v>2421</v>
      </c>
      <c r="C299" t="s">
        <v>2668</v>
      </c>
      <c r="D299" s="6" t="s">
        <v>961</v>
      </c>
      <c r="E299" t="s">
        <v>87</v>
      </c>
      <c r="F299" t="s">
        <v>88</v>
      </c>
      <c r="G299">
        <f>SUM('Legislator By Industry'!G299:CJ299)</f>
        <v>68600</v>
      </c>
      <c r="H299">
        <f>SUM('Legislator By Industry'!AD299,'Legislator By Industry'!AE299)</f>
        <v>39200</v>
      </c>
      <c r="I299">
        <f t="shared" si="12"/>
        <v>0.5714285714285714</v>
      </c>
      <c r="J299">
        <f>SUM('Legislator By Industry'!AW299)</f>
        <v>0</v>
      </c>
      <c r="K299">
        <f t="shared" si="13"/>
        <v>0</v>
      </c>
      <c r="L299">
        <f t="shared" si="14"/>
        <v>0</v>
      </c>
      <c r="M299" t="str">
        <f>INDEX('Legislator By Industry'!$G$1:$CJ$1,0,MATCH(MAX('Legislator By Industry'!G299:CJ299),'Legislator By Industry'!G299:CJ299,0))</f>
        <v>Energy &amp; Natural Resources - Mining</v>
      </c>
      <c r="N299">
        <f>MAX('Legislator By Industry'!G299:CJ299)</f>
        <v>20500</v>
      </c>
      <c r="O299">
        <f>N299/G299</f>
        <v>0.29883381924198249</v>
      </c>
    </row>
    <row r="300" spans="1:15" x14ac:dyDescent="0.25">
      <c r="A300" t="s">
        <v>445</v>
      </c>
      <c r="B300" t="s">
        <v>2422</v>
      </c>
      <c r="C300" t="s">
        <v>2686</v>
      </c>
      <c r="D300" s="6" t="s">
        <v>962</v>
      </c>
      <c r="E300" t="s">
        <v>87</v>
      </c>
      <c r="F300" t="s">
        <v>90</v>
      </c>
      <c r="G300">
        <f>SUM('Legislator By Industry'!G300:CJ300)</f>
        <v>861987</v>
      </c>
      <c r="H300">
        <f>SUM('Legislator By Industry'!AD300,'Legislator By Industry'!AE300)</f>
        <v>2500</v>
      </c>
      <c r="I300">
        <f t="shared" si="12"/>
        <v>2.9002757582190916E-3</v>
      </c>
      <c r="J300">
        <f>SUM('Legislator By Industry'!AW300)</f>
        <v>0</v>
      </c>
      <c r="K300">
        <f t="shared" si="13"/>
        <v>0</v>
      </c>
      <c r="L300">
        <f t="shared" si="14"/>
        <v>0</v>
      </c>
      <c r="M300" t="str">
        <f>INDEX('Legislator By Industry'!$G$1:$CJ$1,0,MATCH(MAX('Legislator By Industry'!G300:CJ300),'Legislator By Industry'!G300:CJ300,0))</f>
        <v>Finance, Insurance &amp; Real Estate - Real Estate</v>
      </c>
      <c r="N300">
        <f>MAX('Legislator By Industry'!G300:CJ300)</f>
        <v>159800</v>
      </c>
      <c r="O300">
        <f>N300/G300</f>
        <v>0.18538562646536433</v>
      </c>
    </row>
    <row r="301" spans="1:15" x14ac:dyDescent="0.25">
      <c r="A301" t="s">
        <v>446</v>
      </c>
      <c r="B301" t="s">
        <v>2423</v>
      </c>
      <c r="C301" t="s">
        <v>2679</v>
      </c>
      <c r="D301" s="6" t="s">
        <v>963</v>
      </c>
      <c r="E301" t="s">
        <v>87</v>
      </c>
      <c r="F301" t="s">
        <v>88</v>
      </c>
      <c r="G301">
        <f>SUM('Legislator By Industry'!G301:CJ301)</f>
        <v>1253167</v>
      </c>
      <c r="H301">
        <f>SUM('Legislator By Industry'!AD301,'Legislator By Industry'!AE301)</f>
        <v>26600</v>
      </c>
      <c r="I301">
        <f t="shared" si="12"/>
        <v>2.1226221245851509E-2</v>
      </c>
      <c r="J301">
        <f>SUM('Legislator By Industry'!AW301)</f>
        <v>0</v>
      </c>
      <c r="K301">
        <f t="shared" si="13"/>
        <v>0</v>
      </c>
      <c r="L301">
        <f t="shared" si="14"/>
        <v>0</v>
      </c>
      <c r="M301" t="str">
        <f>INDEX('Legislator By Industry'!$G$1:$CJ$1,0,MATCH(MAX('Legislator By Industry'!G301:CJ301),'Legislator By Industry'!G301:CJ301,0))</f>
        <v>Ideological/Single-Issue - Leadership PACs</v>
      </c>
      <c r="N301">
        <f>MAX('Legislator By Industry'!G301:CJ301)</f>
        <v>110616</v>
      </c>
      <c r="O301">
        <f>N301/G301</f>
        <v>8.8269161253049275E-2</v>
      </c>
    </row>
    <row r="302" spans="1:15" x14ac:dyDescent="0.25">
      <c r="A302" t="s">
        <v>447</v>
      </c>
      <c r="B302" t="s">
        <v>2424</v>
      </c>
      <c r="C302" t="s">
        <v>2690</v>
      </c>
      <c r="D302" s="6" t="s">
        <v>964</v>
      </c>
      <c r="E302" t="s">
        <v>87</v>
      </c>
      <c r="F302" t="s">
        <v>90</v>
      </c>
      <c r="G302">
        <f>SUM('Legislator By Industry'!G302:CJ302)</f>
        <v>1453008</v>
      </c>
      <c r="H302">
        <f>SUM('Legislator By Industry'!AD302,'Legislator By Industry'!AE302)</f>
        <v>10800</v>
      </c>
      <c r="I302">
        <f t="shared" si="12"/>
        <v>7.4328565293515243E-3</v>
      </c>
      <c r="J302">
        <f>SUM('Legislator By Industry'!AW302)</f>
        <v>0</v>
      </c>
      <c r="K302">
        <f t="shared" si="13"/>
        <v>0</v>
      </c>
      <c r="L302">
        <f t="shared" si="14"/>
        <v>0</v>
      </c>
      <c r="M302" t="str">
        <f>INDEX('Legislator By Industry'!$G$1:$CJ$1,0,MATCH(MAX('Legislator By Industry'!G302:CJ302),'Legislator By Industry'!G302:CJ302,0))</f>
        <v>Finance, Insurance &amp; Real Estate - Securities &amp; Investment</v>
      </c>
      <c r="N302">
        <f>MAX('Legislator By Industry'!G302:CJ302)</f>
        <v>178950</v>
      </c>
      <c r="O302">
        <f>N302/G302</f>
        <v>0.12315830332661623</v>
      </c>
    </row>
    <row r="303" spans="1:15" x14ac:dyDescent="0.25">
      <c r="A303" t="s">
        <v>448</v>
      </c>
      <c r="B303" t="s">
        <v>2425</v>
      </c>
      <c r="C303" t="s">
        <v>2690</v>
      </c>
      <c r="D303" s="6" t="s">
        <v>965</v>
      </c>
      <c r="E303" t="s">
        <v>87</v>
      </c>
      <c r="F303" t="s">
        <v>90</v>
      </c>
      <c r="G303">
        <f>SUM('Legislator By Industry'!G303:CJ303)</f>
        <v>2988015</v>
      </c>
      <c r="H303">
        <f>SUM('Legislator By Industry'!AD303,'Legislator By Industry'!AE303)</f>
        <v>7500</v>
      </c>
      <c r="I303">
        <f t="shared" si="12"/>
        <v>2.5100275601026099E-3</v>
      </c>
      <c r="J303">
        <f>SUM('Legislator By Industry'!AW303)</f>
        <v>98156</v>
      </c>
      <c r="K303">
        <f t="shared" si="13"/>
        <v>3.2849902025257574E-2</v>
      </c>
      <c r="L303">
        <f t="shared" si="14"/>
        <v>3.2849902025257574E-2</v>
      </c>
      <c r="M303" t="str">
        <f>INDEX('Legislator By Industry'!$G$1:$CJ$1,0,MATCH(MAX('Legislator By Industry'!G303:CJ303),'Legislator By Industry'!G303:CJ303,0))</f>
        <v>Finance, Insurance &amp; Real Estate - Securities &amp; Investment</v>
      </c>
      <c r="N303">
        <f>MAX('Legislator By Industry'!G303:CJ303)</f>
        <v>427234</v>
      </c>
      <c r="O303">
        <f>N303/G303</f>
        <v>0.14298254861505047</v>
      </c>
    </row>
    <row r="304" spans="1:15" x14ac:dyDescent="0.25">
      <c r="A304" t="s">
        <v>449</v>
      </c>
      <c r="B304" t="s">
        <v>2426</v>
      </c>
      <c r="C304" t="s">
        <v>2685</v>
      </c>
      <c r="D304" s="6" t="s">
        <v>450</v>
      </c>
      <c r="E304" t="s">
        <v>95</v>
      </c>
      <c r="F304" t="s">
        <v>90</v>
      </c>
      <c r="G304">
        <f>SUM('Legislator By Industry'!G304:CJ304)</f>
        <v>546780</v>
      </c>
      <c r="H304">
        <f>SUM('Legislator By Industry'!AD304,'Legislator By Industry'!AE304)</f>
        <v>13000</v>
      </c>
      <c r="I304">
        <f t="shared" si="12"/>
        <v>2.3775558725630051E-2</v>
      </c>
      <c r="J304">
        <f>SUM('Legislator By Industry'!AW304)</f>
        <v>1250</v>
      </c>
      <c r="K304">
        <f t="shared" si="13"/>
        <v>2.2861114159259664E-3</v>
      </c>
      <c r="L304">
        <f t="shared" si="14"/>
        <v>2.2861114159259664E-3</v>
      </c>
      <c r="M304" t="str">
        <f>INDEX('Legislator By Industry'!$G$1:$CJ$1,0,MATCH(MAX('Legislator By Industry'!G304:CJ304),'Legislator By Industry'!G304:CJ304,0))</f>
        <v>Lawyers &amp; Lobbyists - Lobbyists</v>
      </c>
      <c r="N304">
        <f>MAX('Legislator By Industry'!G304:CJ304)</f>
        <v>39516</v>
      </c>
      <c r="O304">
        <f>N304/G304</f>
        <v>7.22703829693844E-2</v>
      </c>
    </row>
    <row r="305" spans="1:15" x14ac:dyDescent="0.25">
      <c r="A305" t="s">
        <v>451</v>
      </c>
      <c r="B305" t="s">
        <v>2427</v>
      </c>
      <c r="C305" t="s">
        <v>2664</v>
      </c>
      <c r="D305" s="6" t="s">
        <v>966</v>
      </c>
      <c r="E305" t="s">
        <v>87</v>
      </c>
      <c r="F305" t="s">
        <v>88</v>
      </c>
      <c r="G305">
        <f>SUM('Legislator By Industry'!G305:CJ305)</f>
        <v>861761</v>
      </c>
      <c r="H305">
        <f>SUM('Legislator By Industry'!AD305,'Legislator By Industry'!AE305)</f>
        <v>91650</v>
      </c>
      <c r="I305">
        <f t="shared" si="12"/>
        <v>0.10635199318604578</v>
      </c>
      <c r="J305">
        <f>SUM('Legislator By Industry'!AW305)</f>
        <v>0</v>
      </c>
      <c r="K305">
        <f t="shared" si="13"/>
        <v>0</v>
      </c>
      <c r="L305">
        <f t="shared" si="14"/>
        <v>0</v>
      </c>
      <c r="M305" t="str">
        <f>INDEX('Legislator By Industry'!$G$1:$CJ$1,0,MATCH(MAX('Legislator By Industry'!G305:CJ305),'Legislator By Industry'!G305:CJ305,0))</f>
        <v>Finance, Insurance &amp; Real Estate - Insurance</v>
      </c>
      <c r="N305">
        <f>MAX('Legislator By Industry'!G305:CJ305)</f>
        <v>101900</v>
      </c>
      <c r="O305">
        <f>N305/G305</f>
        <v>0.11824624228759482</v>
      </c>
    </row>
    <row r="306" spans="1:15" x14ac:dyDescent="0.25">
      <c r="A306" t="s">
        <v>452</v>
      </c>
      <c r="B306" t="s">
        <v>2428</v>
      </c>
      <c r="C306" t="s">
        <v>2666</v>
      </c>
      <c r="D306" s="6" t="s">
        <v>967</v>
      </c>
      <c r="E306" t="s">
        <v>87</v>
      </c>
      <c r="F306" t="s">
        <v>88</v>
      </c>
      <c r="G306">
        <f>SUM('Legislator By Industry'!G306:CJ306)</f>
        <v>883830</v>
      </c>
      <c r="H306">
        <f>SUM('Legislator By Industry'!AD306,'Legislator By Industry'!AE306)</f>
        <v>25200</v>
      </c>
      <c r="I306">
        <f t="shared" si="12"/>
        <v>2.8512270459251213E-2</v>
      </c>
      <c r="J306">
        <f>SUM('Legislator By Industry'!AW306)</f>
        <v>0</v>
      </c>
      <c r="K306">
        <f t="shared" si="13"/>
        <v>0</v>
      </c>
      <c r="L306">
        <f t="shared" si="14"/>
        <v>0</v>
      </c>
      <c r="M306" t="str">
        <f>INDEX('Legislator By Industry'!$G$1:$CJ$1,0,MATCH(MAX('Legislator By Industry'!G306:CJ306),'Legislator By Industry'!G306:CJ306,0))</f>
        <v>Health - Pharmaceuticals/Health Products</v>
      </c>
      <c r="N306">
        <f>MAX('Legislator By Industry'!G306:CJ306)</f>
        <v>72441</v>
      </c>
      <c r="O306">
        <f>N306/G306</f>
        <v>8.1962594616611789E-2</v>
      </c>
    </row>
    <row r="307" spans="1:15" x14ac:dyDescent="0.25">
      <c r="A307" t="s">
        <v>453</v>
      </c>
      <c r="B307" t="s">
        <v>2429</v>
      </c>
      <c r="C307" t="s">
        <v>2686</v>
      </c>
      <c r="D307" s="6" t="s">
        <v>454</v>
      </c>
      <c r="E307" t="s">
        <v>95</v>
      </c>
      <c r="F307" t="s">
        <v>90</v>
      </c>
      <c r="G307">
        <f>SUM('Legislator By Industry'!G307:CJ307)</f>
        <v>364736</v>
      </c>
      <c r="H307">
        <f>SUM('Legislator By Industry'!AD307,'Legislator By Industry'!AE307)</f>
        <v>9900</v>
      </c>
      <c r="I307">
        <f t="shared" si="12"/>
        <v>2.714291981049307E-2</v>
      </c>
      <c r="J307">
        <f>SUM('Legislator By Industry'!AW307)</f>
        <v>8557</v>
      </c>
      <c r="K307">
        <f t="shared" si="13"/>
        <v>2.3460804527110021E-2</v>
      </c>
      <c r="L307">
        <f t="shared" si="14"/>
        <v>2.3460804527110021E-2</v>
      </c>
      <c r="M307" t="str">
        <f>INDEX('Legislator By Industry'!$G$1:$CJ$1,0,MATCH(MAX('Legislator By Industry'!G307:CJ307),'Legislator By Industry'!G307:CJ307,0))</f>
        <v>Lawyers &amp; Lobbyists - Lawyers/Law Firms</v>
      </c>
      <c r="N307">
        <f>MAX('Legislator By Industry'!G307:CJ307)</f>
        <v>65053</v>
      </c>
      <c r="O307">
        <f>N307/G307</f>
        <v>0.17835640024565713</v>
      </c>
    </row>
    <row r="308" spans="1:15" x14ac:dyDescent="0.25">
      <c r="A308" t="s">
        <v>455</v>
      </c>
      <c r="B308" t="s">
        <v>2430</v>
      </c>
      <c r="C308" t="s">
        <v>2667</v>
      </c>
      <c r="D308" s="6" t="s">
        <v>968</v>
      </c>
      <c r="E308" t="s">
        <v>87</v>
      </c>
      <c r="F308" t="s">
        <v>88</v>
      </c>
      <c r="G308">
        <f>SUM('Legislator By Industry'!G308:CJ308)</f>
        <v>341724</v>
      </c>
      <c r="H308">
        <f>SUM('Legislator By Industry'!AD308,'Legislator By Industry'!AE308)</f>
        <v>13500</v>
      </c>
      <c r="I308">
        <f t="shared" si="12"/>
        <v>3.9505565895283916E-2</v>
      </c>
      <c r="J308">
        <f>SUM('Legislator By Industry'!AW308)</f>
        <v>0</v>
      </c>
      <c r="K308">
        <f t="shared" si="13"/>
        <v>0</v>
      </c>
      <c r="L308">
        <f t="shared" si="14"/>
        <v>0</v>
      </c>
      <c r="M308" t="str">
        <f>INDEX('Legislator By Industry'!$G$1:$CJ$1,0,MATCH(MAX('Legislator By Industry'!G308:CJ308),'Legislator By Industry'!G308:CJ308,0))</f>
        <v>Ideological/Single-Issue - Republican/Conservative</v>
      </c>
      <c r="N308">
        <f>MAX('Legislator By Industry'!G308:CJ308)</f>
        <v>42290</v>
      </c>
      <c r="O308">
        <f>N308/G308</f>
        <v>0.12375484308974494</v>
      </c>
    </row>
    <row r="309" spans="1:15" x14ac:dyDescent="0.25">
      <c r="A309" t="s">
        <v>456</v>
      </c>
      <c r="B309" t="s">
        <v>2431</v>
      </c>
      <c r="C309" t="s">
        <v>2657</v>
      </c>
      <c r="D309" s="6" t="s">
        <v>969</v>
      </c>
      <c r="E309" t="s">
        <v>87</v>
      </c>
      <c r="F309" t="s">
        <v>90</v>
      </c>
      <c r="G309">
        <f>SUM('Legislator By Industry'!G309:CJ309)</f>
        <v>1051114</v>
      </c>
      <c r="H309">
        <f>SUM('Legislator By Industry'!AD309,'Legislator By Industry'!AE309)</f>
        <v>14500</v>
      </c>
      <c r="I309">
        <f t="shared" si="12"/>
        <v>1.3794888090159583E-2</v>
      </c>
      <c r="J309">
        <f>SUM('Legislator By Industry'!AW309)</f>
        <v>0</v>
      </c>
      <c r="K309">
        <f t="shared" si="13"/>
        <v>0</v>
      </c>
      <c r="L309">
        <f t="shared" si="14"/>
        <v>0</v>
      </c>
      <c r="M309" t="str">
        <f>INDEX('Legislator By Industry'!$G$1:$CJ$1,0,MATCH(MAX('Legislator By Industry'!G309:CJ309),'Legislator By Industry'!G309:CJ309,0))</f>
        <v>Health - Health Professionals</v>
      </c>
      <c r="N309">
        <f>MAX('Legislator By Industry'!G309:CJ309)</f>
        <v>129200</v>
      </c>
      <c r="O309">
        <f>N309/G309</f>
        <v>0.12291720974128401</v>
      </c>
    </row>
    <row r="310" spans="1:15" x14ac:dyDescent="0.25">
      <c r="A310" t="s">
        <v>457</v>
      </c>
      <c r="B310" t="s">
        <v>2432</v>
      </c>
      <c r="C310" t="s">
        <v>2698</v>
      </c>
      <c r="D310" s="6" t="s">
        <v>458</v>
      </c>
      <c r="E310" t="s">
        <v>95</v>
      </c>
      <c r="F310" t="s">
        <v>88</v>
      </c>
      <c r="G310">
        <f>SUM('Legislator By Industry'!G310:CJ310)</f>
        <v>7926010</v>
      </c>
      <c r="H310">
        <f>SUM('Legislator By Industry'!AD310,'Legislator By Industry'!AE310)</f>
        <v>219550</v>
      </c>
      <c r="I310">
        <f t="shared" si="12"/>
        <v>2.7699939818395386E-2</v>
      </c>
      <c r="J310">
        <f>SUM('Legislator By Industry'!AW310)</f>
        <v>0</v>
      </c>
      <c r="K310">
        <f t="shared" si="13"/>
        <v>0</v>
      </c>
      <c r="L310">
        <f t="shared" si="14"/>
        <v>0</v>
      </c>
      <c r="M310" t="str">
        <f>INDEX('Legislator By Industry'!$G$1:$CJ$1,0,MATCH(MAX('Legislator By Industry'!G310:CJ310),'Legislator By Industry'!G310:CJ310,0))</f>
        <v>Other - Retired</v>
      </c>
      <c r="N310">
        <f>MAX('Legislator By Industry'!G310:CJ310)</f>
        <v>1126684</v>
      </c>
      <c r="O310">
        <f>N310/G310</f>
        <v>0.14215021177111814</v>
      </c>
    </row>
    <row r="311" spans="1:15" x14ac:dyDescent="0.25">
      <c r="A311" t="s">
        <v>459</v>
      </c>
      <c r="B311" t="s">
        <v>2433</v>
      </c>
      <c r="C311" t="s">
        <v>2678</v>
      </c>
      <c r="D311" s="6" t="s">
        <v>460</v>
      </c>
      <c r="E311" t="s">
        <v>95</v>
      </c>
      <c r="F311" t="s">
        <v>90</v>
      </c>
      <c r="G311">
        <f>SUM('Legislator By Industry'!G311:CJ311)</f>
        <v>584245</v>
      </c>
      <c r="H311">
        <f>SUM('Legislator By Industry'!AD311,'Legislator By Industry'!AE311)</f>
        <v>6051</v>
      </c>
      <c r="I311">
        <f t="shared" si="12"/>
        <v>1.0356956413833237E-2</v>
      </c>
      <c r="J311">
        <f>SUM('Legislator By Industry'!AW311)</f>
        <v>3</v>
      </c>
      <c r="K311">
        <f t="shared" si="13"/>
        <v>5.134832133779493E-6</v>
      </c>
      <c r="L311">
        <f t="shared" si="14"/>
        <v>5.134832133779493E-6</v>
      </c>
      <c r="M311" t="str">
        <f>INDEX('Legislator By Industry'!$G$1:$CJ$1,0,MATCH(MAX('Legislator By Industry'!G311:CJ311),'Legislator By Industry'!G311:CJ311,0))</f>
        <v>Lawyers &amp; Lobbyists - Lawyers/Law Firms</v>
      </c>
      <c r="N311">
        <f>MAX('Legislator By Industry'!G311:CJ311)</f>
        <v>124989</v>
      </c>
      <c r="O311">
        <f>N311/G311</f>
        <v>0.21393251118965503</v>
      </c>
    </row>
    <row r="312" spans="1:15" x14ac:dyDescent="0.25">
      <c r="A312" t="s">
        <v>461</v>
      </c>
      <c r="B312" t="s">
        <v>2434</v>
      </c>
      <c r="C312" t="s">
        <v>2664</v>
      </c>
      <c r="D312" s="6" t="s">
        <v>970</v>
      </c>
      <c r="E312" t="s">
        <v>87</v>
      </c>
      <c r="F312" t="s">
        <v>88</v>
      </c>
      <c r="G312">
        <f>SUM('Legislator By Industry'!G312:CJ312)</f>
        <v>1549882</v>
      </c>
      <c r="H312">
        <f>SUM('Legislator By Industry'!AD312,'Legislator By Industry'!AE312)</f>
        <v>129250</v>
      </c>
      <c r="I312">
        <f t="shared" si="12"/>
        <v>8.3393445436491298E-2</v>
      </c>
      <c r="J312">
        <f>SUM('Legislator By Industry'!AW312)</f>
        <v>0</v>
      </c>
      <c r="K312">
        <f t="shared" si="13"/>
        <v>0</v>
      </c>
      <c r="L312">
        <f t="shared" si="14"/>
        <v>0</v>
      </c>
      <c r="M312" t="str">
        <f>INDEX('Legislator By Industry'!$G$1:$CJ$1,0,MATCH(MAX('Legislator By Industry'!G312:CJ312),'Legislator By Industry'!G312:CJ312,0))</f>
        <v>Energy &amp; Natural Resources - Oil &amp; Gas</v>
      </c>
      <c r="N312">
        <f>MAX('Legislator By Industry'!G312:CJ312)</f>
        <v>127250</v>
      </c>
      <c r="O312">
        <f>N312/G312</f>
        <v>8.2103024617357967E-2</v>
      </c>
    </row>
    <row r="313" spans="1:15" x14ac:dyDescent="0.25">
      <c r="A313" t="s">
        <v>462</v>
      </c>
      <c r="B313" t="s">
        <v>2435</v>
      </c>
      <c r="C313" t="s">
        <v>2657</v>
      </c>
      <c r="D313" s="6" t="s">
        <v>971</v>
      </c>
      <c r="E313" t="s">
        <v>87</v>
      </c>
      <c r="F313" t="s">
        <v>88</v>
      </c>
      <c r="G313">
        <f>SUM('Legislator By Industry'!G313:CJ313)</f>
        <v>596177</v>
      </c>
      <c r="H313">
        <f>SUM('Legislator By Industry'!AD313,'Legislator By Industry'!AE313)</f>
        <v>18000</v>
      </c>
      <c r="I313">
        <f t="shared" si="12"/>
        <v>3.0192375754180385E-2</v>
      </c>
      <c r="J313">
        <f>SUM('Legislator By Industry'!AW313)</f>
        <v>0</v>
      </c>
      <c r="K313">
        <f t="shared" si="13"/>
        <v>0</v>
      </c>
      <c r="L313">
        <f t="shared" si="14"/>
        <v>0</v>
      </c>
      <c r="M313" t="str">
        <f>INDEX('Legislator By Industry'!$G$1:$CJ$1,0,MATCH(MAX('Legislator By Industry'!G313:CJ313),'Legislator By Industry'!G313:CJ313,0))</f>
        <v>Other - Retired</v>
      </c>
      <c r="N313">
        <f>MAX('Legislator By Industry'!G313:CJ313)</f>
        <v>163709</v>
      </c>
      <c r="O313">
        <f>N313/G313</f>
        <v>0.27459798013006204</v>
      </c>
    </row>
    <row r="314" spans="1:15" x14ac:dyDescent="0.25">
      <c r="A314" t="s">
        <v>463</v>
      </c>
      <c r="B314" t="s">
        <v>2436</v>
      </c>
      <c r="C314" t="s">
        <v>2697</v>
      </c>
      <c r="D314" s="6" t="s">
        <v>972</v>
      </c>
      <c r="E314" t="s">
        <v>87</v>
      </c>
      <c r="F314" t="s">
        <v>90</v>
      </c>
      <c r="G314">
        <f>SUM('Legislator By Industry'!G314:CJ314)</f>
        <v>802903</v>
      </c>
      <c r="H314">
        <f>SUM('Legislator By Industry'!AD314,'Legislator By Industry'!AE314)</f>
        <v>0</v>
      </c>
      <c r="I314">
        <f t="shared" si="12"/>
        <v>0</v>
      </c>
      <c r="J314">
        <f>SUM('Legislator By Industry'!AW314)</f>
        <v>0</v>
      </c>
      <c r="K314">
        <f t="shared" si="13"/>
        <v>0</v>
      </c>
      <c r="L314">
        <f t="shared" si="14"/>
        <v>0</v>
      </c>
      <c r="M314" t="str">
        <f>INDEX('Legislator By Industry'!$G$1:$CJ$1,0,MATCH(MAX('Legislator By Industry'!G314:CJ314),'Legislator By Industry'!G314:CJ314,0))</f>
        <v>Misc Business - Casinos/Gambling</v>
      </c>
      <c r="N314">
        <f>MAX('Legislator By Industry'!G314:CJ314)</f>
        <v>110650</v>
      </c>
      <c r="O314">
        <f>N314/G314</f>
        <v>0.13781241320558024</v>
      </c>
    </row>
    <row r="315" spans="1:15" x14ac:dyDescent="0.25">
      <c r="A315" t="s">
        <v>464</v>
      </c>
      <c r="B315" t="s">
        <v>2437</v>
      </c>
      <c r="C315" t="s">
        <v>2667</v>
      </c>
      <c r="D315" s="6" t="s">
        <v>465</v>
      </c>
      <c r="E315" t="s">
        <v>95</v>
      </c>
      <c r="F315" t="s">
        <v>88</v>
      </c>
      <c r="G315">
        <f>SUM('Legislator By Industry'!G315:CJ315)</f>
        <v>1215425</v>
      </c>
      <c r="H315">
        <f>SUM('Legislator By Industry'!AD315,'Legislator By Industry'!AE315)</f>
        <v>103725</v>
      </c>
      <c r="I315">
        <f t="shared" si="12"/>
        <v>8.5340518748585892E-2</v>
      </c>
      <c r="J315">
        <f>SUM('Legislator By Industry'!AW315)</f>
        <v>0</v>
      </c>
      <c r="K315">
        <f t="shared" si="13"/>
        <v>0</v>
      </c>
      <c r="L315">
        <f t="shared" si="14"/>
        <v>0</v>
      </c>
      <c r="M315" t="str">
        <f>INDEX('Legislator By Industry'!$G$1:$CJ$1,0,MATCH(MAX('Legislator By Industry'!G315:CJ315),'Legislator By Industry'!G315:CJ315,0))</f>
        <v>Energy &amp; Natural Resources - Oil &amp; Gas</v>
      </c>
      <c r="N315">
        <f>MAX('Legislator By Industry'!G315:CJ315)</f>
        <v>100225</v>
      </c>
      <c r="O315">
        <f>N315/G315</f>
        <v>8.2460867597753867E-2</v>
      </c>
    </row>
    <row r="316" spans="1:15" x14ac:dyDescent="0.25">
      <c r="A316" t="s">
        <v>466</v>
      </c>
      <c r="B316" t="s">
        <v>2438</v>
      </c>
      <c r="C316" t="s">
        <v>2671</v>
      </c>
      <c r="D316" s="6" t="s">
        <v>973</v>
      </c>
      <c r="E316" t="s">
        <v>87</v>
      </c>
      <c r="F316" t="s">
        <v>90</v>
      </c>
      <c r="G316">
        <f>SUM('Legislator By Industry'!G316:CJ316)</f>
        <v>223295</v>
      </c>
      <c r="H316">
        <f>SUM('Legislator By Industry'!AD316,'Legislator By Industry'!AE316)</f>
        <v>0</v>
      </c>
      <c r="I316">
        <f t="shared" si="12"/>
        <v>0</v>
      </c>
      <c r="J316">
        <f>SUM('Legislator By Industry'!AW316)</f>
        <v>0</v>
      </c>
      <c r="K316">
        <f t="shared" si="13"/>
        <v>0</v>
      </c>
      <c r="L316">
        <f t="shared" si="14"/>
        <v>0</v>
      </c>
      <c r="M316" t="str">
        <f>INDEX('Legislator By Industry'!$G$1:$CJ$1,0,MATCH(MAX('Legislator By Industry'!G316:CJ316),'Legislator By Industry'!G316:CJ316,0))</f>
        <v>Health - Health Professionals</v>
      </c>
      <c r="N316">
        <f>MAX('Legislator By Industry'!G316:CJ316)</f>
        <v>46200</v>
      </c>
      <c r="O316">
        <f>N316/G316</f>
        <v>0.20690118453167336</v>
      </c>
    </row>
    <row r="317" spans="1:15" x14ac:dyDescent="0.25">
      <c r="A317" t="s">
        <v>467</v>
      </c>
      <c r="B317" t="s">
        <v>2439</v>
      </c>
      <c r="C317" t="s">
        <v>2686</v>
      </c>
      <c r="D317" s="6" t="s">
        <v>974</v>
      </c>
      <c r="E317" t="s">
        <v>87</v>
      </c>
      <c r="F317" t="s">
        <v>90</v>
      </c>
      <c r="G317">
        <f>SUM('Legislator By Industry'!G317:CJ317)</f>
        <v>690746</v>
      </c>
      <c r="H317">
        <f>SUM('Legislator By Industry'!AD317,'Legislator By Industry'!AE317)</f>
        <v>3010</v>
      </c>
      <c r="I317">
        <f t="shared" si="12"/>
        <v>4.3576075721032045E-3</v>
      </c>
      <c r="J317">
        <f>SUM('Legislator By Industry'!AW317)</f>
        <v>1000</v>
      </c>
      <c r="K317">
        <f t="shared" si="13"/>
        <v>1.4477101568449184E-3</v>
      </c>
      <c r="L317">
        <f t="shared" si="14"/>
        <v>1.4477101568449184E-3</v>
      </c>
      <c r="M317" t="str">
        <f>INDEX('Legislator By Industry'!$G$1:$CJ$1,0,MATCH(MAX('Legislator By Industry'!G317:CJ317),'Legislator By Industry'!G317:CJ317,0))</f>
        <v>Lawyers &amp; Lobbyists - Lawyers/Law Firms</v>
      </c>
      <c r="N317">
        <f>MAX('Legislator By Industry'!G317:CJ317)</f>
        <v>57828</v>
      </c>
      <c r="O317">
        <f>N317/G317</f>
        <v>8.3718182950027947E-2</v>
      </c>
    </row>
    <row r="318" spans="1:15" x14ac:dyDescent="0.25">
      <c r="A318" t="s">
        <v>468</v>
      </c>
      <c r="B318" t="s">
        <v>2440</v>
      </c>
      <c r="C318" t="s">
        <v>2655</v>
      </c>
      <c r="D318" s="6" t="s">
        <v>975</v>
      </c>
      <c r="E318" t="s">
        <v>87</v>
      </c>
      <c r="F318" t="s">
        <v>88</v>
      </c>
      <c r="G318">
        <f>SUM('Legislator By Industry'!G318:CJ318)</f>
        <v>2909111</v>
      </c>
      <c r="H318">
        <f>SUM('Legislator By Industry'!AD318,'Legislator By Industry'!AE318)</f>
        <v>74750</v>
      </c>
      <c r="I318">
        <f t="shared" si="12"/>
        <v>2.5695135042973608E-2</v>
      </c>
      <c r="J318">
        <f>SUM('Legislator By Industry'!AW318)</f>
        <v>0</v>
      </c>
      <c r="K318">
        <f t="shared" si="13"/>
        <v>0</v>
      </c>
      <c r="L318">
        <f t="shared" si="14"/>
        <v>0</v>
      </c>
      <c r="M318" t="str">
        <f>INDEX('Legislator By Industry'!$G$1:$CJ$1,0,MATCH(MAX('Legislator By Industry'!G318:CJ318),'Legislator By Industry'!G318:CJ318,0))</f>
        <v>Finance, Insurance &amp; Real Estate - Securities &amp; Investment</v>
      </c>
      <c r="N318">
        <f>MAX('Legislator By Industry'!G318:CJ318)</f>
        <v>385450</v>
      </c>
      <c r="O318">
        <f>N318/G318</f>
        <v>0.13249752243898566</v>
      </c>
    </row>
    <row r="319" spans="1:15" x14ac:dyDescent="0.25">
      <c r="A319" t="s">
        <v>469</v>
      </c>
      <c r="B319" t="s">
        <v>2441</v>
      </c>
      <c r="C319" t="s">
        <v>2685</v>
      </c>
      <c r="D319" s="6" t="s">
        <v>976</v>
      </c>
      <c r="E319" t="s">
        <v>87</v>
      </c>
      <c r="F319" t="s">
        <v>88</v>
      </c>
      <c r="G319">
        <f>SUM('Legislator By Industry'!G319:CJ319)</f>
        <v>1031015</v>
      </c>
      <c r="H319">
        <f>SUM('Legislator By Industry'!AD319,'Legislator By Industry'!AE319)</f>
        <v>142200</v>
      </c>
      <c r="I319">
        <f t="shared" si="12"/>
        <v>0.13792233866626577</v>
      </c>
      <c r="J319">
        <f>SUM('Legislator By Industry'!AW319)</f>
        <v>0</v>
      </c>
      <c r="K319">
        <f t="shared" si="13"/>
        <v>0</v>
      </c>
      <c r="L319">
        <f t="shared" si="14"/>
        <v>0</v>
      </c>
      <c r="M319" t="str">
        <f>INDEX('Legislator By Industry'!$G$1:$CJ$1,0,MATCH(MAX('Legislator By Industry'!G319:CJ319),'Legislator By Industry'!G319:CJ319,0))</f>
        <v>Health - Health Professionals</v>
      </c>
      <c r="N319">
        <f>MAX('Legislator By Industry'!G319:CJ319)</f>
        <v>74850</v>
      </c>
      <c r="O319">
        <f>N319/G319</f>
        <v>7.2598361808509093E-2</v>
      </c>
    </row>
    <row r="320" spans="1:15" x14ac:dyDescent="0.25">
      <c r="A320" t="s">
        <v>470</v>
      </c>
      <c r="B320" t="s">
        <v>2442</v>
      </c>
      <c r="C320" t="s">
        <v>2657</v>
      </c>
      <c r="D320" s="6" t="s">
        <v>977</v>
      </c>
      <c r="E320" t="s">
        <v>87</v>
      </c>
      <c r="F320" t="s">
        <v>90</v>
      </c>
      <c r="G320">
        <f>SUM('Legislator By Industry'!G320:CJ320)</f>
        <v>976782</v>
      </c>
      <c r="H320">
        <f>SUM('Legislator By Industry'!AD320,'Legislator By Industry'!AE320)</f>
        <v>4500</v>
      </c>
      <c r="I320">
        <f t="shared" si="12"/>
        <v>4.6069645018028587E-3</v>
      </c>
      <c r="J320">
        <f>SUM('Legislator By Industry'!AW320)</f>
        <v>1000</v>
      </c>
      <c r="K320">
        <f t="shared" si="13"/>
        <v>1.0237698892895241E-3</v>
      </c>
      <c r="L320">
        <f t="shared" si="14"/>
        <v>1.0237698892895241E-3</v>
      </c>
      <c r="M320" t="str">
        <f>INDEX('Legislator By Industry'!$G$1:$CJ$1,0,MATCH(MAX('Legislator By Industry'!G320:CJ320),'Legislator By Industry'!G320:CJ320,0))</f>
        <v>Other - Retired</v>
      </c>
      <c r="N320">
        <f>MAX('Legislator By Industry'!G320:CJ320)</f>
        <v>144312</v>
      </c>
      <c r="O320">
        <f>N320/G320</f>
        <v>0.14774228026314981</v>
      </c>
    </row>
    <row r="321" spans="1:15" x14ac:dyDescent="0.25">
      <c r="A321" t="s">
        <v>471</v>
      </c>
      <c r="B321" t="s">
        <v>2443</v>
      </c>
      <c r="C321" t="s">
        <v>2698</v>
      </c>
      <c r="D321" s="6" t="s">
        <v>978</v>
      </c>
      <c r="E321" t="s">
        <v>87</v>
      </c>
      <c r="F321" t="s">
        <v>88</v>
      </c>
      <c r="G321">
        <f>SUM('Legislator By Industry'!G321:CJ321)</f>
        <v>4457327</v>
      </c>
      <c r="H321">
        <f>SUM('Legislator By Industry'!AD321,'Legislator By Industry'!AE321)</f>
        <v>84646</v>
      </c>
      <c r="I321">
        <f t="shared" si="12"/>
        <v>1.899030517617397E-2</v>
      </c>
      <c r="J321">
        <f>SUM('Legislator By Industry'!AW321)</f>
        <v>0</v>
      </c>
      <c r="K321">
        <f t="shared" si="13"/>
        <v>0</v>
      </c>
      <c r="L321">
        <f t="shared" si="14"/>
        <v>0</v>
      </c>
      <c r="M321" t="str">
        <f>INDEX('Legislator By Industry'!$G$1:$CJ$1,0,MATCH(MAX('Legislator By Industry'!G321:CJ321),'Legislator By Industry'!G321:CJ321,0))</f>
        <v>Other - Retired</v>
      </c>
      <c r="N321">
        <f>MAX('Legislator By Industry'!G321:CJ321)</f>
        <v>932743</v>
      </c>
      <c r="O321">
        <f>N321/G321</f>
        <v>0.20926061740590268</v>
      </c>
    </row>
    <row r="322" spans="1:15" x14ac:dyDescent="0.25">
      <c r="A322" t="s">
        <v>472</v>
      </c>
      <c r="B322" t="s">
        <v>2444</v>
      </c>
      <c r="C322" t="s">
        <v>2655</v>
      </c>
      <c r="D322" s="6" t="s">
        <v>979</v>
      </c>
      <c r="E322" t="s">
        <v>87</v>
      </c>
      <c r="F322" t="s">
        <v>88</v>
      </c>
      <c r="G322">
        <f>SUM('Legislator By Industry'!G322:CJ322)</f>
        <v>503103</v>
      </c>
      <c r="H322">
        <f>SUM('Legislator By Industry'!AD322,'Legislator By Industry'!AE322)</f>
        <v>10500</v>
      </c>
      <c r="I322">
        <f t="shared" si="12"/>
        <v>2.0870477814682084E-2</v>
      </c>
      <c r="J322">
        <f>SUM('Legislator By Industry'!AW322)</f>
        <v>0</v>
      </c>
      <c r="K322">
        <f t="shared" si="13"/>
        <v>0</v>
      </c>
      <c r="L322">
        <f t="shared" si="14"/>
        <v>0</v>
      </c>
      <c r="M322" t="str">
        <f>INDEX('Legislator By Industry'!$G$1:$CJ$1,0,MATCH(MAX('Legislator By Industry'!G322:CJ322),'Legislator By Industry'!G322:CJ322,0))</f>
        <v>Ideological/Single-Issue - Leadership PACs</v>
      </c>
      <c r="N322">
        <f>MAX('Legislator By Industry'!G322:CJ322)</f>
        <v>51000</v>
      </c>
      <c r="O322">
        <f>N322/G322</f>
        <v>0.10137089224274154</v>
      </c>
    </row>
    <row r="323" spans="1:15" x14ac:dyDescent="0.25">
      <c r="A323" t="s">
        <v>473</v>
      </c>
      <c r="B323" t="s">
        <v>2445</v>
      </c>
      <c r="C323" t="s">
        <v>2666</v>
      </c>
      <c r="D323" s="6" t="s">
        <v>980</v>
      </c>
      <c r="E323" t="s">
        <v>87</v>
      </c>
      <c r="F323" t="s">
        <v>88</v>
      </c>
      <c r="G323">
        <f>SUM('Legislator By Industry'!G323:CJ323)</f>
        <v>2146596</v>
      </c>
      <c r="H323">
        <f>SUM('Legislator By Industry'!AD323,'Legislator By Industry'!AE323)</f>
        <v>79950</v>
      </c>
      <c r="I323">
        <f t="shared" ref="I323:I386" si="15">H323/G323</f>
        <v>3.7245014898005961E-2</v>
      </c>
      <c r="J323">
        <f>SUM('Legislator By Industry'!AW323)</f>
        <v>0</v>
      </c>
      <c r="K323">
        <f t="shared" ref="K323:K386" si="16">J323/G323</f>
        <v>0</v>
      </c>
      <c r="L323">
        <f t="shared" ref="L323:L386" si="17">IFERROR(J323/G323,0)</f>
        <v>0</v>
      </c>
      <c r="M323" t="str">
        <f>INDEX('Legislator By Industry'!$G$1:$CJ$1,0,MATCH(MAX('Legislator By Industry'!G323:CJ323),'Legislator By Industry'!G323:CJ323,0))</f>
        <v>Finance, Insurance &amp; Real Estate - Insurance</v>
      </c>
      <c r="N323">
        <f>MAX('Legislator By Industry'!G323:CJ323)</f>
        <v>185350</v>
      </c>
      <c r="O323">
        <f>N323/G323</f>
        <v>8.6346010148160152E-2</v>
      </c>
    </row>
    <row r="324" spans="1:15" x14ac:dyDescent="0.25">
      <c r="A324" t="s">
        <v>474</v>
      </c>
      <c r="B324" t="s">
        <v>2446</v>
      </c>
      <c r="C324" t="s">
        <v>2690</v>
      </c>
      <c r="D324" s="6" t="s">
        <v>981</v>
      </c>
      <c r="E324" t="s">
        <v>87</v>
      </c>
      <c r="F324" t="s">
        <v>90</v>
      </c>
      <c r="G324">
        <f>SUM('Legislator By Industry'!G324:CJ324)</f>
        <v>921087</v>
      </c>
      <c r="H324">
        <f>SUM('Legislator By Industry'!AD324,'Legislator By Industry'!AE324)</f>
        <v>2500</v>
      </c>
      <c r="I324">
        <f t="shared" si="15"/>
        <v>2.7141844364321718E-3</v>
      </c>
      <c r="J324">
        <f>SUM('Legislator By Industry'!AW324)</f>
        <v>10000</v>
      </c>
      <c r="K324">
        <f t="shared" si="16"/>
        <v>1.0856737745728687E-2</v>
      </c>
      <c r="L324">
        <f t="shared" si="17"/>
        <v>1.0856737745728687E-2</v>
      </c>
      <c r="M324" t="str">
        <f>INDEX('Legislator By Industry'!$G$1:$CJ$1,0,MATCH(MAX('Legislator By Industry'!G324:CJ324),'Legislator By Industry'!G324:CJ324,0))</f>
        <v>Finance, Insurance &amp; Real Estate - Securities &amp; Investment</v>
      </c>
      <c r="N324">
        <f>MAX('Legislator By Industry'!G324:CJ324)</f>
        <v>151450</v>
      </c>
      <c r="O324">
        <f>N324/G324</f>
        <v>0.16442529315906099</v>
      </c>
    </row>
    <row r="325" spans="1:15" x14ac:dyDescent="0.25">
      <c r="A325" t="s">
        <v>475</v>
      </c>
      <c r="B325" t="s">
        <v>2447</v>
      </c>
      <c r="C325" t="s">
        <v>2679</v>
      </c>
      <c r="D325" s="6" t="s">
        <v>476</v>
      </c>
      <c r="E325" t="s">
        <v>95</v>
      </c>
      <c r="F325" t="s">
        <v>90</v>
      </c>
      <c r="G325">
        <f>SUM('Legislator By Industry'!G325:CJ325)</f>
        <v>680789</v>
      </c>
      <c r="H325">
        <f>SUM('Legislator By Industry'!AD325,'Legislator By Industry'!AE325)</f>
        <v>1000</v>
      </c>
      <c r="I325">
        <f t="shared" si="15"/>
        <v>1.4688838979478223E-3</v>
      </c>
      <c r="J325">
        <f>SUM('Legislator By Industry'!AW325)</f>
        <v>500</v>
      </c>
      <c r="K325">
        <f t="shared" si="16"/>
        <v>7.3444194897391113E-4</v>
      </c>
      <c r="L325">
        <f t="shared" si="17"/>
        <v>7.3444194897391113E-4</v>
      </c>
      <c r="M325" t="str">
        <f>INDEX('Legislator By Industry'!$G$1:$CJ$1,0,MATCH(MAX('Legislator By Industry'!G325:CJ325),'Legislator By Industry'!G325:CJ325,0))</f>
        <v>Finance, Insurance &amp; Real Estate - Real Estate</v>
      </c>
      <c r="N325">
        <f>MAX('Legislator By Industry'!G325:CJ325)</f>
        <v>84718</v>
      </c>
      <c r="O325">
        <f>N325/G325</f>
        <v>0.12444090606634362</v>
      </c>
    </row>
    <row r="326" spans="1:15" x14ac:dyDescent="0.25">
      <c r="A326" t="s">
        <v>477</v>
      </c>
      <c r="B326" t="s">
        <v>2448</v>
      </c>
      <c r="C326" t="s">
        <v>2690</v>
      </c>
      <c r="D326" s="6" t="s">
        <v>982</v>
      </c>
      <c r="E326" t="s">
        <v>87</v>
      </c>
      <c r="F326" t="s">
        <v>90</v>
      </c>
      <c r="G326">
        <f>SUM('Legislator By Industry'!G326:CJ326)</f>
        <v>649939</v>
      </c>
      <c r="H326">
        <f>SUM('Legislator By Industry'!AD326,'Legislator By Industry'!AE326)</f>
        <v>0</v>
      </c>
      <c r="I326">
        <f t="shared" si="15"/>
        <v>0</v>
      </c>
      <c r="J326">
        <f>SUM('Legislator By Industry'!AW326)</f>
        <v>4716</v>
      </c>
      <c r="K326">
        <f t="shared" si="16"/>
        <v>7.2560655692303433E-3</v>
      </c>
      <c r="L326">
        <f t="shared" si="17"/>
        <v>7.2560655692303433E-3</v>
      </c>
      <c r="M326" t="str">
        <f>INDEX('Legislator By Industry'!$G$1:$CJ$1,0,MATCH(MAX('Legislator By Industry'!G326:CJ326),'Legislator By Industry'!G326:CJ326,0))</f>
        <v>Finance, Insurance &amp; Real Estate - Real Estate</v>
      </c>
      <c r="N326">
        <f>MAX('Legislator By Industry'!G326:CJ326)</f>
        <v>59200</v>
      </c>
      <c r="O326">
        <f>N326/G326</f>
        <v>9.1085471098056897E-2</v>
      </c>
    </row>
    <row r="327" spans="1:15" x14ac:dyDescent="0.25">
      <c r="A327" t="s">
        <v>478</v>
      </c>
      <c r="B327" t="s">
        <v>2449</v>
      </c>
      <c r="C327" t="s">
        <v>2676</v>
      </c>
      <c r="D327" s="6" t="s">
        <v>479</v>
      </c>
      <c r="E327" t="s">
        <v>95</v>
      </c>
      <c r="F327" t="s">
        <v>90</v>
      </c>
      <c r="G327">
        <f>SUM('Legislator By Industry'!G327:CJ327)</f>
        <v>368993</v>
      </c>
      <c r="H327">
        <f>SUM('Legislator By Industry'!AD327,'Legislator By Industry'!AE327)</f>
        <v>3513</v>
      </c>
      <c r="I327">
        <f t="shared" si="15"/>
        <v>9.5205058090532882E-3</v>
      </c>
      <c r="J327">
        <f>SUM('Legislator By Industry'!AW327)</f>
        <v>1333</v>
      </c>
      <c r="K327">
        <f t="shared" si="16"/>
        <v>3.612534655128959E-3</v>
      </c>
      <c r="L327">
        <f t="shared" si="17"/>
        <v>3.612534655128959E-3</v>
      </c>
      <c r="M327" t="str">
        <f>INDEX('Legislator By Industry'!$G$1:$CJ$1,0,MATCH(MAX('Legislator By Industry'!G327:CJ327),'Legislator By Industry'!G327:CJ327,0))</f>
        <v>Other - Retired</v>
      </c>
      <c r="N327">
        <f>MAX('Legislator By Industry'!G327:CJ327)</f>
        <v>93242</v>
      </c>
      <c r="O327">
        <f>N327/G327</f>
        <v>0.25269314052028086</v>
      </c>
    </row>
    <row r="328" spans="1:15" x14ac:dyDescent="0.25">
      <c r="A328" t="s">
        <v>480</v>
      </c>
      <c r="B328" t="s">
        <v>2450</v>
      </c>
      <c r="C328" t="s">
        <v>2684</v>
      </c>
      <c r="D328" s="6" t="s">
        <v>983</v>
      </c>
      <c r="E328" t="s">
        <v>87</v>
      </c>
      <c r="F328" t="s">
        <v>88</v>
      </c>
      <c r="G328">
        <f>SUM('Legislator By Industry'!G328:CJ328)</f>
        <v>1673448</v>
      </c>
      <c r="H328">
        <f>SUM('Legislator By Industry'!AD328,'Legislator By Industry'!AE328)</f>
        <v>73450</v>
      </c>
      <c r="I328">
        <f t="shared" si="15"/>
        <v>4.3891414612225774E-2</v>
      </c>
      <c r="J328">
        <f>SUM('Legislator By Industry'!AW328)</f>
        <v>0</v>
      </c>
      <c r="K328">
        <f t="shared" si="16"/>
        <v>0</v>
      </c>
      <c r="L328">
        <f t="shared" si="17"/>
        <v>0</v>
      </c>
      <c r="M328" t="str">
        <f>INDEX('Legislator By Industry'!$G$1:$CJ$1,0,MATCH(MAX('Legislator By Industry'!G328:CJ328),'Legislator By Industry'!G328:CJ328,0))</f>
        <v>Finance, Insurance &amp; Real Estate - Insurance</v>
      </c>
      <c r="N328">
        <f>MAX('Legislator By Industry'!G328:CJ328)</f>
        <v>219250</v>
      </c>
      <c r="O328">
        <f>N328/G328</f>
        <v>0.1310169183625664</v>
      </c>
    </row>
    <row r="329" spans="1:15" x14ac:dyDescent="0.25">
      <c r="A329" t="s">
        <v>481</v>
      </c>
      <c r="B329" t="s">
        <v>2451</v>
      </c>
      <c r="C329" t="s">
        <v>2673</v>
      </c>
      <c r="D329" s="6" t="s">
        <v>984</v>
      </c>
      <c r="E329" t="s">
        <v>87</v>
      </c>
      <c r="F329" t="s">
        <v>88</v>
      </c>
      <c r="G329">
        <f>SUM('Legislator By Industry'!G329:CJ329)</f>
        <v>1306760</v>
      </c>
      <c r="H329">
        <f>SUM('Legislator By Industry'!AD329,'Legislator By Industry'!AE329)</f>
        <v>29500</v>
      </c>
      <c r="I329">
        <f t="shared" si="15"/>
        <v>2.2574918118093607E-2</v>
      </c>
      <c r="J329">
        <f>SUM('Legislator By Industry'!AW329)</f>
        <v>0</v>
      </c>
      <c r="K329">
        <f t="shared" si="16"/>
        <v>0</v>
      </c>
      <c r="L329">
        <f t="shared" si="17"/>
        <v>0</v>
      </c>
      <c r="M329" t="str">
        <f>INDEX('Legislator By Industry'!$G$1:$CJ$1,0,MATCH(MAX('Legislator By Industry'!G329:CJ329),'Legislator By Industry'!G329:CJ329,0))</f>
        <v>Ideological/Single-Issue - Leadership PACs</v>
      </c>
      <c r="N329">
        <f>MAX('Legislator By Industry'!G329:CJ329)</f>
        <v>144700</v>
      </c>
      <c r="O329">
        <f>N329/G329</f>
        <v>0.11073188649790321</v>
      </c>
    </row>
    <row r="330" spans="1:15" x14ac:dyDescent="0.25">
      <c r="A330" t="s">
        <v>482</v>
      </c>
      <c r="B330" t="s">
        <v>2452</v>
      </c>
      <c r="C330" t="s">
        <v>2687</v>
      </c>
      <c r="D330" s="6" t="s">
        <v>483</v>
      </c>
      <c r="E330" t="s">
        <v>95</v>
      </c>
      <c r="F330" t="s">
        <v>90</v>
      </c>
      <c r="G330">
        <f>SUM('Legislator By Industry'!G330:CJ330)</f>
        <v>-136485</v>
      </c>
      <c r="H330">
        <f>SUM('Legislator By Industry'!AD330,'Legislator By Industry'!AE330)</f>
        <v>1000</v>
      </c>
      <c r="I330">
        <f t="shared" si="15"/>
        <v>-7.3268124702348244E-3</v>
      </c>
      <c r="J330">
        <f>SUM('Legislator By Industry'!AW330)</f>
        <v>0</v>
      </c>
      <c r="K330">
        <f t="shared" si="16"/>
        <v>0</v>
      </c>
      <c r="L330">
        <f t="shared" si="17"/>
        <v>0</v>
      </c>
      <c r="M330" t="str">
        <f>INDEX('Legislator By Industry'!$G$1:$CJ$1,0,MATCH(MAX('Legislator By Industry'!G330:CJ330),'Legislator By Industry'!G330:CJ330,0))</f>
        <v>Misc Business - Lodging/Tourism</v>
      </c>
      <c r="N330">
        <f>MAX('Legislator By Industry'!G330:CJ330)</f>
        <v>7000</v>
      </c>
      <c r="O330">
        <f>N330/G330</f>
        <v>-5.128768729164377E-2</v>
      </c>
    </row>
    <row r="331" spans="1:15" x14ac:dyDescent="0.25">
      <c r="A331" t="s">
        <v>484</v>
      </c>
      <c r="B331" t="s">
        <v>2453</v>
      </c>
      <c r="C331" t="s">
        <v>2660</v>
      </c>
      <c r="D331" s="6" t="s">
        <v>985</v>
      </c>
      <c r="E331" t="s">
        <v>87</v>
      </c>
      <c r="F331" t="s">
        <v>88</v>
      </c>
      <c r="G331">
        <f>SUM('Legislator By Industry'!G331:CJ331)</f>
        <v>4499</v>
      </c>
      <c r="H331">
        <f>SUM('Legislator By Industry'!AD331,'Legislator By Industry'!AE331)</f>
        <v>0</v>
      </c>
      <c r="I331">
        <f t="shared" si="15"/>
        <v>0</v>
      </c>
      <c r="J331">
        <f>SUM('Legislator By Industry'!AW331)</f>
        <v>0</v>
      </c>
      <c r="K331">
        <f t="shared" si="16"/>
        <v>0</v>
      </c>
      <c r="L331">
        <f t="shared" si="17"/>
        <v>0</v>
      </c>
      <c r="M331" t="str">
        <f>INDEX('Legislator By Industry'!$G$1:$CJ$1,0,MATCH(MAX('Legislator By Industry'!G331:CJ331),'Legislator By Industry'!G331:CJ331,0))</f>
        <v>Energy &amp; Natural Resources - Electric Utilities</v>
      </c>
      <c r="N331">
        <f>MAX('Legislator By Industry'!G331:CJ331)</f>
        <v>2000</v>
      </c>
      <c r="O331">
        <f>N331/G331</f>
        <v>0.44454323182929539</v>
      </c>
    </row>
    <row r="332" spans="1:15" x14ac:dyDescent="0.25">
      <c r="A332" t="s">
        <v>485</v>
      </c>
      <c r="B332" t="s">
        <v>2454</v>
      </c>
      <c r="C332" t="s">
        <v>2673</v>
      </c>
      <c r="D332" s="6" t="s">
        <v>986</v>
      </c>
      <c r="E332" t="s">
        <v>87</v>
      </c>
      <c r="F332" t="s">
        <v>88</v>
      </c>
      <c r="G332">
        <f>SUM('Legislator By Industry'!G332:CJ332)</f>
        <v>531469</v>
      </c>
      <c r="H332">
        <f>SUM('Legislator By Industry'!AD332,'Legislator By Industry'!AE332)</f>
        <v>1000</v>
      </c>
      <c r="I332">
        <f t="shared" si="15"/>
        <v>1.8815772886094956E-3</v>
      </c>
      <c r="J332">
        <f>SUM('Legislator By Industry'!AW332)</f>
        <v>0</v>
      </c>
      <c r="K332">
        <f t="shared" si="16"/>
        <v>0</v>
      </c>
      <c r="L332">
        <f t="shared" si="17"/>
        <v>0</v>
      </c>
      <c r="M332" t="str">
        <f>INDEX('Legislator By Industry'!$G$1:$CJ$1,0,MATCH(MAX('Legislator By Industry'!G332:CJ332),'Legislator By Industry'!G332:CJ332,0))</f>
        <v>Finance, Insurance &amp; Real Estate - Real Estate</v>
      </c>
      <c r="N332">
        <f>MAX('Legislator By Industry'!G332:CJ332)</f>
        <v>59700</v>
      </c>
      <c r="O332">
        <f>N332/G332</f>
        <v>0.11233016412998688</v>
      </c>
    </row>
    <row r="333" spans="1:15" x14ac:dyDescent="0.25">
      <c r="A333" t="s">
        <v>486</v>
      </c>
      <c r="B333" t="s">
        <v>2455</v>
      </c>
      <c r="C333" t="s">
        <v>2660</v>
      </c>
      <c r="D333" s="6" t="s">
        <v>987</v>
      </c>
      <c r="E333" t="s">
        <v>87</v>
      </c>
      <c r="F333" t="s">
        <v>88</v>
      </c>
      <c r="G333">
        <f>SUM('Legislator By Industry'!G333:CJ333)</f>
        <v>849844</v>
      </c>
      <c r="H333">
        <f>SUM('Legislator By Industry'!AD333,'Legislator By Industry'!AE333)</f>
        <v>4050</v>
      </c>
      <c r="I333">
        <f t="shared" si="15"/>
        <v>4.7655805065400236E-3</v>
      </c>
      <c r="J333">
        <f>SUM('Legislator By Industry'!AW333)</f>
        <v>0</v>
      </c>
      <c r="K333">
        <f t="shared" si="16"/>
        <v>0</v>
      </c>
      <c r="L333">
        <f t="shared" si="17"/>
        <v>0</v>
      </c>
      <c r="M333" t="str">
        <f>INDEX('Legislator By Industry'!$G$1:$CJ$1,0,MATCH(MAX('Legislator By Industry'!G333:CJ333),'Legislator By Industry'!G333:CJ333,0))</f>
        <v>Ideological/Single-Issue - Leadership PACs</v>
      </c>
      <c r="N333">
        <f>MAX('Legislator By Industry'!G333:CJ333)</f>
        <v>86000</v>
      </c>
      <c r="O333">
        <f>N333/G333</f>
        <v>0.10119504285492396</v>
      </c>
    </row>
    <row r="334" spans="1:15" x14ac:dyDescent="0.25">
      <c r="A334" t="s">
        <v>487</v>
      </c>
      <c r="B334" t="s">
        <v>2456</v>
      </c>
      <c r="C334" t="s">
        <v>2685</v>
      </c>
      <c r="D334" s="6" t="s">
        <v>988</v>
      </c>
      <c r="E334" t="s">
        <v>87</v>
      </c>
      <c r="F334" t="s">
        <v>88</v>
      </c>
      <c r="G334">
        <f>SUM('Legislator By Industry'!G334:CJ334)</f>
        <v>1062771</v>
      </c>
      <c r="H334">
        <f>SUM('Legislator By Industry'!AD334,'Legislator By Industry'!AE334)</f>
        <v>60226</v>
      </c>
      <c r="I334">
        <f t="shared" si="15"/>
        <v>5.6668840229927235E-2</v>
      </c>
      <c r="J334">
        <f>SUM('Legislator By Industry'!AW334)</f>
        <v>0</v>
      </c>
      <c r="K334">
        <f t="shared" si="16"/>
        <v>0</v>
      </c>
      <c r="L334">
        <f t="shared" si="17"/>
        <v>0</v>
      </c>
      <c r="M334" t="str">
        <f>INDEX('Legislator By Industry'!$G$1:$CJ$1,0,MATCH(MAX('Legislator By Industry'!G334:CJ334),'Legislator By Industry'!G334:CJ334,0))</f>
        <v>Ideological/Single-Issue - Leadership PACs</v>
      </c>
      <c r="N334">
        <f>MAX('Legislator By Industry'!G334:CJ334)</f>
        <v>123600</v>
      </c>
      <c r="O334">
        <f>N334/G334</f>
        <v>0.11629974848767985</v>
      </c>
    </row>
    <row r="335" spans="1:15" x14ac:dyDescent="0.25">
      <c r="A335" t="s">
        <v>488</v>
      </c>
      <c r="B335" t="s">
        <v>2457</v>
      </c>
      <c r="C335" t="s">
        <v>2665</v>
      </c>
      <c r="D335" s="6" t="s">
        <v>989</v>
      </c>
      <c r="E335" t="s">
        <v>87</v>
      </c>
      <c r="F335" t="s">
        <v>90</v>
      </c>
      <c r="G335">
        <f>SUM('Legislator By Industry'!G335:CJ335)</f>
        <v>959787</v>
      </c>
      <c r="H335">
        <f>SUM('Legislator By Industry'!AD335,'Legislator By Industry'!AE335)</f>
        <v>0</v>
      </c>
      <c r="I335">
        <f t="shared" si="15"/>
        <v>0</v>
      </c>
      <c r="J335">
        <f>SUM('Legislator By Industry'!AW335)</f>
        <v>0</v>
      </c>
      <c r="K335">
        <f t="shared" si="16"/>
        <v>0</v>
      </c>
      <c r="L335">
        <f t="shared" si="17"/>
        <v>0</v>
      </c>
      <c r="M335" t="str">
        <f>INDEX('Legislator By Industry'!$G$1:$CJ$1,0,MATCH(MAX('Legislator By Industry'!G335:CJ335),'Legislator By Industry'!G335:CJ335,0))</f>
        <v>Finance, Insurance &amp; Real Estate - Insurance</v>
      </c>
      <c r="N335">
        <f>MAX('Legislator By Industry'!G335:CJ335)</f>
        <v>175850</v>
      </c>
      <c r="O335">
        <f>N335/G335</f>
        <v>0.18321773476823502</v>
      </c>
    </row>
    <row r="336" spans="1:15" x14ac:dyDescent="0.25">
      <c r="A336" t="s">
        <v>489</v>
      </c>
      <c r="B336" t="s">
        <v>2458</v>
      </c>
      <c r="C336" t="s">
        <v>2701</v>
      </c>
      <c r="D336" s="6" t="s">
        <v>490</v>
      </c>
      <c r="E336" t="s">
        <v>95</v>
      </c>
      <c r="F336" t="s">
        <v>88</v>
      </c>
      <c r="G336">
        <f>SUM('Legislator By Industry'!G336:CJ336)</f>
        <v>3245972</v>
      </c>
      <c r="H336">
        <f>SUM('Legislator By Industry'!AD336,'Legislator By Industry'!AE336)</f>
        <v>137775</v>
      </c>
      <c r="I336">
        <f t="shared" si="15"/>
        <v>4.2444913264809432E-2</v>
      </c>
      <c r="J336">
        <f>SUM('Legislator By Industry'!AW336)</f>
        <v>0</v>
      </c>
      <c r="K336">
        <f t="shared" si="16"/>
        <v>0</v>
      </c>
      <c r="L336">
        <f t="shared" si="17"/>
        <v>0</v>
      </c>
      <c r="M336" t="str">
        <f>INDEX('Legislator By Industry'!$G$1:$CJ$1,0,MATCH(MAX('Legislator By Industry'!G336:CJ336),'Legislator By Industry'!G336:CJ336,0))</f>
        <v>Ideological/Single-Issue - Leadership PACs</v>
      </c>
      <c r="N336">
        <f>MAX('Legislator By Industry'!G336:CJ336)</f>
        <v>237700</v>
      </c>
      <c r="O336">
        <f>N336/G336</f>
        <v>7.3229220708003639E-2</v>
      </c>
    </row>
    <row r="337" spans="1:15" x14ac:dyDescent="0.25">
      <c r="A337" t="s">
        <v>491</v>
      </c>
      <c r="B337" t="s">
        <v>2459</v>
      </c>
      <c r="C337" t="s">
        <v>2686</v>
      </c>
      <c r="D337" s="6" t="s">
        <v>990</v>
      </c>
      <c r="E337" t="s">
        <v>87</v>
      </c>
      <c r="F337" t="s">
        <v>90</v>
      </c>
      <c r="G337">
        <f>SUM('Legislator By Industry'!G337:CJ337)</f>
        <v>1877256</v>
      </c>
      <c r="H337">
        <f>SUM('Legislator By Industry'!AD337,'Legislator By Industry'!AE337)</f>
        <v>3000</v>
      </c>
      <c r="I337">
        <f t="shared" si="15"/>
        <v>1.5980771935207559E-3</v>
      </c>
      <c r="J337">
        <f>SUM('Legislator By Industry'!AW337)</f>
        <v>59796</v>
      </c>
      <c r="K337">
        <f t="shared" si="16"/>
        <v>3.1852874621255703E-2</v>
      </c>
      <c r="L337">
        <f t="shared" si="17"/>
        <v>3.1852874621255703E-2</v>
      </c>
      <c r="M337" t="str">
        <f>INDEX('Legislator By Industry'!$G$1:$CJ$1,0,MATCH(MAX('Legislator By Industry'!G337:CJ337),'Legislator By Industry'!G337:CJ337,0))</f>
        <v>Finance, Insurance &amp; Real Estate - Securities &amp; Investment</v>
      </c>
      <c r="N337">
        <f>MAX('Legislator By Industry'!G337:CJ337)</f>
        <v>362534</v>
      </c>
      <c r="O337">
        <f>N337/G337</f>
        <v>0.1931191057586179</v>
      </c>
    </row>
    <row r="338" spans="1:15" x14ac:dyDescent="0.25">
      <c r="A338" t="s">
        <v>492</v>
      </c>
      <c r="B338" t="s">
        <v>2460</v>
      </c>
      <c r="C338" t="s">
        <v>2683</v>
      </c>
      <c r="D338" s="6" t="s">
        <v>991</v>
      </c>
      <c r="E338" t="s">
        <v>87</v>
      </c>
      <c r="F338" t="s">
        <v>88</v>
      </c>
      <c r="G338">
        <f>SUM('Legislator By Industry'!G338:CJ338)</f>
        <v>1304006</v>
      </c>
      <c r="H338">
        <f>SUM('Legislator By Industry'!AD338,'Legislator By Industry'!AE338)</f>
        <v>201850</v>
      </c>
      <c r="I338">
        <f t="shared" si="15"/>
        <v>0.15479223255107721</v>
      </c>
      <c r="J338">
        <f>SUM('Legislator By Industry'!AW338)</f>
        <v>0</v>
      </c>
      <c r="K338">
        <f t="shared" si="16"/>
        <v>0</v>
      </c>
      <c r="L338">
        <f t="shared" si="17"/>
        <v>0</v>
      </c>
      <c r="M338" t="str">
        <f>INDEX('Legislator By Industry'!$G$1:$CJ$1,0,MATCH(MAX('Legislator By Industry'!G338:CJ338),'Legislator By Industry'!G338:CJ338,0))</f>
        <v>Energy &amp; Natural Resources - Oil &amp; Gas</v>
      </c>
      <c r="N338">
        <f>MAX('Legislator By Industry'!G338:CJ338)</f>
        <v>190850</v>
      </c>
      <c r="O338">
        <f>N338/G338</f>
        <v>0.14635668854284412</v>
      </c>
    </row>
    <row r="339" spans="1:15" x14ac:dyDescent="0.25">
      <c r="A339" t="s">
        <v>493</v>
      </c>
      <c r="B339" t="s">
        <v>2461</v>
      </c>
      <c r="C339" t="s">
        <v>2696</v>
      </c>
      <c r="D339" s="6" t="s">
        <v>992</v>
      </c>
      <c r="E339" t="s">
        <v>87</v>
      </c>
      <c r="F339" t="s">
        <v>88</v>
      </c>
      <c r="G339">
        <f>SUM('Legislator By Industry'!G339:CJ339)</f>
        <v>1026092</v>
      </c>
      <c r="H339">
        <f>SUM('Legislator By Industry'!AD339,'Legislator By Industry'!AE339)</f>
        <v>18500</v>
      </c>
      <c r="I339">
        <f t="shared" si="15"/>
        <v>1.8029572397017031E-2</v>
      </c>
      <c r="J339">
        <f>SUM('Legislator By Industry'!AW339)</f>
        <v>0</v>
      </c>
      <c r="K339">
        <f t="shared" si="16"/>
        <v>0</v>
      </c>
      <c r="L339">
        <f t="shared" si="17"/>
        <v>0</v>
      </c>
      <c r="M339" t="str">
        <f>INDEX('Legislator By Industry'!$G$1:$CJ$1,0,MATCH(MAX('Legislator By Industry'!G339:CJ339),'Legislator By Industry'!G339:CJ339,0))</f>
        <v>Finance, Insurance &amp; Real Estate - Securities &amp; Investment</v>
      </c>
      <c r="N339">
        <f>MAX('Legislator By Industry'!G339:CJ339)</f>
        <v>110200</v>
      </c>
      <c r="O339">
        <f>N339/G339</f>
        <v>0.10739777719736632</v>
      </c>
    </row>
    <row r="340" spans="1:15" x14ac:dyDescent="0.25">
      <c r="A340" t="s">
        <v>494</v>
      </c>
      <c r="B340" t="s">
        <v>2462</v>
      </c>
      <c r="C340" t="s">
        <v>2703</v>
      </c>
      <c r="D340" s="6" t="s">
        <v>495</v>
      </c>
      <c r="E340" t="s">
        <v>95</v>
      </c>
      <c r="F340" t="s">
        <v>88</v>
      </c>
      <c r="G340">
        <f>SUM('Legislator By Industry'!G340:CJ340)</f>
        <v>4430631</v>
      </c>
      <c r="H340">
        <f>SUM('Legislator By Industry'!AD340,'Legislator By Industry'!AE340)</f>
        <v>674836</v>
      </c>
      <c r="I340">
        <f t="shared" si="15"/>
        <v>0.15231148791221838</v>
      </c>
      <c r="J340">
        <f>SUM('Legislator By Industry'!AW340)</f>
        <v>0</v>
      </c>
      <c r="K340">
        <f t="shared" si="16"/>
        <v>0</v>
      </c>
      <c r="L340">
        <f t="shared" si="17"/>
        <v>0</v>
      </c>
      <c r="M340" t="str">
        <f>INDEX('Legislator By Industry'!$G$1:$CJ$1,0,MATCH(MAX('Legislator By Industry'!G340:CJ340),'Legislator By Industry'!G340:CJ340,0))</f>
        <v>Energy &amp; Natural Resources - Oil &amp; Gas</v>
      </c>
      <c r="N340">
        <f>MAX('Legislator By Industry'!G340:CJ340)</f>
        <v>581850</v>
      </c>
      <c r="O340">
        <f>N340/G340</f>
        <v>0.13132440954798538</v>
      </c>
    </row>
    <row r="341" spans="1:15" x14ac:dyDescent="0.25">
      <c r="A341" t="s">
        <v>496</v>
      </c>
      <c r="B341" t="s">
        <v>2463</v>
      </c>
      <c r="C341" t="s">
        <v>2677</v>
      </c>
      <c r="D341" s="6" t="s">
        <v>497</v>
      </c>
      <c r="E341" t="s">
        <v>95</v>
      </c>
      <c r="F341" t="s">
        <v>90</v>
      </c>
      <c r="G341">
        <f>SUM('Legislator By Industry'!G341:CJ341)</f>
        <v>1026830</v>
      </c>
      <c r="H341">
        <f>SUM('Legislator By Industry'!AD341,'Legislator By Industry'!AE341)</f>
        <v>4250</v>
      </c>
      <c r="I341">
        <f t="shared" si="15"/>
        <v>4.1389519199867553E-3</v>
      </c>
      <c r="J341">
        <f>SUM('Legislator By Industry'!AW341)</f>
        <v>750</v>
      </c>
      <c r="K341">
        <f t="shared" si="16"/>
        <v>7.3040327999766266E-4</v>
      </c>
      <c r="L341">
        <f t="shared" si="17"/>
        <v>7.3040327999766266E-4</v>
      </c>
      <c r="M341" t="str">
        <f>INDEX('Legislator By Industry'!$G$1:$CJ$1,0,MATCH(MAX('Legislator By Industry'!G341:CJ341),'Legislator By Industry'!G341:CJ341,0))</f>
        <v>Other - Retired</v>
      </c>
      <c r="N341">
        <f>MAX('Legislator By Industry'!G341:CJ341)</f>
        <v>323970</v>
      </c>
      <c r="O341">
        <f>N341/G341</f>
        <v>0.31550500082779037</v>
      </c>
    </row>
    <row r="342" spans="1:15" x14ac:dyDescent="0.25">
      <c r="A342" t="s">
        <v>498</v>
      </c>
      <c r="B342" t="s">
        <v>2464</v>
      </c>
      <c r="C342" t="s">
        <v>2673</v>
      </c>
      <c r="D342" s="6" t="s">
        <v>993</v>
      </c>
      <c r="E342" t="s">
        <v>87</v>
      </c>
      <c r="F342" t="s">
        <v>90</v>
      </c>
      <c r="G342">
        <f>SUM('Legislator By Industry'!G342:CJ342)</f>
        <v>8857143</v>
      </c>
      <c r="H342">
        <f>SUM('Legislator By Industry'!AD342,'Legislator By Industry'!AE342)</f>
        <v>21726</v>
      </c>
      <c r="I342">
        <f t="shared" si="15"/>
        <v>2.452935444307493E-3</v>
      </c>
      <c r="J342">
        <f>SUM('Legislator By Industry'!AW342)</f>
        <v>392576</v>
      </c>
      <c r="K342">
        <f t="shared" si="16"/>
        <v>4.4323096059304901E-2</v>
      </c>
      <c r="L342">
        <f t="shared" si="17"/>
        <v>4.4323096059304901E-2</v>
      </c>
      <c r="M342" t="str">
        <f>INDEX('Legislator By Industry'!$G$1:$CJ$1,0,MATCH(MAX('Legislator By Industry'!G342:CJ342),'Legislator By Industry'!G342:CJ342,0))</f>
        <v>Lawyers &amp; Lobbyists - Lawyers/Law Firms</v>
      </c>
      <c r="N342">
        <f>MAX('Legislator By Industry'!G342:CJ342)</f>
        <v>1098644</v>
      </c>
      <c r="O342">
        <f>N342/G342</f>
        <v>0.12404044961225082</v>
      </c>
    </row>
    <row r="343" spans="1:15" x14ac:dyDescent="0.25">
      <c r="A343" t="s">
        <v>499</v>
      </c>
      <c r="B343" t="s">
        <v>2465</v>
      </c>
      <c r="C343" t="s">
        <v>2666</v>
      </c>
      <c r="D343" s="6" t="s">
        <v>994</v>
      </c>
      <c r="E343" t="s">
        <v>87</v>
      </c>
      <c r="F343" t="s">
        <v>88</v>
      </c>
      <c r="G343">
        <f>SUM('Legislator By Industry'!G343:CJ343)</f>
        <v>1243794</v>
      </c>
      <c r="H343">
        <f>SUM('Legislator By Industry'!AD343,'Legislator By Industry'!AE343)</f>
        <v>88950</v>
      </c>
      <c r="I343">
        <f t="shared" si="15"/>
        <v>7.1515057959758613E-2</v>
      </c>
      <c r="J343">
        <f>SUM('Legislator By Industry'!AW343)</f>
        <v>0</v>
      </c>
      <c r="K343">
        <f t="shared" si="16"/>
        <v>0</v>
      </c>
      <c r="L343">
        <f t="shared" si="17"/>
        <v>0</v>
      </c>
      <c r="M343" t="str">
        <f>INDEX('Legislator By Industry'!$G$1:$CJ$1,0,MATCH(MAX('Legislator By Industry'!G343:CJ343),'Legislator By Industry'!G343:CJ343,0))</f>
        <v>Health - Health Professionals</v>
      </c>
      <c r="N343">
        <f>MAX('Legislator By Industry'!G343:CJ343)</f>
        <v>147140</v>
      </c>
      <c r="O343">
        <f>N343/G343</f>
        <v>0.11829933252612571</v>
      </c>
    </row>
    <row r="344" spans="1:15" x14ac:dyDescent="0.25">
      <c r="A344" t="s">
        <v>500</v>
      </c>
      <c r="B344" t="s">
        <v>2466</v>
      </c>
      <c r="C344" t="s">
        <v>2671</v>
      </c>
      <c r="D344" s="6" t="s">
        <v>501</v>
      </c>
      <c r="E344" t="s">
        <v>95</v>
      </c>
      <c r="F344" t="s">
        <v>90</v>
      </c>
      <c r="G344">
        <f>SUM('Legislator By Industry'!G344:CJ344)</f>
        <v>7042818</v>
      </c>
      <c r="H344">
        <f>SUM('Legislator By Industry'!AD344,'Legislator By Industry'!AE344)</f>
        <v>21378</v>
      </c>
      <c r="I344">
        <f t="shared" si="15"/>
        <v>3.0354326918571517E-3</v>
      </c>
      <c r="J344">
        <f>SUM('Legislator By Industry'!AW344)</f>
        <v>208239</v>
      </c>
      <c r="K344">
        <f t="shared" si="16"/>
        <v>2.9567567982020832E-2</v>
      </c>
      <c r="L344">
        <f t="shared" si="17"/>
        <v>2.9567567982020832E-2</v>
      </c>
      <c r="M344" t="str">
        <f>INDEX('Legislator By Industry'!$G$1:$CJ$1,0,MATCH(MAX('Legislator By Industry'!G344:CJ344),'Legislator By Industry'!G344:CJ344,0))</f>
        <v>Lawyers &amp; Lobbyists - Lawyers/Law Firms</v>
      </c>
      <c r="N344">
        <f>MAX('Legislator By Industry'!G344:CJ344)</f>
        <v>558664</v>
      </c>
      <c r="O344">
        <f>N344/G344</f>
        <v>7.9323929711090077E-2</v>
      </c>
    </row>
    <row r="345" spans="1:15" x14ac:dyDescent="0.25">
      <c r="A345" t="s">
        <v>502</v>
      </c>
      <c r="B345" t="s">
        <v>2467</v>
      </c>
      <c r="C345" t="s">
        <v>2690</v>
      </c>
      <c r="D345" s="6" t="s">
        <v>995</v>
      </c>
      <c r="E345" t="s">
        <v>87</v>
      </c>
      <c r="F345" t="s">
        <v>90</v>
      </c>
      <c r="G345">
        <f>SUM('Legislator By Industry'!G345:CJ345)</f>
        <v>1387217</v>
      </c>
      <c r="H345">
        <f>SUM('Legislator By Industry'!AD345,'Legislator By Industry'!AE345)</f>
        <v>5650</v>
      </c>
      <c r="I345">
        <f t="shared" si="15"/>
        <v>4.0729027974714845E-3</v>
      </c>
      <c r="J345">
        <f>SUM('Legislator By Industry'!AW345)</f>
        <v>27331</v>
      </c>
      <c r="K345">
        <f t="shared" si="16"/>
        <v>1.9702036523485511E-2</v>
      </c>
      <c r="L345">
        <f t="shared" si="17"/>
        <v>1.9702036523485511E-2</v>
      </c>
      <c r="M345" t="str">
        <f>INDEX('Legislator By Industry'!$G$1:$CJ$1,0,MATCH(MAX('Legislator By Industry'!G345:CJ345),'Legislator By Industry'!G345:CJ345,0))</f>
        <v>Lawyers &amp; Lobbyists - Lawyers/Law Firms</v>
      </c>
      <c r="N345">
        <f>MAX('Legislator By Industry'!G345:CJ345)</f>
        <v>231400</v>
      </c>
      <c r="O345">
        <f>N345/G345</f>
        <v>0.16680879775838964</v>
      </c>
    </row>
    <row r="346" spans="1:15" x14ac:dyDescent="0.25">
      <c r="A346" t="s">
        <v>503</v>
      </c>
      <c r="B346" t="s">
        <v>2468</v>
      </c>
      <c r="C346" t="s">
        <v>2657</v>
      </c>
      <c r="D346" s="6" t="s">
        <v>996</v>
      </c>
      <c r="E346" t="s">
        <v>87</v>
      </c>
      <c r="F346" t="s">
        <v>90</v>
      </c>
      <c r="G346">
        <f>SUM('Legislator By Industry'!G346:CJ346)</f>
        <v>666604</v>
      </c>
      <c r="H346">
        <f>SUM('Legislator By Industry'!AD346,'Legislator By Industry'!AE346)</f>
        <v>5000</v>
      </c>
      <c r="I346">
        <f t="shared" si="15"/>
        <v>7.50070506627623E-3</v>
      </c>
      <c r="J346">
        <f>SUM('Legislator By Industry'!AW346)</f>
        <v>7775</v>
      </c>
      <c r="K346">
        <f t="shared" si="16"/>
        <v>1.1663596378059537E-2</v>
      </c>
      <c r="L346">
        <f t="shared" si="17"/>
        <v>1.1663596378059537E-2</v>
      </c>
      <c r="M346" t="str">
        <f>INDEX('Legislator By Industry'!$G$1:$CJ$1,0,MATCH(MAX('Legislator By Industry'!G346:CJ346),'Legislator By Industry'!G346:CJ346,0))</f>
        <v>Labor - Transportation Unions</v>
      </c>
      <c r="N346">
        <f>MAX('Legislator By Industry'!G346:CJ346)</f>
        <v>70500</v>
      </c>
      <c r="O346">
        <f>N346/G346</f>
        <v>0.10575994143449484</v>
      </c>
    </row>
    <row r="347" spans="1:15" x14ac:dyDescent="0.25">
      <c r="A347" t="s">
        <v>504</v>
      </c>
      <c r="B347" t="s">
        <v>2469</v>
      </c>
      <c r="C347" t="s">
        <v>2686</v>
      </c>
      <c r="D347" s="6" t="s">
        <v>997</v>
      </c>
      <c r="E347" t="s">
        <v>87</v>
      </c>
      <c r="F347" t="s">
        <v>90</v>
      </c>
      <c r="G347">
        <f>SUM('Legislator By Industry'!G347:CJ347)</f>
        <v>1698345</v>
      </c>
      <c r="H347">
        <f>SUM('Legislator By Industry'!AD347,'Legislator By Industry'!AE347)</f>
        <v>7000</v>
      </c>
      <c r="I347">
        <f t="shared" si="15"/>
        <v>4.1216596156846809E-3</v>
      </c>
      <c r="J347">
        <f>SUM('Legislator By Industry'!AW347)</f>
        <v>1000</v>
      </c>
      <c r="K347">
        <f t="shared" si="16"/>
        <v>5.8880851652638299E-4</v>
      </c>
      <c r="L347">
        <f t="shared" si="17"/>
        <v>5.8880851652638299E-4</v>
      </c>
      <c r="M347" t="str">
        <f>INDEX('Legislator By Industry'!$G$1:$CJ$1,0,MATCH(MAX('Legislator By Industry'!G347:CJ347),'Legislator By Industry'!G347:CJ347,0))</f>
        <v>Finance, Insurance &amp; Real Estate - Insurance</v>
      </c>
      <c r="N347">
        <f>MAX('Legislator By Industry'!G347:CJ347)</f>
        <v>345700</v>
      </c>
      <c r="O347">
        <f>N347/G347</f>
        <v>0.20355110416317063</v>
      </c>
    </row>
    <row r="348" spans="1:15" x14ac:dyDescent="0.25">
      <c r="A348" t="s">
        <v>505</v>
      </c>
      <c r="B348" t="s">
        <v>2470</v>
      </c>
      <c r="C348" t="s">
        <v>2673</v>
      </c>
      <c r="D348" s="6" t="s">
        <v>506</v>
      </c>
      <c r="E348" t="s">
        <v>95</v>
      </c>
      <c r="F348" t="s">
        <v>90</v>
      </c>
      <c r="G348">
        <f>SUM('Legislator By Industry'!G348:CJ348)</f>
        <v>971342</v>
      </c>
      <c r="H348">
        <f>SUM('Legislator By Industry'!AD348,'Legislator By Industry'!AE348)</f>
        <v>0</v>
      </c>
      <c r="I348">
        <f t="shared" si="15"/>
        <v>0</v>
      </c>
      <c r="J348">
        <f>SUM('Legislator By Industry'!AW348)</f>
        <v>0</v>
      </c>
      <c r="K348">
        <f t="shared" si="16"/>
        <v>0</v>
      </c>
      <c r="L348">
        <f t="shared" si="17"/>
        <v>0</v>
      </c>
      <c r="M348" t="str">
        <f>INDEX('Legislator By Industry'!$G$1:$CJ$1,0,MATCH(MAX('Legislator By Industry'!G348:CJ348),'Legislator By Industry'!G348:CJ348,0))</f>
        <v>Lawyers &amp; Lobbyists - Lawyers/Law Firms</v>
      </c>
      <c r="N348">
        <f>MAX('Legislator By Industry'!G348:CJ348)</f>
        <v>97712</v>
      </c>
      <c r="O348">
        <f>N348/G348</f>
        <v>0.10059484712902356</v>
      </c>
    </row>
    <row r="349" spans="1:15" x14ac:dyDescent="0.25">
      <c r="A349" t="s">
        <v>507</v>
      </c>
      <c r="B349" t="s">
        <v>2471</v>
      </c>
      <c r="C349" t="s">
        <v>2664</v>
      </c>
      <c r="D349" s="6" t="s">
        <v>998</v>
      </c>
      <c r="E349" t="s">
        <v>87</v>
      </c>
      <c r="F349" t="s">
        <v>88</v>
      </c>
      <c r="G349">
        <f>SUM('Legislator By Industry'!G349:CJ349)</f>
        <v>250850</v>
      </c>
      <c r="H349">
        <f>SUM('Legislator By Industry'!AD349,'Legislator By Industry'!AE349)</f>
        <v>1500</v>
      </c>
      <c r="I349">
        <f t="shared" si="15"/>
        <v>5.9796691249750849E-3</v>
      </c>
      <c r="J349">
        <f>SUM('Legislator By Industry'!AW349)</f>
        <v>0</v>
      </c>
      <c r="K349">
        <f t="shared" si="16"/>
        <v>0</v>
      </c>
      <c r="L349">
        <f t="shared" si="17"/>
        <v>0</v>
      </c>
      <c r="M349" t="str">
        <f>INDEX('Legislator By Industry'!$G$1:$CJ$1,0,MATCH(MAX('Legislator By Industry'!G349:CJ349),'Legislator By Industry'!G349:CJ349,0))</f>
        <v>Finance, Insurance &amp; Real Estate - Commercial Banks</v>
      </c>
      <c r="N349">
        <f>MAX('Legislator By Industry'!G349:CJ349)</f>
        <v>42750</v>
      </c>
      <c r="O349">
        <f>N349/G349</f>
        <v>0.17042057006178993</v>
      </c>
    </row>
    <row r="350" spans="1:15" x14ac:dyDescent="0.25">
      <c r="A350" t="s">
        <v>508</v>
      </c>
      <c r="B350" t="s">
        <v>2472</v>
      </c>
      <c r="C350" t="s">
        <v>2671</v>
      </c>
      <c r="D350" s="6" t="s">
        <v>999</v>
      </c>
      <c r="E350" t="s">
        <v>87</v>
      </c>
      <c r="F350" t="s">
        <v>88</v>
      </c>
      <c r="G350">
        <f>SUM('Legislator By Industry'!G350:CJ350)</f>
        <v>1033932</v>
      </c>
      <c r="H350">
        <f>SUM('Legislator By Industry'!AD350,'Legislator By Industry'!AE350)</f>
        <v>40150</v>
      </c>
      <c r="I350">
        <f t="shared" si="15"/>
        <v>3.8832341005017736E-2</v>
      </c>
      <c r="J350">
        <f>SUM('Legislator By Industry'!AW350)</f>
        <v>0</v>
      </c>
      <c r="K350">
        <f t="shared" si="16"/>
        <v>0</v>
      </c>
      <c r="L350">
        <f t="shared" si="17"/>
        <v>0</v>
      </c>
      <c r="M350" t="str">
        <f>INDEX('Legislator By Industry'!$G$1:$CJ$1,0,MATCH(MAX('Legislator By Industry'!G350:CJ350),'Legislator By Industry'!G350:CJ350,0))</f>
        <v>Agribusiness - Crop Production &amp; Basic Processing</v>
      </c>
      <c r="N350">
        <f>MAX('Legislator By Industry'!G350:CJ350)</f>
        <v>109333</v>
      </c>
      <c r="O350">
        <f>N350/G350</f>
        <v>0.10574486523291667</v>
      </c>
    </row>
    <row r="351" spans="1:15" x14ac:dyDescent="0.25">
      <c r="A351" t="s">
        <v>509</v>
      </c>
      <c r="B351" t="s">
        <v>2473</v>
      </c>
      <c r="C351" t="s">
        <v>2704</v>
      </c>
      <c r="D351" s="6" t="s">
        <v>1000</v>
      </c>
      <c r="E351" t="s">
        <v>87</v>
      </c>
      <c r="F351" t="s">
        <v>88</v>
      </c>
      <c r="G351">
        <f>SUM('Legislator By Industry'!G351:CJ351)</f>
        <v>1901200</v>
      </c>
      <c r="H351">
        <f>SUM('Legislator By Industry'!AD351,'Legislator By Industry'!AE351)</f>
        <v>78400</v>
      </c>
      <c r="I351">
        <f t="shared" si="15"/>
        <v>4.1237113402061855E-2</v>
      </c>
      <c r="J351">
        <f>SUM('Legislator By Industry'!AW351)</f>
        <v>0</v>
      </c>
      <c r="K351">
        <f t="shared" si="16"/>
        <v>0</v>
      </c>
      <c r="L351">
        <f t="shared" si="17"/>
        <v>0</v>
      </c>
      <c r="M351" t="str">
        <f>INDEX('Legislator By Industry'!$G$1:$CJ$1,0,MATCH(MAX('Legislator By Industry'!G351:CJ351),'Legislator By Industry'!G351:CJ351,0))</f>
        <v>Other - Retired</v>
      </c>
      <c r="N351">
        <f>MAX('Legislator By Industry'!G351:CJ351)</f>
        <v>163322</v>
      </c>
      <c r="O351">
        <f>N351/G351</f>
        <v>8.5904691773616662E-2</v>
      </c>
    </row>
    <row r="352" spans="1:15" x14ac:dyDescent="0.25">
      <c r="A352" t="s">
        <v>510</v>
      </c>
      <c r="B352" t="s">
        <v>2474</v>
      </c>
      <c r="C352" t="s">
        <v>2697</v>
      </c>
      <c r="D352" s="6" t="s">
        <v>1001</v>
      </c>
      <c r="E352" t="s">
        <v>87</v>
      </c>
      <c r="F352" t="s">
        <v>90</v>
      </c>
      <c r="G352">
        <f>SUM('Legislator By Industry'!G352:CJ352)</f>
        <v>2026862</v>
      </c>
      <c r="H352">
        <f>SUM('Legislator By Industry'!AD352,'Legislator By Industry'!AE352)</f>
        <v>17483</v>
      </c>
      <c r="I352">
        <f t="shared" si="15"/>
        <v>8.6256489094965524E-3</v>
      </c>
      <c r="J352">
        <f>SUM('Legislator By Industry'!AW352)</f>
        <v>218190</v>
      </c>
      <c r="K352">
        <f t="shared" si="16"/>
        <v>0.10764916407727808</v>
      </c>
      <c r="L352">
        <f t="shared" si="17"/>
        <v>0.10764916407727808</v>
      </c>
      <c r="M352" t="str">
        <f>INDEX('Legislator By Industry'!$G$1:$CJ$1,0,MATCH(MAX('Legislator By Industry'!G352:CJ352),'Legislator By Industry'!G352:CJ352,0))</f>
        <v>Ideological/Single-Issue - Leadership PACs</v>
      </c>
      <c r="N352">
        <f>MAX('Legislator By Industry'!G352:CJ352)</f>
        <v>269100</v>
      </c>
      <c r="O352">
        <f>N352/G352</f>
        <v>0.13276680898847579</v>
      </c>
    </row>
    <row r="353" spans="1:15" x14ac:dyDescent="0.25">
      <c r="A353" t="s">
        <v>511</v>
      </c>
      <c r="B353" t="s">
        <v>2475</v>
      </c>
      <c r="C353" t="s">
        <v>2679</v>
      </c>
      <c r="D353" s="6" t="s">
        <v>1002</v>
      </c>
      <c r="E353" t="s">
        <v>87</v>
      </c>
      <c r="F353" t="s">
        <v>90</v>
      </c>
      <c r="G353">
        <f>SUM('Legislator By Industry'!G353:CJ353)</f>
        <v>1657458</v>
      </c>
      <c r="H353">
        <f>SUM('Legislator By Industry'!AD353,'Legislator By Industry'!AE353)</f>
        <v>20000</v>
      </c>
      <c r="I353">
        <f t="shared" si="15"/>
        <v>1.2066670769334728E-2</v>
      </c>
      <c r="J353">
        <f>SUM('Legislator By Industry'!AW353)</f>
        <v>0</v>
      </c>
      <c r="K353">
        <f t="shared" si="16"/>
        <v>0</v>
      </c>
      <c r="L353">
        <f t="shared" si="17"/>
        <v>0</v>
      </c>
      <c r="M353" t="str">
        <f>INDEX('Legislator By Industry'!$G$1:$CJ$1,0,MATCH(MAX('Legislator By Industry'!G353:CJ353),'Legislator By Industry'!G353:CJ353,0))</f>
        <v>Lawyers &amp; Lobbyists - Lawyers/Law Firms</v>
      </c>
      <c r="N353">
        <f>MAX('Legislator By Industry'!G353:CJ353)</f>
        <v>220060</v>
      </c>
      <c r="O353">
        <f>N353/G353</f>
        <v>0.13276957847499002</v>
      </c>
    </row>
    <row r="354" spans="1:15" x14ac:dyDescent="0.25">
      <c r="A354" t="s">
        <v>512</v>
      </c>
      <c r="B354" t="s">
        <v>2476</v>
      </c>
      <c r="C354" t="s">
        <v>2705</v>
      </c>
      <c r="D354" s="6" t="s">
        <v>1003</v>
      </c>
      <c r="E354" t="s">
        <v>87</v>
      </c>
      <c r="F354" t="s">
        <v>90</v>
      </c>
      <c r="G354">
        <f>SUM('Legislator By Industry'!G354:CJ354)</f>
        <v>335018</v>
      </c>
      <c r="H354">
        <f>SUM('Legislator By Industry'!AD354,'Legislator By Industry'!AE354)</f>
        <v>2000</v>
      </c>
      <c r="I354">
        <f t="shared" si="15"/>
        <v>5.9698284868275739E-3</v>
      </c>
      <c r="J354">
        <f>SUM('Legislator By Industry'!AW354)</f>
        <v>0</v>
      </c>
      <c r="K354">
        <f t="shared" si="16"/>
        <v>0</v>
      </c>
      <c r="L354">
        <f t="shared" si="17"/>
        <v>0</v>
      </c>
      <c r="M354" t="str">
        <f>INDEX('Legislator By Industry'!$G$1:$CJ$1,0,MATCH(MAX('Legislator By Industry'!G354:CJ354),'Legislator By Industry'!G354:CJ354,0))</f>
        <v>Finance, Insurance &amp; Real Estate - Real Estate</v>
      </c>
      <c r="N354">
        <f>MAX('Legislator By Industry'!G354:CJ354)</f>
        <v>61868</v>
      </c>
      <c r="O354">
        <f>N354/G354</f>
        <v>0.18467067441152415</v>
      </c>
    </row>
    <row r="355" spans="1:15" x14ac:dyDescent="0.25">
      <c r="A355" t="s">
        <v>513</v>
      </c>
      <c r="B355" t="s">
        <v>2477</v>
      </c>
      <c r="C355" t="s">
        <v>2673</v>
      </c>
      <c r="D355" s="6" t="s">
        <v>1004</v>
      </c>
      <c r="E355" t="s">
        <v>87</v>
      </c>
      <c r="F355" t="s">
        <v>88</v>
      </c>
      <c r="G355">
        <f>SUM('Legislator By Industry'!G355:CJ355)</f>
        <v>39750</v>
      </c>
      <c r="H355">
        <f>SUM('Legislator By Industry'!AD355,'Legislator By Industry'!AE355)</f>
        <v>0</v>
      </c>
      <c r="I355">
        <f t="shared" si="15"/>
        <v>0</v>
      </c>
      <c r="J355">
        <f>SUM('Legislator By Industry'!AW355)</f>
        <v>0</v>
      </c>
      <c r="K355">
        <f t="shared" si="16"/>
        <v>0</v>
      </c>
      <c r="L355">
        <f t="shared" si="17"/>
        <v>0</v>
      </c>
      <c r="M355" t="str">
        <f>INDEX('Legislator By Industry'!$G$1:$CJ$1,0,MATCH(MAX('Legislator By Industry'!G355:CJ355),'Legislator By Industry'!G355:CJ355,0))</f>
        <v>Agribusiness - Crop Production &amp; Basic Processing</v>
      </c>
      <c r="N355">
        <f>MAX('Legislator By Industry'!G355:CJ355)</f>
        <v>10000</v>
      </c>
      <c r="O355">
        <f>N355/G355</f>
        <v>0.25157232704402516</v>
      </c>
    </row>
    <row r="356" spans="1:15" x14ac:dyDescent="0.25">
      <c r="A356" t="s">
        <v>514</v>
      </c>
      <c r="B356" t="s">
        <v>2478</v>
      </c>
      <c r="C356" t="s">
        <v>2657</v>
      </c>
      <c r="D356" s="6" t="s">
        <v>1005</v>
      </c>
      <c r="E356" t="s">
        <v>87</v>
      </c>
      <c r="F356" t="s">
        <v>88</v>
      </c>
      <c r="G356">
        <f>SUM('Legislator By Industry'!G356:CJ356)</f>
        <v>2252875</v>
      </c>
      <c r="H356">
        <f>SUM('Legislator By Industry'!AD356,'Legislator By Industry'!AE356)</f>
        <v>76500</v>
      </c>
      <c r="I356">
        <f t="shared" si="15"/>
        <v>3.3956610997059315E-2</v>
      </c>
      <c r="J356">
        <f>SUM('Legislator By Industry'!AW356)</f>
        <v>1000</v>
      </c>
      <c r="K356">
        <f t="shared" si="16"/>
        <v>4.4387726793541584E-4</v>
      </c>
      <c r="L356">
        <f t="shared" si="17"/>
        <v>4.4387726793541584E-4</v>
      </c>
      <c r="M356" t="str">
        <f>INDEX('Legislator By Industry'!$G$1:$CJ$1,0,MATCH(MAX('Legislator By Industry'!G356:CJ356),'Legislator By Industry'!G356:CJ356,0))</f>
        <v>Finance, Insurance &amp; Real Estate - Insurance</v>
      </c>
      <c r="N356">
        <f>MAX('Legislator By Industry'!G356:CJ356)</f>
        <v>187375</v>
      </c>
      <c r="O356">
        <f>N356/G356</f>
        <v>8.3171503079398551E-2</v>
      </c>
    </row>
    <row r="357" spans="1:15" x14ac:dyDescent="0.25">
      <c r="A357" t="s">
        <v>515</v>
      </c>
      <c r="B357" t="s">
        <v>2479</v>
      </c>
      <c r="C357" t="s">
        <v>2691</v>
      </c>
      <c r="D357" s="6" t="s">
        <v>1006</v>
      </c>
      <c r="E357" t="s">
        <v>87</v>
      </c>
      <c r="F357" t="s">
        <v>88</v>
      </c>
      <c r="G357">
        <f>SUM('Legislator By Industry'!G357:CJ357)</f>
        <v>850</v>
      </c>
      <c r="H357">
        <f>SUM('Legislator By Industry'!AD357,'Legislator By Industry'!AE357)</f>
        <v>100</v>
      </c>
      <c r="I357">
        <f t="shared" si="15"/>
        <v>0.11764705882352941</v>
      </c>
      <c r="J357">
        <f>SUM('Legislator By Industry'!AW357)</f>
        <v>0</v>
      </c>
      <c r="K357">
        <f t="shared" si="16"/>
        <v>0</v>
      </c>
      <c r="L357">
        <f t="shared" si="17"/>
        <v>0</v>
      </c>
      <c r="M357" t="str">
        <f>INDEX('Legislator By Industry'!$G$1:$CJ$1,0,MATCH(MAX('Legislator By Industry'!G357:CJ357),'Legislator By Industry'!G357:CJ357,0))</f>
        <v>Construction - General Contractors</v>
      </c>
      <c r="N357">
        <f>MAX('Legislator By Industry'!G357:CJ357)</f>
        <v>5000</v>
      </c>
      <c r="O357">
        <f>N357/G357</f>
        <v>5.882352941176471</v>
      </c>
    </row>
    <row r="358" spans="1:15" x14ac:dyDescent="0.25">
      <c r="A358" t="s">
        <v>516</v>
      </c>
      <c r="B358" t="s">
        <v>2480</v>
      </c>
      <c r="C358" t="s">
        <v>2664</v>
      </c>
      <c r="D358" s="6" t="s">
        <v>1007</v>
      </c>
      <c r="E358" t="s">
        <v>87</v>
      </c>
      <c r="F358" t="s">
        <v>90</v>
      </c>
      <c r="G358">
        <f>SUM('Legislator By Industry'!G358:CJ358)</f>
        <v>422955</v>
      </c>
      <c r="H358">
        <f>SUM('Legislator By Industry'!AD358,'Legislator By Industry'!AE358)</f>
        <v>250</v>
      </c>
      <c r="I358">
        <f t="shared" si="15"/>
        <v>5.9107942925370311E-4</v>
      </c>
      <c r="J358">
        <f>SUM('Legislator By Industry'!AW358)</f>
        <v>4501</v>
      </c>
      <c r="K358">
        <f t="shared" si="16"/>
        <v>1.064179404428367E-2</v>
      </c>
      <c r="L358">
        <f t="shared" si="17"/>
        <v>1.064179404428367E-2</v>
      </c>
      <c r="M358" t="str">
        <f>INDEX('Legislator By Industry'!$G$1:$CJ$1,0,MATCH(MAX('Legislator By Industry'!G358:CJ358),'Legislator By Industry'!G358:CJ358,0))</f>
        <v>Finance, Insurance &amp; Real Estate - Commercial Banks</v>
      </c>
      <c r="N358">
        <f>MAX('Legislator By Industry'!G358:CJ358)</f>
        <v>68270</v>
      </c>
      <c r="O358">
        <f>N358/G358</f>
        <v>0.16141197054060125</v>
      </c>
    </row>
    <row r="359" spans="1:15" x14ac:dyDescent="0.25">
      <c r="A359" t="s">
        <v>517</v>
      </c>
      <c r="B359" t="s">
        <v>2481</v>
      </c>
      <c r="C359" t="s">
        <v>2664</v>
      </c>
      <c r="D359" s="6" t="s">
        <v>1008</v>
      </c>
      <c r="E359" t="s">
        <v>87</v>
      </c>
      <c r="F359" t="s">
        <v>88</v>
      </c>
      <c r="G359">
        <f>SUM('Legislator By Industry'!G359:CJ359)</f>
        <v>1307677</v>
      </c>
      <c r="H359">
        <f>SUM('Legislator By Industry'!AD359,'Legislator By Industry'!AE359)</f>
        <v>209750</v>
      </c>
      <c r="I359">
        <f t="shared" si="15"/>
        <v>0.16039893643460884</v>
      </c>
      <c r="J359">
        <f>SUM('Legislator By Industry'!AW359)</f>
        <v>0</v>
      </c>
      <c r="K359">
        <f t="shared" si="16"/>
        <v>0</v>
      </c>
      <c r="L359">
        <f t="shared" si="17"/>
        <v>0</v>
      </c>
      <c r="M359" t="str">
        <f>INDEX('Legislator By Industry'!$G$1:$CJ$1,0,MATCH(MAX('Legislator By Industry'!G359:CJ359),'Legislator By Industry'!G359:CJ359,0))</f>
        <v>Energy &amp; Natural Resources - Oil &amp; Gas</v>
      </c>
      <c r="N359">
        <f>MAX('Legislator By Industry'!G359:CJ359)</f>
        <v>207750</v>
      </c>
      <c r="O359">
        <f>N359/G359</f>
        <v>0.15886950676657921</v>
      </c>
    </row>
    <row r="360" spans="1:15" x14ac:dyDescent="0.25">
      <c r="A360" t="s">
        <v>518</v>
      </c>
      <c r="B360" t="s">
        <v>2482</v>
      </c>
      <c r="C360" t="s">
        <v>2691</v>
      </c>
      <c r="D360" s="6" t="s">
        <v>1009</v>
      </c>
      <c r="E360" t="s">
        <v>87</v>
      </c>
      <c r="F360" t="s">
        <v>88</v>
      </c>
      <c r="G360">
        <f>SUM('Legislator By Industry'!G360:CJ360)</f>
        <v>709234</v>
      </c>
      <c r="H360">
        <f>SUM('Legislator By Industry'!AD360,'Legislator By Industry'!AE360)</f>
        <v>47200</v>
      </c>
      <c r="I360">
        <f t="shared" si="15"/>
        <v>6.6550672979580783E-2</v>
      </c>
      <c r="J360">
        <f>SUM('Legislator By Industry'!AW360)</f>
        <v>0</v>
      </c>
      <c r="K360">
        <f t="shared" si="16"/>
        <v>0</v>
      </c>
      <c r="L360">
        <f t="shared" si="17"/>
        <v>0</v>
      </c>
      <c r="M360" t="str">
        <f>INDEX('Legislator By Industry'!$G$1:$CJ$1,0,MATCH(MAX('Legislator By Industry'!G360:CJ360),'Legislator By Industry'!G360:CJ360,0))</f>
        <v>Defense - Defense Aerospace</v>
      </c>
      <c r="N360">
        <f>MAX('Legislator By Industry'!G360:CJ360)</f>
        <v>66500</v>
      </c>
      <c r="O360">
        <f>N360/G360</f>
        <v>9.3763130363180555E-2</v>
      </c>
    </row>
    <row r="361" spans="1:15" x14ac:dyDescent="0.25">
      <c r="A361" t="s">
        <v>519</v>
      </c>
      <c r="B361" t="s">
        <v>2483</v>
      </c>
      <c r="C361" t="s">
        <v>2679</v>
      </c>
      <c r="D361" s="6" t="s">
        <v>1010</v>
      </c>
      <c r="E361" t="s">
        <v>87</v>
      </c>
      <c r="F361" t="s">
        <v>90</v>
      </c>
      <c r="G361">
        <f>SUM('Legislator By Industry'!G361:CJ361)</f>
        <v>2182019</v>
      </c>
      <c r="H361">
        <f>SUM('Legislator By Industry'!AD361,'Legislator By Industry'!AE361)</f>
        <v>22400</v>
      </c>
      <c r="I361">
        <f t="shared" si="15"/>
        <v>1.0265721792523346E-2</v>
      </c>
      <c r="J361">
        <f>SUM('Legislator By Industry'!AW361)</f>
        <v>0</v>
      </c>
      <c r="K361">
        <f t="shared" si="16"/>
        <v>0</v>
      </c>
      <c r="L361">
        <f t="shared" si="17"/>
        <v>0</v>
      </c>
      <c r="M361" t="str">
        <f>INDEX('Legislator By Industry'!$G$1:$CJ$1,0,MATCH(MAX('Legislator By Industry'!G361:CJ361),'Legislator By Industry'!G361:CJ361,0))</f>
        <v>Health - Health Professionals</v>
      </c>
      <c r="N361">
        <f>MAX('Legislator By Industry'!G361:CJ361)</f>
        <v>329150</v>
      </c>
      <c r="O361">
        <f>N361/G361</f>
        <v>0.15084653250040445</v>
      </c>
    </row>
    <row r="362" spans="1:15" x14ac:dyDescent="0.25">
      <c r="A362" t="s">
        <v>520</v>
      </c>
      <c r="B362" t="s">
        <v>2484</v>
      </c>
      <c r="C362" t="s">
        <v>2656</v>
      </c>
      <c r="D362" s="6" t="s">
        <v>1011</v>
      </c>
      <c r="E362" t="s">
        <v>87</v>
      </c>
      <c r="F362" t="s">
        <v>88</v>
      </c>
      <c r="G362">
        <f>SUM('Legislator By Industry'!G362:CJ362)</f>
        <v>1002257</v>
      </c>
      <c r="H362">
        <f>SUM('Legislator By Industry'!AD362,'Legislator By Industry'!AE362)</f>
        <v>26850</v>
      </c>
      <c r="I362">
        <f t="shared" si="15"/>
        <v>2.678953601720916E-2</v>
      </c>
      <c r="J362">
        <f>SUM('Legislator By Industry'!AW362)</f>
        <v>0</v>
      </c>
      <c r="K362">
        <f t="shared" si="16"/>
        <v>0</v>
      </c>
      <c r="L362">
        <f t="shared" si="17"/>
        <v>0</v>
      </c>
      <c r="M362" t="str">
        <f>INDEX('Legislator By Industry'!$G$1:$CJ$1,0,MATCH(MAX('Legislator By Industry'!G362:CJ362),'Legislator By Industry'!G362:CJ362,0))</f>
        <v>Other - Retired</v>
      </c>
      <c r="N362">
        <f>MAX('Legislator By Industry'!G362:CJ362)</f>
        <v>115450</v>
      </c>
      <c r="O362">
        <f>N362/G362</f>
        <v>0.1151900161335865</v>
      </c>
    </row>
    <row r="363" spans="1:15" x14ac:dyDescent="0.25">
      <c r="A363" t="s">
        <v>521</v>
      </c>
      <c r="B363" t="s">
        <v>2485</v>
      </c>
      <c r="C363" t="s">
        <v>2679</v>
      </c>
      <c r="D363" s="6" t="s">
        <v>1012</v>
      </c>
      <c r="E363" t="s">
        <v>87</v>
      </c>
      <c r="F363" t="s">
        <v>90</v>
      </c>
      <c r="G363">
        <f>SUM('Legislator By Industry'!G363:CJ363)</f>
        <v>1423256</v>
      </c>
      <c r="H363">
        <f>SUM('Legislator By Industry'!AD363,'Legislator By Industry'!AE363)</f>
        <v>2250</v>
      </c>
      <c r="I363">
        <f t="shared" si="15"/>
        <v>1.5808821462899155E-3</v>
      </c>
      <c r="J363">
        <f>SUM('Legislator By Industry'!AW363)</f>
        <v>0</v>
      </c>
      <c r="K363">
        <f t="shared" si="16"/>
        <v>0</v>
      </c>
      <c r="L363">
        <f t="shared" si="17"/>
        <v>0</v>
      </c>
      <c r="M363" t="str">
        <f>INDEX('Legislator By Industry'!$G$1:$CJ$1,0,MATCH(MAX('Legislator By Industry'!G363:CJ363),'Legislator By Industry'!G363:CJ363,0))</f>
        <v>Lawyers &amp; Lobbyists - Lawyers/Law Firms</v>
      </c>
      <c r="N363">
        <f>MAX('Legislator By Industry'!G363:CJ363)</f>
        <v>148650</v>
      </c>
      <c r="O363">
        <f>N363/G363</f>
        <v>0.10444361379822042</v>
      </c>
    </row>
    <row r="364" spans="1:15" x14ac:dyDescent="0.25">
      <c r="A364" t="s">
        <v>522</v>
      </c>
      <c r="B364" t="s">
        <v>2486</v>
      </c>
      <c r="C364" t="s">
        <v>2667</v>
      </c>
      <c r="D364" s="6" t="s">
        <v>523</v>
      </c>
      <c r="E364" t="s">
        <v>95</v>
      </c>
      <c r="F364" t="s">
        <v>88</v>
      </c>
      <c r="G364">
        <f>SUM('Legislator By Industry'!G364:CJ364)</f>
        <v>6905986</v>
      </c>
      <c r="H364">
        <f>SUM('Legislator By Industry'!AD364,'Legislator By Industry'!AE364)</f>
        <v>237419</v>
      </c>
      <c r="I364">
        <f t="shared" si="15"/>
        <v>3.4378725934283677E-2</v>
      </c>
      <c r="J364">
        <f>SUM('Legislator By Industry'!AW364)</f>
        <v>10192</v>
      </c>
      <c r="K364">
        <f t="shared" si="16"/>
        <v>1.4758211209811314E-3</v>
      </c>
      <c r="L364">
        <f t="shared" si="17"/>
        <v>1.4758211209811314E-3</v>
      </c>
      <c r="M364" t="str">
        <f>INDEX('Legislator By Industry'!$G$1:$CJ$1,0,MATCH(MAX('Legislator By Industry'!G364:CJ364),'Legislator By Industry'!G364:CJ364,0))</f>
        <v>Other - Retired</v>
      </c>
      <c r="N364">
        <f>MAX('Legislator By Industry'!G364:CJ364)</f>
        <v>1320922</v>
      </c>
      <c r="O364">
        <f>N364/G364</f>
        <v>0.1912720355934692</v>
      </c>
    </row>
    <row r="365" spans="1:15" x14ac:dyDescent="0.25">
      <c r="A365" t="s">
        <v>524</v>
      </c>
      <c r="B365" t="s">
        <v>2487</v>
      </c>
      <c r="C365" t="s">
        <v>2697</v>
      </c>
      <c r="D365" s="6" t="s">
        <v>1013</v>
      </c>
      <c r="E365" t="s">
        <v>87</v>
      </c>
      <c r="F365" t="s">
        <v>88</v>
      </c>
      <c r="G365">
        <f>SUM('Legislator By Industry'!G365:CJ365)</f>
        <v>4025859</v>
      </c>
      <c r="H365">
        <f>SUM('Legislator By Industry'!AD365,'Legislator By Industry'!AE365)</f>
        <v>57766</v>
      </c>
      <c r="I365">
        <f t="shared" si="15"/>
        <v>1.4348738989616874E-2</v>
      </c>
      <c r="J365">
        <f>SUM('Legislator By Industry'!AW365)</f>
        <v>0</v>
      </c>
      <c r="K365">
        <f t="shared" si="16"/>
        <v>0</v>
      </c>
      <c r="L365">
        <f t="shared" si="17"/>
        <v>0</v>
      </c>
      <c r="M365" t="str">
        <f>INDEX('Legislator By Industry'!$G$1:$CJ$1,0,MATCH(MAX('Legislator By Industry'!G365:CJ365),'Legislator By Industry'!G365:CJ365,0))</f>
        <v>Ideological/Single-Issue - Leadership PACs</v>
      </c>
      <c r="N365">
        <f>MAX('Legislator By Industry'!G365:CJ365)</f>
        <v>376500</v>
      </c>
      <c r="O365">
        <f>N365/G365</f>
        <v>9.3520413904212743E-2</v>
      </c>
    </row>
    <row r="366" spans="1:15" x14ac:dyDescent="0.25">
      <c r="A366" t="s">
        <v>525</v>
      </c>
      <c r="B366" t="s">
        <v>2488</v>
      </c>
      <c r="C366" t="s">
        <v>2679</v>
      </c>
      <c r="D366" s="6" t="s">
        <v>1014</v>
      </c>
      <c r="E366" t="s">
        <v>87</v>
      </c>
      <c r="F366" t="s">
        <v>90</v>
      </c>
      <c r="G366">
        <f>SUM('Legislator By Industry'!G366:CJ366)</f>
        <v>464600</v>
      </c>
      <c r="H366">
        <f>SUM('Legislator By Industry'!AD366,'Legislator By Industry'!AE366)</f>
        <v>3000</v>
      </c>
      <c r="I366">
        <f t="shared" si="15"/>
        <v>6.4571674558760225E-3</v>
      </c>
      <c r="J366">
        <f>SUM('Legislator By Industry'!AW366)</f>
        <v>0</v>
      </c>
      <c r="K366">
        <f t="shared" si="16"/>
        <v>0</v>
      </c>
      <c r="L366">
        <f t="shared" si="17"/>
        <v>0</v>
      </c>
      <c r="M366" t="str">
        <f>INDEX('Legislator By Industry'!$G$1:$CJ$1,0,MATCH(MAX('Legislator By Industry'!G366:CJ366),'Legislator By Industry'!G366:CJ366,0))</f>
        <v>Labor - Building Trade Unions</v>
      </c>
      <c r="N366">
        <f>MAX('Legislator By Industry'!G366:CJ366)</f>
        <v>46800</v>
      </c>
      <c r="O366">
        <f>N366/G366</f>
        <v>0.10073181231166595</v>
      </c>
    </row>
    <row r="367" spans="1:15" x14ac:dyDescent="0.25">
      <c r="A367" t="s">
        <v>526</v>
      </c>
      <c r="B367" t="s">
        <v>2489</v>
      </c>
      <c r="C367" t="s">
        <v>2700</v>
      </c>
      <c r="D367" s="6" t="s">
        <v>1015</v>
      </c>
      <c r="E367" t="s">
        <v>87</v>
      </c>
      <c r="F367" t="s">
        <v>88</v>
      </c>
      <c r="G367">
        <f>SUM('Legislator By Industry'!G367:CJ367)</f>
        <v>1280068</v>
      </c>
      <c r="H367">
        <f>SUM('Legislator By Industry'!AD367,'Legislator By Industry'!AE367)</f>
        <v>246550</v>
      </c>
      <c r="I367">
        <f t="shared" si="15"/>
        <v>0.19260695525550206</v>
      </c>
      <c r="J367">
        <f>SUM('Legislator By Industry'!AW367)</f>
        <v>0</v>
      </c>
      <c r="K367">
        <f t="shared" si="16"/>
        <v>0</v>
      </c>
      <c r="L367">
        <f t="shared" si="17"/>
        <v>0</v>
      </c>
      <c r="M367" t="str">
        <f>INDEX('Legislator By Industry'!$G$1:$CJ$1,0,MATCH(MAX('Legislator By Industry'!G367:CJ367),'Legislator By Industry'!G367:CJ367,0))</f>
        <v>Energy &amp; Natural Resources - Oil &amp; Gas</v>
      </c>
      <c r="N367">
        <f>MAX('Legislator By Industry'!G367:CJ367)</f>
        <v>222150</v>
      </c>
      <c r="O367">
        <f>N367/G367</f>
        <v>0.17354546789701797</v>
      </c>
    </row>
    <row r="368" spans="1:15" x14ac:dyDescent="0.25">
      <c r="A368" t="s">
        <v>527</v>
      </c>
      <c r="B368" t="s">
        <v>2490</v>
      </c>
      <c r="C368" t="s">
        <v>2659</v>
      </c>
      <c r="D368" s="6" t="s">
        <v>528</v>
      </c>
      <c r="E368" t="s">
        <v>95</v>
      </c>
      <c r="F368" t="s">
        <v>88</v>
      </c>
      <c r="G368">
        <f>SUM('Legislator By Industry'!G368:CJ368)</f>
        <v>561727</v>
      </c>
      <c r="H368">
        <f>SUM('Legislator By Industry'!AD368,'Legislator By Industry'!AE368)</f>
        <v>13300</v>
      </c>
      <c r="I368">
        <f t="shared" si="15"/>
        <v>2.3676981879097853E-2</v>
      </c>
      <c r="J368">
        <f>SUM('Legislator By Industry'!AW368)</f>
        <v>0</v>
      </c>
      <c r="K368">
        <f t="shared" si="16"/>
        <v>0</v>
      </c>
      <c r="L368">
        <f t="shared" si="17"/>
        <v>0</v>
      </c>
      <c r="M368" t="str">
        <f>INDEX('Legislator By Industry'!$G$1:$CJ$1,0,MATCH(MAX('Legislator By Industry'!G368:CJ368),'Legislator By Industry'!G368:CJ368,0))</f>
        <v>Finance, Insurance &amp; Real Estate - Securities &amp; Investment</v>
      </c>
      <c r="N368">
        <f>MAX('Legislator By Industry'!G368:CJ368)</f>
        <v>65650</v>
      </c>
      <c r="O368">
        <f>N368/G368</f>
        <v>0.11687171882426872</v>
      </c>
    </row>
    <row r="369" spans="1:15" x14ac:dyDescent="0.25">
      <c r="A369" t="s">
        <v>529</v>
      </c>
      <c r="B369" t="s">
        <v>2491</v>
      </c>
      <c r="C369" t="s">
        <v>2670</v>
      </c>
      <c r="D369" s="6" t="s">
        <v>1016</v>
      </c>
      <c r="E369" t="s">
        <v>87</v>
      </c>
      <c r="F369" t="s">
        <v>90</v>
      </c>
      <c r="G369">
        <f>SUM('Legislator By Industry'!G369:CJ369)</f>
        <v>1711747</v>
      </c>
      <c r="H369">
        <f>SUM('Legislator By Industry'!AD369,'Legislator By Industry'!AE369)</f>
        <v>18750</v>
      </c>
      <c r="I369">
        <f t="shared" si="15"/>
        <v>1.095372154880365E-2</v>
      </c>
      <c r="J369">
        <f>SUM('Legislator By Industry'!AW369)</f>
        <v>51752</v>
      </c>
      <c r="K369">
        <f t="shared" si="16"/>
        <v>3.0233439871663277E-2</v>
      </c>
      <c r="L369">
        <f t="shared" si="17"/>
        <v>3.0233439871663277E-2</v>
      </c>
      <c r="M369" t="str">
        <f>INDEX('Legislator By Industry'!$G$1:$CJ$1,0,MATCH(MAX('Legislator By Industry'!G369:CJ369),'Legislator By Industry'!G369:CJ369,0))</f>
        <v>Finance, Insurance &amp; Real Estate - Insurance</v>
      </c>
      <c r="N369">
        <f>MAX('Legislator By Industry'!G369:CJ369)</f>
        <v>183250</v>
      </c>
      <c r="O369">
        <f>N369/G369</f>
        <v>0.10705437193697433</v>
      </c>
    </row>
    <row r="370" spans="1:15" x14ac:dyDescent="0.25">
      <c r="A370" t="s">
        <v>530</v>
      </c>
      <c r="B370" t="s">
        <v>2492</v>
      </c>
      <c r="C370" t="s">
        <v>2666</v>
      </c>
      <c r="D370" s="6" t="s">
        <v>1017</v>
      </c>
      <c r="E370" t="s">
        <v>87</v>
      </c>
      <c r="F370" t="s">
        <v>88</v>
      </c>
      <c r="G370">
        <f>SUM('Legislator By Industry'!G370:CJ370)</f>
        <v>534305</v>
      </c>
      <c r="H370">
        <f>SUM('Legislator By Industry'!AD370,'Legislator By Industry'!AE370)</f>
        <v>38500</v>
      </c>
      <c r="I370">
        <f t="shared" si="15"/>
        <v>7.2056222569506181E-2</v>
      </c>
      <c r="J370">
        <f>SUM('Legislator By Industry'!AW370)</f>
        <v>0</v>
      </c>
      <c r="K370">
        <f t="shared" si="16"/>
        <v>0</v>
      </c>
      <c r="L370">
        <f t="shared" si="17"/>
        <v>0</v>
      </c>
      <c r="M370" t="str">
        <f>INDEX('Legislator By Industry'!$G$1:$CJ$1,0,MATCH(MAX('Legislator By Industry'!G370:CJ370),'Legislator By Industry'!G370:CJ370,0))</f>
        <v>Energy &amp; Natural Resources - Electric Utilities</v>
      </c>
      <c r="N370">
        <f>MAX('Legislator By Industry'!G370:CJ370)</f>
        <v>42500</v>
      </c>
      <c r="O370">
        <f>N370/G370</f>
        <v>7.9542583355948382E-2</v>
      </c>
    </row>
    <row r="371" spans="1:15" x14ac:dyDescent="0.25">
      <c r="A371" t="s">
        <v>531</v>
      </c>
      <c r="B371" t="s">
        <v>2493</v>
      </c>
      <c r="C371" t="s">
        <v>2660</v>
      </c>
      <c r="D371" s="6" t="s">
        <v>532</v>
      </c>
      <c r="E371" t="s">
        <v>95</v>
      </c>
      <c r="F371" t="s">
        <v>90</v>
      </c>
      <c r="G371">
        <f>SUM('Legislator By Industry'!G371:CJ371)</f>
        <v>753341</v>
      </c>
      <c r="H371">
        <f>SUM('Legislator By Industry'!AD371,'Legislator By Industry'!AE371)</f>
        <v>1500</v>
      </c>
      <c r="I371">
        <f t="shared" si="15"/>
        <v>1.9911301787636673E-3</v>
      </c>
      <c r="J371">
        <f>SUM('Legislator By Industry'!AW371)</f>
        <v>0</v>
      </c>
      <c r="K371">
        <f t="shared" si="16"/>
        <v>0</v>
      </c>
      <c r="L371">
        <f t="shared" si="17"/>
        <v>0</v>
      </c>
      <c r="M371" t="str">
        <f>INDEX('Legislator By Industry'!$G$1:$CJ$1,0,MATCH(MAX('Legislator By Industry'!G371:CJ371),'Legislator By Industry'!G371:CJ371,0))</f>
        <v>Finance, Insurance &amp; Real Estate - Insurance</v>
      </c>
      <c r="N371">
        <f>MAX('Legislator By Industry'!G371:CJ371)</f>
        <v>108040</v>
      </c>
      <c r="O371">
        <f>N371/G371</f>
        <v>0.14341446967575108</v>
      </c>
    </row>
    <row r="372" spans="1:15" x14ac:dyDescent="0.25">
      <c r="A372" t="s">
        <v>533</v>
      </c>
      <c r="B372" t="s">
        <v>2494</v>
      </c>
      <c r="C372" t="s">
        <v>2657</v>
      </c>
      <c r="D372" s="6" t="s">
        <v>1018</v>
      </c>
      <c r="E372" t="s">
        <v>87</v>
      </c>
      <c r="F372" t="s">
        <v>90</v>
      </c>
      <c r="G372">
        <f>SUM('Legislator By Industry'!G372:CJ372)</f>
        <v>2697504</v>
      </c>
      <c r="H372">
        <f>SUM('Legislator By Industry'!AD372,'Legislator By Industry'!AE372)</f>
        <v>8900</v>
      </c>
      <c r="I372">
        <f t="shared" si="15"/>
        <v>3.2993463587079018E-3</v>
      </c>
      <c r="J372">
        <f>SUM('Legislator By Industry'!AW372)</f>
        <v>216886</v>
      </c>
      <c r="K372">
        <f t="shared" si="16"/>
        <v>8.0402475770193479E-2</v>
      </c>
      <c r="L372">
        <f t="shared" si="17"/>
        <v>8.0402475770193479E-2</v>
      </c>
      <c r="M372" t="str">
        <f>INDEX('Legislator By Industry'!$G$1:$CJ$1,0,MATCH(MAX('Legislator By Industry'!G372:CJ372),'Legislator By Industry'!G372:CJ372,0))</f>
        <v>Ideological/Single-Issue - Democratic/Liberal</v>
      </c>
      <c r="N372">
        <f>MAX('Legislator By Industry'!G372:CJ372)</f>
        <v>216886</v>
      </c>
      <c r="O372">
        <f>N372/G372</f>
        <v>8.0402475770193479E-2</v>
      </c>
    </row>
    <row r="373" spans="1:15" x14ac:dyDescent="0.25">
      <c r="A373" t="s">
        <v>534</v>
      </c>
      <c r="B373" t="s">
        <v>2495</v>
      </c>
      <c r="C373" t="s">
        <v>2697</v>
      </c>
      <c r="D373" s="6" t="s">
        <v>1019</v>
      </c>
      <c r="E373" t="s">
        <v>87</v>
      </c>
      <c r="F373" t="s">
        <v>90</v>
      </c>
      <c r="G373">
        <f>SUM('Legislator By Industry'!G373:CJ373)</f>
        <v>1077921</v>
      </c>
      <c r="H373">
        <f>SUM('Legislator By Industry'!AD373,'Legislator By Industry'!AE373)</f>
        <v>42575</v>
      </c>
      <c r="I373">
        <f t="shared" si="15"/>
        <v>3.9497328653955159E-2</v>
      </c>
      <c r="J373">
        <f>SUM('Legislator By Industry'!AW373)</f>
        <v>4774</v>
      </c>
      <c r="K373">
        <f t="shared" si="16"/>
        <v>4.4288959951610555E-3</v>
      </c>
      <c r="L373">
        <f t="shared" si="17"/>
        <v>4.4288959951610555E-3</v>
      </c>
      <c r="M373" t="str">
        <f>INDEX('Legislator By Industry'!$G$1:$CJ$1,0,MATCH(MAX('Legislator By Industry'!G373:CJ373),'Legislator By Industry'!G373:CJ373,0))</f>
        <v>Agribusiness - Agricultural Services/Products</v>
      </c>
      <c r="N373">
        <f>MAX('Legislator By Industry'!G373:CJ373)</f>
        <v>163300</v>
      </c>
      <c r="O373">
        <f>N373/G373</f>
        <v>0.15149533221822378</v>
      </c>
    </row>
    <row r="374" spans="1:15" x14ac:dyDescent="0.25">
      <c r="A374" t="s">
        <v>535</v>
      </c>
      <c r="B374" t="s">
        <v>2496</v>
      </c>
      <c r="C374" t="s">
        <v>2706</v>
      </c>
      <c r="D374" s="6" t="s">
        <v>1020</v>
      </c>
      <c r="E374" t="s">
        <v>87</v>
      </c>
      <c r="F374" t="s">
        <v>90</v>
      </c>
      <c r="G374">
        <f>SUM('Legislator By Industry'!G374:CJ374)</f>
        <v>35550</v>
      </c>
      <c r="H374">
        <f>SUM('Legislator By Industry'!AD374,'Legislator By Industry'!AE374)</f>
        <v>1000</v>
      </c>
      <c r="I374">
        <f t="shared" si="15"/>
        <v>2.8129395218002812E-2</v>
      </c>
      <c r="J374">
        <f>SUM('Legislator By Industry'!AW374)</f>
        <v>2500</v>
      </c>
      <c r="K374">
        <f t="shared" si="16"/>
        <v>7.0323488045007029E-2</v>
      </c>
      <c r="L374">
        <f t="shared" si="17"/>
        <v>7.0323488045007029E-2</v>
      </c>
      <c r="M374" t="str">
        <f>INDEX('Legislator By Industry'!$G$1:$CJ$1,0,MATCH(MAX('Legislator By Industry'!G374:CJ374),'Legislator By Industry'!G374:CJ374,0))</f>
        <v>Finance, Insurance &amp; Real Estate - Misc Finance</v>
      </c>
      <c r="N374">
        <f>MAX('Legislator By Industry'!G374:CJ374)</f>
        <v>7800</v>
      </c>
      <c r="O374">
        <f>N374/G374</f>
        <v>0.21940928270042195</v>
      </c>
    </row>
    <row r="375" spans="1:15" x14ac:dyDescent="0.25">
      <c r="A375" t="s">
        <v>536</v>
      </c>
      <c r="B375" t="s">
        <v>2497</v>
      </c>
      <c r="C375" t="s">
        <v>2692</v>
      </c>
      <c r="D375" s="6" t="s">
        <v>1021</v>
      </c>
      <c r="E375" t="s">
        <v>87</v>
      </c>
      <c r="F375" t="s">
        <v>90</v>
      </c>
      <c r="G375">
        <f>SUM('Legislator By Industry'!G375:CJ375)</f>
        <v>395942</v>
      </c>
      <c r="H375">
        <f>SUM('Legislator By Industry'!AD375,'Legislator By Industry'!AE375)</f>
        <v>0</v>
      </c>
      <c r="I375">
        <f t="shared" si="15"/>
        <v>0</v>
      </c>
      <c r="J375">
        <f>SUM('Legislator By Industry'!AW375)</f>
        <v>525</v>
      </c>
      <c r="K375">
        <f t="shared" si="16"/>
        <v>1.3259517808163822E-3</v>
      </c>
      <c r="L375">
        <f t="shared" si="17"/>
        <v>1.3259517808163822E-3</v>
      </c>
      <c r="M375" t="str">
        <f>INDEX('Legislator By Industry'!$G$1:$CJ$1,0,MATCH(MAX('Legislator By Industry'!G375:CJ375),'Legislator By Industry'!G375:CJ375,0))</f>
        <v>Other - Retired</v>
      </c>
      <c r="N375">
        <f>MAX('Legislator By Industry'!G375:CJ375)</f>
        <v>56341</v>
      </c>
      <c r="O375">
        <f>N375/G375</f>
        <v>0.14229609387233483</v>
      </c>
    </row>
    <row r="376" spans="1:15" x14ac:dyDescent="0.25">
      <c r="A376" t="s">
        <v>537</v>
      </c>
      <c r="B376" t="s">
        <v>2498</v>
      </c>
      <c r="C376" t="s">
        <v>2655</v>
      </c>
      <c r="D376" s="6" t="s">
        <v>1022</v>
      </c>
      <c r="E376" t="s">
        <v>87</v>
      </c>
      <c r="F376" t="s">
        <v>88</v>
      </c>
      <c r="G376">
        <f>SUM('Legislator By Industry'!G376:CJ376)</f>
        <v>1028650</v>
      </c>
      <c r="H376">
        <f>SUM('Legislator By Industry'!AD376,'Legislator By Industry'!AE376)</f>
        <v>17900</v>
      </c>
      <c r="I376">
        <f t="shared" si="15"/>
        <v>1.7401448500461769E-2</v>
      </c>
      <c r="J376">
        <f>SUM('Legislator By Industry'!AW376)</f>
        <v>0</v>
      </c>
      <c r="K376">
        <f t="shared" si="16"/>
        <v>0</v>
      </c>
      <c r="L376">
        <f t="shared" si="17"/>
        <v>0</v>
      </c>
      <c r="M376" t="str">
        <f>INDEX('Legislator By Industry'!$G$1:$CJ$1,0,MATCH(MAX('Legislator By Industry'!G376:CJ376),'Legislator By Industry'!G376:CJ376,0))</f>
        <v>Finance, Insurance &amp; Real Estate - Insurance</v>
      </c>
      <c r="N376">
        <f>MAX('Legislator By Industry'!G376:CJ376)</f>
        <v>108050</v>
      </c>
      <c r="O376">
        <f>N376/G376</f>
        <v>0.10504058717736839</v>
      </c>
    </row>
    <row r="377" spans="1:15" x14ac:dyDescent="0.25">
      <c r="A377" t="s">
        <v>538</v>
      </c>
      <c r="B377" t="s">
        <v>2499</v>
      </c>
      <c r="C377" t="s">
        <v>2666</v>
      </c>
      <c r="D377" s="6" t="s">
        <v>1023</v>
      </c>
      <c r="E377" t="s">
        <v>87</v>
      </c>
      <c r="F377" t="s">
        <v>88</v>
      </c>
      <c r="G377">
        <f>SUM('Legislator By Industry'!G377:CJ377)</f>
        <v>377200</v>
      </c>
      <c r="H377">
        <f>SUM('Legislator By Industry'!AD377,'Legislator By Industry'!AE377)</f>
        <v>16000</v>
      </c>
      <c r="I377">
        <f t="shared" si="15"/>
        <v>4.2417815482502653E-2</v>
      </c>
      <c r="J377">
        <f>SUM('Legislator By Industry'!AW377)</f>
        <v>0</v>
      </c>
      <c r="K377">
        <f t="shared" si="16"/>
        <v>0</v>
      </c>
      <c r="L377">
        <f t="shared" si="17"/>
        <v>0</v>
      </c>
      <c r="M377" t="str">
        <f>INDEX('Legislator By Industry'!$G$1:$CJ$1,0,MATCH(MAX('Legislator By Industry'!G377:CJ377),'Legislator By Industry'!G377:CJ377,0))</f>
        <v>Health - Health Professionals</v>
      </c>
      <c r="N377">
        <f>MAX('Legislator By Industry'!G377:CJ377)</f>
        <v>117500</v>
      </c>
      <c r="O377">
        <f>N377/G377</f>
        <v>0.31150583244962882</v>
      </c>
    </row>
    <row r="378" spans="1:15" x14ac:dyDescent="0.25">
      <c r="A378" t="s">
        <v>539</v>
      </c>
      <c r="B378" t="s">
        <v>2500</v>
      </c>
      <c r="C378" t="s">
        <v>2707</v>
      </c>
      <c r="D378" s="6" t="s">
        <v>1024</v>
      </c>
      <c r="E378" t="s">
        <v>87</v>
      </c>
      <c r="F378" t="s">
        <v>90</v>
      </c>
      <c r="G378">
        <f>SUM('Legislator By Industry'!G378:CJ378)</f>
        <v>276871</v>
      </c>
      <c r="H378">
        <f>SUM('Legislator By Industry'!AD378,'Legislator By Industry'!AE378)</f>
        <v>1000</v>
      </c>
      <c r="I378">
        <f t="shared" si="15"/>
        <v>3.6117903283478586E-3</v>
      </c>
      <c r="J378">
        <f>SUM('Legislator By Industry'!AW378)</f>
        <v>10450</v>
      </c>
      <c r="K378">
        <f t="shared" si="16"/>
        <v>3.7743208931235124E-2</v>
      </c>
      <c r="L378">
        <f t="shared" si="17"/>
        <v>3.7743208931235124E-2</v>
      </c>
      <c r="M378" t="str">
        <f>INDEX('Legislator By Industry'!$G$1:$CJ$1,0,MATCH(MAX('Legislator By Industry'!G378:CJ378),'Legislator By Industry'!G378:CJ378,0))</f>
        <v>Ideological/Single-Issue - Leadership PACs</v>
      </c>
      <c r="N378">
        <f>MAX('Legislator By Industry'!G378:CJ378)</f>
        <v>31000</v>
      </c>
      <c r="O378">
        <f>N378/G378</f>
        <v>0.11196550017878362</v>
      </c>
    </row>
    <row r="379" spans="1:15" x14ac:dyDescent="0.25">
      <c r="A379" t="s">
        <v>540</v>
      </c>
      <c r="B379" t="s">
        <v>2501</v>
      </c>
      <c r="C379" t="s">
        <v>2665</v>
      </c>
      <c r="D379" s="6" t="s">
        <v>1025</v>
      </c>
      <c r="E379" t="s">
        <v>87</v>
      </c>
      <c r="F379" t="s">
        <v>90</v>
      </c>
      <c r="G379">
        <f>SUM('Legislator By Industry'!G379:CJ379)</f>
        <v>820309</v>
      </c>
      <c r="H379">
        <f>SUM('Legislator By Industry'!AD379,'Legislator By Industry'!AE379)</f>
        <v>4000</v>
      </c>
      <c r="I379">
        <f t="shared" si="15"/>
        <v>4.8762112813586101E-3</v>
      </c>
      <c r="J379">
        <f>SUM('Legislator By Industry'!AW379)</f>
        <v>29211</v>
      </c>
      <c r="K379">
        <f t="shared" si="16"/>
        <v>3.5609751934941591E-2</v>
      </c>
      <c r="L379">
        <f t="shared" si="17"/>
        <v>3.5609751934941591E-2</v>
      </c>
      <c r="M379" t="str">
        <f>INDEX('Legislator By Industry'!$G$1:$CJ$1,0,MATCH(MAX('Legislator By Industry'!G379:CJ379),'Legislator By Industry'!G379:CJ379,0))</f>
        <v>Finance, Insurance &amp; Real Estate - Insurance</v>
      </c>
      <c r="N379">
        <f>MAX('Legislator By Industry'!G379:CJ379)</f>
        <v>85055</v>
      </c>
      <c r="O379">
        <f>N379/G379</f>
        <v>0.10368653763398915</v>
      </c>
    </row>
    <row r="380" spans="1:15" x14ac:dyDescent="0.25">
      <c r="A380" t="s">
        <v>541</v>
      </c>
      <c r="B380" t="s">
        <v>2502</v>
      </c>
      <c r="C380" t="s">
        <v>2664</v>
      </c>
      <c r="D380" s="6" t="s">
        <v>1026</v>
      </c>
      <c r="E380" t="s">
        <v>87</v>
      </c>
      <c r="F380" t="s">
        <v>88</v>
      </c>
      <c r="G380">
        <f>SUM('Legislator By Industry'!G380:CJ380)</f>
        <v>714062</v>
      </c>
      <c r="H380">
        <f>SUM('Legislator By Industry'!AD380,'Legislator By Industry'!AE380)</f>
        <v>68700</v>
      </c>
      <c r="I380">
        <f t="shared" si="15"/>
        <v>9.6210133013659882E-2</v>
      </c>
      <c r="J380">
        <f>SUM('Legislator By Industry'!AW380)</f>
        <v>0</v>
      </c>
      <c r="K380">
        <f t="shared" si="16"/>
        <v>0</v>
      </c>
      <c r="L380">
        <f t="shared" si="17"/>
        <v>0</v>
      </c>
      <c r="M380" t="str">
        <f>INDEX('Legislator By Industry'!$G$1:$CJ$1,0,MATCH(MAX('Legislator By Industry'!G380:CJ380),'Legislator By Industry'!G380:CJ380,0))</f>
        <v>Energy &amp; Natural Resources - Oil &amp; Gas</v>
      </c>
      <c r="N380">
        <f>MAX('Legislator By Industry'!G380:CJ380)</f>
        <v>68700</v>
      </c>
      <c r="O380">
        <f>N380/G380</f>
        <v>9.6210133013659882E-2</v>
      </c>
    </row>
    <row r="381" spans="1:15" x14ac:dyDescent="0.25">
      <c r="A381" t="s">
        <v>542</v>
      </c>
      <c r="B381" t="s">
        <v>2503</v>
      </c>
      <c r="C381" t="s">
        <v>2692</v>
      </c>
      <c r="D381" s="6" t="s">
        <v>1027</v>
      </c>
      <c r="E381" t="s">
        <v>87</v>
      </c>
      <c r="F381" t="s">
        <v>88</v>
      </c>
      <c r="G381">
        <f>SUM('Legislator By Industry'!G381:CJ381)</f>
        <v>2800426</v>
      </c>
      <c r="H381">
        <f>SUM('Legislator By Industry'!AD381,'Legislator By Industry'!AE381)</f>
        <v>49400</v>
      </c>
      <c r="I381">
        <f t="shared" si="15"/>
        <v>1.7640173316488279E-2</v>
      </c>
      <c r="J381">
        <f>SUM('Legislator By Industry'!AW381)</f>
        <v>0</v>
      </c>
      <c r="K381">
        <f t="shared" si="16"/>
        <v>0</v>
      </c>
      <c r="L381">
        <f t="shared" si="17"/>
        <v>0</v>
      </c>
      <c r="M381" t="str">
        <f>INDEX('Legislator By Industry'!$G$1:$CJ$1,0,MATCH(MAX('Legislator By Industry'!G381:CJ381),'Legislator By Industry'!G381:CJ381,0))</f>
        <v>Ideological/Single-Issue - Leadership PACs</v>
      </c>
      <c r="N381">
        <f>MAX('Legislator By Industry'!G381:CJ381)</f>
        <v>421482</v>
      </c>
      <c r="O381">
        <f>N381/G381</f>
        <v>0.15050638724251239</v>
      </c>
    </row>
    <row r="382" spans="1:15" x14ac:dyDescent="0.25">
      <c r="A382" t="s">
        <v>543</v>
      </c>
      <c r="B382" t="s">
        <v>2504</v>
      </c>
      <c r="C382" t="s">
        <v>2670</v>
      </c>
      <c r="D382" s="6" t="s">
        <v>1028</v>
      </c>
      <c r="E382" t="s">
        <v>87</v>
      </c>
      <c r="F382" t="s">
        <v>90</v>
      </c>
      <c r="G382">
        <f>SUM('Legislator By Industry'!G382:CJ382)</f>
        <v>600669</v>
      </c>
      <c r="H382">
        <f>SUM('Legislator By Industry'!AD382,'Legislator By Industry'!AE382)</f>
        <v>7500</v>
      </c>
      <c r="I382">
        <f t="shared" si="15"/>
        <v>1.248607802300435E-2</v>
      </c>
      <c r="J382">
        <f>SUM('Legislator By Industry'!AW382)</f>
        <v>16200</v>
      </c>
      <c r="K382">
        <f t="shared" si="16"/>
        <v>2.6969928529689397E-2</v>
      </c>
      <c r="L382">
        <f t="shared" si="17"/>
        <v>2.6969928529689397E-2</v>
      </c>
      <c r="M382" t="str">
        <f>INDEX('Legislator By Industry'!$G$1:$CJ$1,0,MATCH(MAX('Legislator By Industry'!G382:CJ382),'Legislator By Industry'!G382:CJ382,0))</f>
        <v>Finance, Insurance &amp; Real Estate - Securities &amp; Investment</v>
      </c>
      <c r="N382">
        <f>MAX('Legislator By Industry'!G382:CJ382)</f>
        <v>106950</v>
      </c>
      <c r="O382">
        <f>N382/G382</f>
        <v>0.17805147260804202</v>
      </c>
    </row>
    <row r="383" spans="1:15" x14ac:dyDescent="0.25">
      <c r="A383" t="s">
        <v>544</v>
      </c>
      <c r="B383" t="s">
        <v>2505</v>
      </c>
      <c r="C383" t="s">
        <v>2701</v>
      </c>
      <c r="D383" s="6" t="s">
        <v>1029</v>
      </c>
      <c r="E383" t="s">
        <v>87</v>
      </c>
      <c r="F383" t="s">
        <v>88</v>
      </c>
      <c r="G383">
        <f>SUM('Legislator By Industry'!G383:CJ383)</f>
        <v>1270283</v>
      </c>
      <c r="H383">
        <f>SUM('Legislator By Industry'!AD383,'Legislator By Industry'!AE383)</f>
        <v>186600</v>
      </c>
      <c r="I383">
        <f t="shared" si="15"/>
        <v>0.1468964002509677</v>
      </c>
      <c r="J383">
        <f>SUM('Legislator By Industry'!AW383)</f>
        <v>0</v>
      </c>
      <c r="K383">
        <f t="shared" si="16"/>
        <v>0</v>
      </c>
      <c r="L383">
        <f t="shared" si="17"/>
        <v>0</v>
      </c>
      <c r="M383" t="str">
        <f>INDEX('Legislator By Industry'!$G$1:$CJ$1,0,MATCH(MAX('Legislator By Industry'!G383:CJ383),'Legislator By Industry'!G383:CJ383,0))</f>
        <v>Energy &amp; Natural Resources - Oil &amp; Gas</v>
      </c>
      <c r="N383">
        <f>MAX('Legislator By Industry'!G383:CJ383)</f>
        <v>185600</v>
      </c>
      <c r="O383">
        <f>N383/G383</f>
        <v>0.14610917409742555</v>
      </c>
    </row>
    <row r="384" spans="1:15" x14ac:dyDescent="0.25">
      <c r="A384" t="s">
        <v>545</v>
      </c>
      <c r="B384" t="s">
        <v>2506</v>
      </c>
      <c r="C384" t="s">
        <v>2669</v>
      </c>
      <c r="D384" s="6" t="s">
        <v>546</v>
      </c>
      <c r="E384" t="s">
        <v>95</v>
      </c>
      <c r="F384" t="s">
        <v>88</v>
      </c>
      <c r="G384">
        <f>SUM('Legislator By Industry'!G384:CJ384)</f>
        <v>14685369</v>
      </c>
      <c r="H384">
        <f>SUM('Legislator By Industry'!AD384,'Legislator By Industry'!AE384)</f>
        <v>604342</v>
      </c>
      <c r="I384">
        <f t="shared" si="15"/>
        <v>4.1152660174899248E-2</v>
      </c>
      <c r="J384">
        <f>SUM('Legislator By Industry'!AW384)</f>
        <v>4700</v>
      </c>
      <c r="K384">
        <f t="shared" si="16"/>
        <v>3.2004643533301751E-4</v>
      </c>
      <c r="L384">
        <f t="shared" si="17"/>
        <v>3.2004643533301751E-4</v>
      </c>
      <c r="M384" t="str">
        <f>INDEX('Legislator By Industry'!$G$1:$CJ$1,0,MATCH(MAX('Legislator By Industry'!G384:CJ384),'Legislator By Industry'!G384:CJ384,0))</f>
        <v>Other - Retired</v>
      </c>
      <c r="N384">
        <f>MAX('Legislator By Industry'!G384:CJ384)</f>
        <v>1857798</v>
      </c>
      <c r="O384">
        <f>N384/G384</f>
        <v>0.12650672924868281</v>
      </c>
    </row>
    <row r="385" spans="1:15" x14ac:dyDescent="0.25">
      <c r="A385" t="s">
        <v>547</v>
      </c>
      <c r="B385" t="s">
        <v>2507</v>
      </c>
      <c r="C385" t="s">
        <v>2673</v>
      </c>
      <c r="D385" s="6" t="s">
        <v>1030</v>
      </c>
      <c r="E385" t="s">
        <v>87</v>
      </c>
      <c r="F385" t="s">
        <v>88</v>
      </c>
      <c r="G385">
        <f>SUM('Legislator By Industry'!G385:CJ385)</f>
        <v>720467</v>
      </c>
      <c r="H385">
        <f>SUM('Legislator By Industry'!AD385,'Legislator By Industry'!AE385)</f>
        <v>7500</v>
      </c>
      <c r="I385">
        <f t="shared" si="15"/>
        <v>1.0409914680339281E-2</v>
      </c>
      <c r="J385">
        <f>SUM('Legislator By Industry'!AW385)</f>
        <v>0</v>
      </c>
      <c r="K385">
        <f t="shared" si="16"/>
        <v>0</v>
      </c>
      <c r="L385">
        <f t="shared" si="17"/>
        <v>0</v>
      </c>
      <c r="M385" t="str">
        <f>INDEX('Legislator By Industry'!$G$1:$CJ$1,0,MATCH(MAX('Legislator By Industry'!G385:CJ385),'Legislator By Industry'!G385:CJ385,0))</f>
        <v>Other - Retired</v>
      </c>
      <c r="N385">
        <f>MAX('Legislator By Industry'!G385:CJ385)</f>
        <v>103536</v>
      </c>
      <c r="O385">
        <f>N385/G385</f>
        <v>0.1437067901791477</v>
      </c>
    </row>
    <row r="386" spans="1:15" x14ac:dyDescent="0.25">
      <c r="A386" t="s">
        <v>548</v>
      </c>
      <c r="B386" t="s">
        <v>2508</v>
      </c>
      <c r="C386" t="s">
        <v>2655</v>
      </c>
      <c r="D386" s="6" t="s">
        <v>1031</v>
      </c>
      <c r="E386" t="s">
        <v>87</v>
      </c>
      <c r="F386" t="s">
        <v>90</v>
      </c>
      <c r="G386">
        <f>SUM('Legislator By Industry'!G386:CJ386)</f>
        <v>693330</v>
      </c>
      <c r="H386">
        <f>SUM('Legislator By Industry'!AD386,'Legislator By Industry'!AE386)</f>
        <v>6000</v>
      </c>
      <c r="I386">
        <f t="shared" si="15"/>
        <v>8.6538877590757648E-3</v>
      </c>
      <c r="J386">
        <f>SUM('Legislator By Industry'!AW386)</f>
        <v>0</v>
      </c>
      <c r="K386">
        <f t="shared" si="16"/>
        <v>0</v>
      </c>
      <c r="L386">
        <f t="shared" si="17"/>
        <v>0</v>
      </c>
      <c r="M386" t="str">
        <f>INDEX('Legislator By Industry'!$G$1:$CJ$1,0,MATCH(MAX('Legislator By Industry'!G386:CJ386),'Legislator By Industry'!G386:CJ386,0))</f>
        <v>Other - Retired</v>
      </c>
      <c r="N386">
        <f>MAX('Legislator By Industry'!G386:CJ386)</f>
        <v>75725</v>
      </c>
      <c r="O386">
        <f>N386/G386</f>
        <v>0.10921927509266871</v>
      </c>
    </row>
    <row r="387" spans="1:15" x14ac:dyDescent="0.25">
      <c r="A387" t="s">
        <v>549</v>
      </c>
      <c r="B387" t="s">
        <v>2509</v>
      </c>
      <c r="C387" t="s">
        <v>2659</v>
      </c>
      <c r="D387" s="6" t="s">
        <v>1032</v>
      </c>
      <c r="E387" t="s">
        <v>87</v>
      </c>
      <c r="F387" t="s">
        <v>88</v>
      </c>
      <c r="G387">
        <f>SUM('Legislator By Industry'!G387:CJ387)</f>
        <v>1914231</v>
      </c>
      <c r="H387">
        <f>SUM('Legislator By Industry'!AD387,'Legislator By Industry'!AE387)</f>
        <v>24500</v>
      </c>
      <c r="I387">
        <f t="shared" ref="I387:I450" si="18">H387/G387</f>
        <v>1.2798873281228858E-2</v>
      </c>
      <c r="J387">
        <f>SUM('Legislator By Industry'!AW387)</f>
        <v>0</v>
      </c>
      <c r="K387">
        <f t="shared" ref="K387:K450" si="19">J387/G387</f>
        <v>0</v>
      </c>
      <c r="L387">
        <f t="shared" ref="L387:L450" si="20">IFERROR(J387/G387,0)</f>
        <v>0</v>
      </c>
      <c r="M387" t="str">
        <f>INDEX('Legislator By Industry'!$G$1:$CJ$1,0,MATCH(MAX('Legislator By Industry'!G387:CJ387),'Legislator By Industry'!G387:CJ387,0))</f>
        <v>Health - Health Professionals</v>
      </c>
      <c r="N387">
        <f>MAX('Legislator By Industry'!G387:CJ387)</f>
        <v>387270</v>
      </c>
      <c r="O387">
        <f>N387/G387</f>
        <v>0.20231100635189797</v>
      </c>
    </row>
    <row r="388" spans="1:15" x14ac:dyDescent="0.25">
      <c r="A388" t="s">
        <v>550</v>
      </c>
      <c r="B388" t="s">
        <v>2510</v>
      </c>
      <c r="C388" t="s">
        <v>2682</v>
      </c>
      <c r="D388" s="6" t="s">
        <v>1033</v>
      </c>
      <c r="E388" t="s">
        <v>87</v>
      </c>
      <c r="F388" t="s">
        <v>90</v>
      </c>
      <c r="G388">
        <f>SUM('Legislator By Industry'!G388:CJ388)</f>
        <v>878090</v>
      </c>
      <c r="H388">
        <f>SUM('Legislator By Industry'!AD388,'Legislator By Industry'!AE388)</f>
        <v>0</v>
      </c>
      <c r="I388">
        <f t="shared" si="18"/>
        <v>0</v>
      </c>
      <c r="J388">
        <f>SUM('Legislator By Industry'!AW388)</f>
        <v>13800</v>
      </c>
      <c r="K388">
        <f t="shared" si="19"/>
        <v>1.5715928891115945E-2</v>
      </c>
      <c r="L388">
        <f t="shared" si="20"/>
        <v>1.5715928891115945E-2</v>
      </c>
      <c r="M388" t="str">
        <f>INDEX('Legislator By Industry'!$G$1:$CJ$1,0,MATCH(MAX('Legislator By Industry'!G388:CJ388),'Legislator By Industry'!G388:CJ388,0))</f>
        <v>Lawyers &amp; Lobbyists - Lawyers/Law Firms</v>
      </c>
      <c r="N388">
        <f>MAX('Legislator By Industry'!G388:CJ388)</f>
        <v>104825</v>
      </c>
      <c r="O388">
        <f>N388/G388</f>
        <v>0.1193784236240021</v>
      </c>
    </row>
    <row r="389" spans="1:15" x14ac:dyDescent="0.25">
      <c r="A389" t="s">
        <v>551</v>
      </c>
      <c r="B389" t="s">
        <v>2511</v>
      </c>
      <c r="C389" t="s">
        <v>2708</v>
      </c>
      <c r="D389" s="6" t="s">
        <v>1034</v>
      </c>
      <c r="E389" t="s">
        <v>87</v>
      </c>
      <c r="F389" t="s">
        <v>88</v>
      </c>
      <c r="G389">
        <f>SUM('Legislator By Industry'!G389:CJ389)</f>
        <v>53125</v>
      </c>
      <c r="H389">
        <f>SUM('Legislator By Industry'!AD389,'Legislator By Industry'!AE389)</f>
        <v>0</v>
      </c>
      <c r="I389">
        <f t="shared" si="18"/>
        <v>0</v>
      </c>
      <c r="J389">
        <f>SUM('Legislator By Industry'!AW389)</f>
        <v>0</v>
      </c>
      <c r="K389">
        <f t="shared" si="19"/>
        <v>0</v>
      </c>
      <c r="L389">
        <f t="shared" si="20"/>
        <v>0</v>
      </c>
      <c r="M389" t="str">
        <f>INDEX('Legislator By Industry'!$G$1:$CJ$1,0,MATCH(MAX('Legislator By Industry'!G389:CJ389),'Legislator By Industry'!G389:CJ389,0))</f>
        <v>Ideological/Single-Issue - Leadership PACs</v>
      </c>
      <c r="N389">
        <f>MAX('Legislator By Industry'!G389:CJ389)</f>
        <v>28000</v>
      </c>
      <c r="O389">
        <f>N389/G389</f>
        <v>0.5270588235294118</v>
      </c>
    </row>
    <row r="390" spans="1:15" x14ac:dyDescent="0.25">
      <c r="A390" t="s">
        <v>552</v>
      </c>
      <c r="B390" t="s">
        <v>2512</v>
      </c>
      <c r="C390" t="s">
        <v>2690</v>
      </c>
      <c r="D390" s="6" t="s">
        <v>1035</v>
      </c>
      <c r="E390" t="s">
        <v>87</v>
      </c>
      <c r="F390" t="s">
        <v>90</v>
      </c>
      <c r="G390">
        <f>SUM('Legislator By Industry'!G390:CJ390)</f>
        <v>151170</v>
      </c>
      <c r="H390">
        <f>SUM('Legislator By Industry'!AD390,'Legislator By Industry'!AE390)</f>
        <v>0</v>
      </c>
      <c r="I390">
        <f t="shared" si="18"/>
        <v>0</v>
      </c>
      <c r="J390">
        <f>SUM('Legislator By Industry'!AW390)</f>
        <v>0</v>
      </c>
      <c r="K390">
        <f t="shared" si="19"/>
        <v>0</v>
      </c>
      <c r="L390">
        <f t="shared" si="20"/>
        <v>0</v>
      </c>
      <c r="M390" t="str">
        <f>INDEX('Legislator By Industry'!$G$1:$CJ$1,0,MATCH(MAX('Legislator By Industry'!G390:CJ390),'Legislator By Industry'!G390:CJ390,0))</f>
        <v>Finance, Insurance &amp; Real Estate - Real Estate</v>
      </c>
      <c r="N390">
        <f>MAX('Legislator By Industry'!G390:CJ390)</f>
        <v>22800</v>
      </c>
      <c r="O390">
        <f>N390/G390</f>
        <v>0.15082357610637032</v>
      </c>
    </row>
    <row r="391" spans="1:15" x14ac:dyDescent="0.25">
      <c r="A391" t="s">
        <v>553</v>
      </c>
      <c r="B391" t="s">
        <v>2513</v>
      </c>
      <c r="C391" t="s">
        <v>2664</v>
      </c>
      <c r="D391" s="6" t="s">
        <v>1036</v>
      </c>
      <c r="E391" t="s">
        <v>87</v>
      </c>
      <c r="F391" t="s">
        <v>88</v>
      </c>
      <c r="G391">
        <f>SUM('Legislator By Industry'!G391:CJ391)</f>
        <v>787198</v>
      </c>
      <c r="H391">
        <f>SUM('Legislator By Industry'!AD391,'Legislator By Industry'!AE391)</f>
        <v>37750</v>
      </c>
      <c r="I391">
        <f t="shared" si="18"/>
        <v>4.7954898259395987E-2</v>
      </c>
      <c r="J391">
        <f>SUM('Legislator By Industry'!AW391)</f>
        <v>0</v>
      </c>
      <c r="K391">
        <f t="shared" si="19"/>
        <v>0</v>
      </c>
      <c r="L391">
        <f t="shared" si="20"/>
        <v>0</v>
      </c>
      <c r="M391" t="str">
        <f>INDEX('Legislator By Industry'!$G$1:$CJ$1,0,MATCH(MAX('Legislator By Industry'!G391:CJ391),'Legislator By Industry'!G391:CJ391,0))</f>
        <v>Finance, Insurance &amp; Real Estate - Securities &amp; Investment</v>
      </c>
      <c r="N391">
        <f>MAX('Legislator By Industry'!G391:CJ391)</f>
        <v>52950</v>
      </c>
      <c r="O391">
        <f>N391/G391</f>
        <v>6.7263890406225629E-2</v>
      </c>
    </row>
    <row r="392" spans="1:15" x14ac:dyDescent="0.25">
      <c r="A392" t="s">
        <v>554</v>
      </c>
      <c r="B392" t="s">
        <v>2514</v>
      </c>
      <c r="C392" t="s">
        <v>2689</v>
      </c>
      <c r="D392" s="6" t="s">
        <v>555</v>
      </c>
      <c r="E392" t="s">
        <v>95</v>
      </c>
      <c r="F392" t="s">
        <v>90</v>
      </c>
      <c r="G392">
        <f>SUM('Legislator By Industry'!G392:CJ392)</f>
        <v>320607</v>
      </c>
      <c r="H392">
        <f>SUM('Legislator By Industry'!AD392,'Legislator By Industry'!AE392)</f>
        <v>4500</v>
      </c>
      <c r="I392">
        <f t="shared" si="18"/>
        <v>1.4035875698284815E-2</v>
      </c>
      <c r="J392">
        <f>SUM('Legislator By Industry'!AW392)</f>
        <v>0</v>
      </c>
      <c r="K392">
        <f t="shared" si="19"/>
        <v>0</v>
      </c>
      <c r="L392">
        <f t="shared" si="20"/>
        <v>0</v>
      </c>
      <c r="M392" t="str">
        <f>INDEX('Legislator By Industry'!$G$1:$CJ$1,0,MATCH(MAX('Legislator By Industry'!G392:CJ392),'Legislator By Industry'!G392:CJ392,0))</f>
        <v>Defense - Defense Electronics</v>
      </c>
      <c r="N392">
        <f>MAX('Legislator By Industry'!G392:CJ392)</f>
        <v>47450</v>
      </c>
      <c r="O392">
        <f>N392/G392</f>
        <v>0.14800051152969212</v>
      </c>
    </row>
    <row r="393" spans="1:15" x14ac:dyDescent="0.25">
      <c r="A393" t="s">
        <v>556</v>
      </c>
      <c r="B393" t="s">
        <v>2515</v>
      </c>
      <c r="C393" t="s">
        <v>2690</v>
      </c>
      <c r="D393" s="6" t="s">
        <v>1037</v>
      </c>
      <c r="E393" t="s">
        <v>87</v>
      </c>
      <c r="F393" t="s">
        <v>88</v>
      </c>
      <c r="G393">
        <f>SUM('Legislator By Industry'!G393:CJ393)</f>
        <v>2649726</v>
      </c>
      <c r="H393">
        <f>SUM('Legislator By Industry'!AD393,'Legislator By Industry'!AE393)</f>
        <v>115850</v>
      </c>
      <c r="I393">
        <f t="shared" si="18"/>
        <v>4.3721501770371728E-2</v>
      </c>
      <c r="J393">
        <f>SUM('Legislator By Industry'!AW393)</f>
        <v>0</v>
      </c>
      <c r="K393">
        <f t="shared" si="19"/>
        <v>0</v>
      </c>
      <c r="L393">
        <f t="shared" si="20"/>
        <v>0</v>
      </c>
      <c r="M393" t="str">
        <f>INDEX('Legislator By Industry'!$G$1:$CJ$1,0,MATCH(MAX('Legislator By Industry'!G393:CJ393),'Legislator By Industry'!G393:CJ393,0))</f>
        <v>Finance, Insurance &amp; Real Estate - Insurance</v>
      </c>
      <c r="N393">
        <f>MAX('Legislator By Industry'!G393:CJ393)</f>
        <v>210450</v>
      </c>
      <c r="O393">
        <f>N393/G393</f>
        <v>7.9423306409794822E-2</v>
      </c>
    </row>
    <row r="394" spans="1:15" x14ac:dyDescent="0.25">
      <c r="A394" t="s">
        <v>557</v>
      </c>
      <c r="B394" t="s">
        <v>2516</v>
      </c>
      <c r="C394" t="s">
        <v>2671</v>
      </c>
      <c r="D394" s="6" t="s">
        <v>1038</v>
      </c>
      <c r="E394" t="s">
        <v>87</v>
      </c>
      <c r="F394" t="s">
        <v>88</v>
      </c>
      <c r="G394">
        <f>SUM('Legislator By Industry'!G394:CJ394)</f>
        <v>1374312</v>
      </c>
      <c r="H394">
        <f>SUM('Legislator By Industry'!AD394,'Legislator By Industry'!AE394)</f>
        <v>10250</v>
      </c>
      <c r="I394">
        <f t="shared" si="18"/>
        <v>7.4582773052989425E-3</v>
      </c>
      <c r="J394">
        <f>SUM('Legislator By Industry'!AW394)</f>
        <v>0</v>
      </c>
      <c r="K394">
        <f t="shared" si="19"/>
        <v>0</v>
      </c>
      <c r="L394">
        <f t="shared" si="20"/>
        <v>0</v>
      </c>
      <c r="M394" t="str">
        <f>INDEX('Legislator By Industry'!$G$1:$CJ$1,0,MATCH(MAX('Legislator By Industry'!G394:CJ394),'Legislator By Industry'!G394:CJ394,0))</f>
        <v>Finance, Insurance &amp; Real Estate - Insurance</v>
      </c>
      <c r="N394">
        <f>MAX('Legislator By Industry'!G394:CJ394)</f>
        <v>125450</v>
      </c>
      <c r="O394">
        <f>N394/G394</f>
        <v>9.1282037848756326E-2</v>
      </c>
    </row>
    <row r="395" spans="1:15" x14ac:dyDescent="0.25">
      <c r="A395" t="s">
        <v>558</v>
      </c>
      <c r="B395" t="s">
        <v>2517</v>
      </c>
      <c r="C395" t="s">
        <v>2669</v>
      </c>
      <c r="D395" s="6" t="s">
        <v>1039</v>
      </c>
      <c r="E395" t="s">
        <v>87</v>
      </c>
      <c r="F395" t="s">
        <v>88</v>
      </c>
      <c r="G395">
        <f>SUM('Legislator By Industry'!G395:CJ395)</f>
        <v>1894666</v>
      </c>
      <c r="H395">
        <f>SUM('Legislator By Industry'!AD395,'Legislator By Industry'!AE395)</f>
        <v>50943</v>
      </c>
      <c r="I395">
        <f t="shared" si="18"/>
        <v>2.6887588630397124E-2</v>
      </c>
      <c r="J395">
        <f>SUM('Legislator By Industry'!AW395)</f>
        <v>0</v>
      </c>
      <c r="K395">
        <f t="shared" si="19"/>
        <v>0</v>
      </c>
      <c r="L395">
        <f t="shared" si="20"/>
        <v>0</v>
      </c>
      <c r="M395" t="str">
        <f>INDEX('Legislator By Industry'!$G$1:$CJ$1,0,MATCH(MAX('Legislator By Industry'!G395:CJ395),'Legislator By Industry'!G395:CJ395,0))</f>
        <v>Finance, Insurance &amp; Real Estate - Insurance</v>
      </c>
      <c r="N395">
        <f>MAX('Legislator By Industry'!G395:CJ395)</f>
        <v>168350</v>
      </c>
      <c r="O395">
        <f>N395/G395</f>
        <v>8.8854711067808262E-2</v>
      </c>
    </row>
    <row r="396" spans="1:15" x14ac:dyDescent="0.25">
      <c r="A396" t="s">
        <v>559</v>
      </c>
      <c r="B396" t="s">
        <v>2518</v>
      </c>
      <c r="C396" t="s">
        <v>2665</v>
      </c>
      <c r="D396" s="6" t="s">
        <v>1040</v>
      </c>
      <c r="E396" t="s">
        <v>87</v>
      </c>
      <c r="F396" t="s">
        <v>88</v>
      </c>
      <c r="G396">
        <f>SUM('Legislator By Industry'!G396:CJ396)</f>
        <v>469999</v>
      </c>
      <c r="H396">
        <f>SUM('Legislator By Industry'!AD396,'Legislator By Industry'!AE396)</f>
        <v>18400</v>
      </c>
      <c r="I396">
        <f t="shared" si="18"/>
        <v>3.9149019465998865E-2</v>
      </c>
      <c r="J396">
        <f>SUM('Legislator By Industry'!AW396)</f>
        <v>0</v>
      </c>
      <c r="K396">
        <f t="shared" si="19"/>
        <v>0</v>
      </c>
      <c r="L396">
        <f t="shared" si="20"/>
        <v>0</v>
      </c>
      <c r="M396" t="str">
        <f>INDEX('Legislator By Industry'!$G$1:$CJ$1,0,MATCH(MAX('Legislator By Industry'!G396:CJ396),'Legislator By Industry'!G396:CJ396,0))</f>
        <v>Agribusiness - Dairy</v>
      </c>
      <c r="N396">
        <f>MAX('Legislator By Industry'!G396:CJ396)</f>
        <v>34650</v>
      </c>
      <c r="O396">
        <f>N396/G396</f>
        <v>7.3723561113959821E-2</v>
      </c>
    </row>
    <row r="397" spans="1:15" x14ac:dyDescent="0.25">
      <c r="A397" t="s">
        <v>560</v>
      </c>
      <c r="B397" t="s">
        <v>2519</v>
      </c>
      <c r="C397" t="s">
        <v>2690</v>
      </c>
      <c r="D397" s="6" t="s">
        <v>1041</v>
      </c>
      <c r="E397" t="s">
        <v>87</v>
      </c>
      <c r="F397" t="s">
        <v>90</v>
      </c>
      <c r="G397">
        <f>SUM('Legislator By Industry'!G397:CJ397)</f>
        <v>1701944</v>
      </c>
      <c r="H397">
        <f>SUM('Legislator By Industry'!AD397,'Legislator By Industry'!AE397)</f>
        <v>5200</v>
      </c>
      <c r="I397">
        <f t="shared" si="18"/>
        <v>3.0553296700714006E-3</v>
      </c>
      <c r="J397">
        <f>SUM('Legislator By Industry'!AW397)</f>
        <v>47577</v>
      </c>
      <c r="K397">
        <f t="shared" si="19"/>
        <v>2.7954503790959043E-2</v>
      </c>
      <c r="L397">
        <f t="shared" si="20"/>
        <v>2.7954503790959043E-2</v>
      </c>
      <c r="M397" t="str">
        <f>INDEX('Legislator By Industry'!$G$1:$CJ$1,0,MATCH(MAX('Legislator By Industry'!G397:CJ397),'Legislator By Industry'!G397:CJ397,0))</f>
        <v>Finance, Insurance &amp; Real Estate - Securities &amp; Investment</v>
      </c>
      <c r="N397">
        <f>MAX('Legislator By Industry'!G397:CJ397)</f>
        <v>218100</v>
      </c>
      <c r="O397">
        <f>N397/G397</f>
        <v>0.12814757712357164</v>
      </c>
    </row>
    <row r="398" spans="1:15" x14ac:dyDescent="0.25">
      <c r="A398" t="s">
        <v>561</v>
      </c>
      <c r="B398" t="s">
        <v>2520</v>
      </c>
      <c r="C398" t="s">
        <v>2696</v>
      </c>
      <c r="D398" s="6" t="s">
        <v>1042</v>
      </c>
      <c r="E398" t="s">
        <v>87</v>
      </c>
      <c r="F398" t="s">
        <v>88</v>
      </c>
      <c r="G398">
        <f>SUM('Legislator By Industry'!G398:CJ398)</f>
        <v>1004567</v>
      </c>
      <c r="H398">
        <f>SUM('Legislator By Industry'!AD398,'Legislator By Industry'!AE398)</f>
        <v>20750</v>
      </c>
      <c r="I398">
        <f t="shared" si="18"/>
        <v>2.0655665575317526E-2</v>
      </c>
      <c r="J398">
        <f>SUM('Legislator By Industry'!AW398)</f>
        <v>0</v>
      </c>
      <c r="K398">
        <f t="shared" si="19"/>
        <v>0</v>
      </c>
      <c r="L398">
        <f t="shared" si="20"/>
        <v>0</v>
      </c>
      <c r="M398" t="str">
        <f>INDEX('Legislator By Industry'!$G$1:$CJ$1,0,MATCH(MAX('Legislator By Industry'!G398:CJ398),'Legislator By Industry'!G398:CJ398,0))</f>
        <v>Finance, Insurance &amp; Real Estate - Insurance</v>
      </c>
      <c r="N398">
        <f>MAX('Legislator By Industry'!G398:CJ398)</f>
        <v>74750</v>
      </c>
      <c r="O398">
        <f>N398/G398</f>
        <v>7.4410168759276391E-2</v>
      </c>
    </row>
    <row r="399" spans="1:15" x14ac:dyDescent="0.25">
      <c r="A399" t="s">
        <v>562</v>
      </c>
      <c r="B399" t="s">
        <v>2521</v>
      </c>
      <c r="C399" t="s">
        <v>2654</v>
      </c>
      <c r="D399" s="6" t="s">
        <v>1043</v>
      </c>
      <c r="E399" t="s">
        <v>87</v>
      </c>
      <c r="F399" t="s">
        <v>90</v>
      </c>
      <c r="G399">
        <f>SUM('Legislator By Industry'!G399:CJ399)</f>
        <v>1294765</v>
      </c>
      <c r="H399">
        <f>SUM('Legislator By Industry'!AD399,'Legislator By Industry'!AE399)</f>
        <v>62400</v>
      </c>
      <c r="I399">
        <f t="shared" si="18"/>
        <v>4.8194073828069187E-2</v>
      </c>
      <c r="J399">
        <f>SUM('Legislator By Industry'!AW399)</f>
        <v>8030</v>
      </c>
      <c r="K399">
        <f t="shared" si="19"/>
        <v>6.2018976416569806E-3</v>
      </c>
      <c r="L399">
        <f t="shared" si="20"/>
        <v>6.2018976416569806E-3</v>
      </c>
      <c r="M399" t="str">
        <f>INDEX('Legislator By Industry'!$G$1:$CJ$1,0,MATCH(MAX('Legislator By Industry'!G399:CJ399),'Legislator By Industry'!G399:CJ399,0))</f>
        <v>Lawyers &amp; Lobbyists - Lawyers/Law Firms</v>
      </c>
      <c r="N399">
        <f>MAX('Legislator By Industry'!G399:CJ399)</f>
        <v>147350</v>
      </c>
      <c r="O399">
        <f>N399/G399</f>
        <v>0.11380443555394222</v>
      </c>
    </row>
    <row r="400" spans="1:15" x14ac:dyDescent="0.25">
      <c r="A400" t="s">
        <v>563</v>
      </c>
      <c r="B400" t="s">
        <v>2522</v>
      </c>
      <c r="C400" t="s">
        <v>2672</v>
      </c>
      <c r="D400" s="6" t="s">
        <v>1044</v>
      </c>
      <c r="E400" t="s">
        <v>87</v>
      </c>
      <c r="F400" t="s">
        <v>88</v>
      </c>
      <c r="G400">
        <f>SUM('Legislator By Industry'!G400:CJ400)</f>
        <v>423579</v>
      </c>
      <c r="H400">
        <f>SUM('Legislator By Industry'!AD400,'Legislator By Industry'!AE400)</f>
        <v>6700</v>
      </c>
      <c r="I400">
        <f t="shared" si="18"/>
        <v>1.5817592467992983E-2</v>
      </c>
      <c r="J400">
        <f>SUM('Legislator By Industry'!AW400)</f>
        <v>0</v>
      </c>
      <c r="K400">
        <f t="shared" si="19"/>
        <v>0</v>
      </c>
      <c r="L400">
        <f t="shared" si="20"/>
        <v>0</v>
      </c>
      <c r="M400" t="str">
        <f>INDEX('Legislator By Industry'!$G$1:$CJ$1,0,MATCH(MAX('Legislator By Industry'!G400:CJ400),'Legislator By Industry'!G400:CJ400,0))</f>
        <v>Other - Retired</v>
      </c>
      <c r="N400">
        <f>MAX('Legislator By Industry'!G400:CJ400)</f>
        <v>60055</v>
      </c>
      <c r="O400">
        <f>N400/G400</f>
        <v>0.14177992771124159</v>
      </c>
    </row>
    <row r="401" spans="1:15" x14ac:dyDescent="0.25">
      <c r="A401" t="s">
        <v>564</v>
      </c>
      <c r="B401" t="s">
        <v>2523</v>
      </c>
      <c r="C401" t="s">
        <v>2694</v>
      </c>
      <c r="D401" s="6" t="s">
        <v>565</v>
      </c>
      <c r="E401" t="s">
        <v>95</v>
      </c>
      <c r="F401" t="s">
        <v>88</v>
      </c>
      <c r="G401">
        <f>SUM('Legislator By Industry'!G401:CJ401)</f>
        <v>109314</v>
      </c>
      <c r="H401">
        <f>SUM('Legislator By Industry'!AD401,'Legislator By Industry'!AE401)</f>
        <v>12800</v>
      </c>
      <c r="I401">
        <f t="shared" si="18"/>
        <v>0.11709387635618493</v>
      </c>
      <c r="J401">
        <f>SUM('Legislator By Industry'!AW401)</f>
        <v>0</v>
      </c>
      <c r="K401">
        <f t="shared" si="19"/>
        <v>0</v>
      </c>
      <c r="L401">
        <f t="shared" si="20"/>
        <v>0</v>
      </c>
      <c r="M401" t="str">
        <f>INDEX('Legislator By Industry'!$G$1:$CJ$1,0,MATCH(MAX('Legislator By Industry'!G401:CJ401),'Legislator By Industry'!G401:CJ401,0))</f>
        <v>Ideological/Single-Issue - Leadership PACs</v>
      </c>
      <c r="N401">
        <f>MAX('Legislator By Industry'!G401:CJ401)</f>
        <v>21000</v>
      </c>
      <c r="O401">
        <f>N401/G401</f>
        <v>0.1921071408968659</v>
      </c>
    </row>
    <row r="402" spans="1:15" x14ac:dyDescent="0.25">
      <c r="A402" t="s">
        <v>566</v>
      </c>
      <c r="B402" t="s">
        <v>2524</v>
      </c>
      <c r="C402" t="s">
        <v>2701</v>
      </c>
      <c r="D402" s="6" t="s">
        <v>567</v>
      </c>
      <c r="E402" t="s">
        <v>95</v>
      </c>
      <c r="F402" t="s">
        <v>88</v>
      </c>
      <c r="G402">
        <f>SUM('Legislator By Industry'!G402:CJ402)</f>
        <v>441439</v>
      </c>
      <c r="H402">
        <f>SUM('Legislator By Industry'!AD402,'Legislator By Industry'!AE402)</f>
        <v>9500</v>
      </c>
      <c r="I402">
        <f t="shared" si="18"/>
        <v>2.1520527184956471E-2</v>
      </c>
      <c r="J402">
        <f>SUM('Legislator By Industry'!AW402)</f>
        <v>0</v>
      </c>
      <c r="K402">
        <f t="shared" si="19"/>
        <v>0</v>
      </c>
      <c r="L402">
        <f t="shared" si="20"/>
        <v>0</v>
      </c>
      <c r="M402" t="str">
        <f>INDEX('Legislator By Industry'!$G$1:$CJ$1,0,MATCH(MAX('Legislator By Industry'!G402:CJ402),'Legislator By Industry'!G402:CJ402,0))</f>
        <v>Agribusiness - Agricultural Services/Products</v>
      </c>
      <c r="N402">
        <f>MAX('Legislator By Industry'!G402:CJ402)</f>
        <v>49500</v>
      </c>
      <c r="O402">
        <f>N402/G402</f>
        <v>0.11213327322687845</v>
      </c>
    </row>
    <row r="403" spans="1:15" x14ac:dyDescent="0.25">
      <c r="A403" t="s">
        <v>568</v>
      </c>
      <c r="B403" t="s">
        <v>2525</v>
      </c>
      <c r="C403" t="s">
        <v>2656</v>
      </c>
      <c r="D403" s="6" t="s">
        <v>1045</v>
      </c>
      <c r="E403" t="s">
        <v>87</v>
      </c>
      <c r="F403" t="s">
        <v>88</v>
      </c>
      <c r="G403">
        <f>SUM('Legislator By Industry'!G403:CJ403)</f>
        <v>1142660</v>
      </c>
      <c r="H403">
        <f>SUM('Legislator By Industry'!AD403,'Legislator By Industry'!AE403)</f>
        <v>29450</v>
      </c>
      <c r="I403">
        <f t="shared" si="18"/>
        <v>2.5773195876288658E-2</v>
      </c>
      <c r="J403">
        <f>SUM('Legislator By Industry'!AW403)</f>
        <v>1000</v>
      </c>
      <c r="K403">
        <f t="shared" si="19"/>
        <v>8.751509635412109E-4</v>
      </c>
      <c r="L403">
        <f t="shared" si="20"/>
        <v>8.751509635412109E-4</v>
      </c>
      <c r="M403" t="str">
        <f>INDEX('Legislator By Industry'!$G$1:$CJ$1,0,MATCH(MAX('Legislator By Industry'!G403:CJ403),'Legislator By Industry'!G403:CJ403,0))</f>
        <v>Finance, Insurance &amp; Real Estate - Real Estate</v>
      </c>
      <c r="N403">
        <f>MAX('Legislator By Industry'!G403:CJ403)</f>
        <v>76117</v>
      </c>
      <c r="O403">
        <f>N403/G403</f>
        <v>6.6613865891866353E-2</v>
      </c>
    </row>
    <row r="404" spans="1:15" x14ac:dyDescent="0.25">
      <c r="A404" t="s">
        <v>569</v>
      </c>
      <c r="B404" t="s">
        <v>2526</v>
      </c>
      <c r="C404" t="s">
        <v>2671</v>
      </c>
      <c r="D404" s="6" t="s">
        <v>1046</v>
      </c>
      <c r="E404" t="s">
        <v>87</v>
      </c>
      <c r="F404" t="s">
        <v>88</v>
      </c>
      <c r="G404">
        <f>SUM('Legislator By Industry'!G404:CJ404)</f>
        <v>2809650</v>
      </c>
      <c r="H404">
        <f>SUM('Legislator By Industry'!AD404,'Legislator By Industry'!AE404)</f>
        <v>126000</v>
      </c>
      <c r="I404">
        <f t="shared" si="18"/>
        <v>4.4845443382627727E-2</v>
      </c>
      <c r="J404">
        <f>SUM('Legislator By Industry'!AW404)</f>
        <v>0</v>
      </c>
      <c r="K404">
        <f t="shared" si="19"/>
        <v>0</v>
      </c>
      <c r="L404">
        <f t="shared" si="20"/>
        <v>0</v>
      </c>
      <c r="M404" t="str">
        <f>INDEX('Legislator By Industry'!$G$1:$CJ$1,0,MATCH(MAX('Legislator By Industry'!G404:CJ404),'Legislator By Industry'!G404:CJ404,0))</f>
        <v>Finance, Insurance &amp; Real Estate - Securities &amp; Investment</v>
      </c>
      <c r="N404">
        <f>MAX('Legislator By Industry'!G404:CJ404)</f>
        <v>223100</v>
      </c>
      <c r="O404">
        <f>N404/G404</f>
        <v>7.9404908084636877E-2</v>
      </c>
    </row>
    <row r="405" spans="1:15" x14ac:dyDescent="0.25">
      <c r="A405" t="s">
        <v>570</v>
      </c>
      <c r="B405" t="s">
        <v>2527</v>
      </c>
      <c r="C405" t="s">
        <v>2658</v>
      </c>
      <c r="D405" s="6" t="s">
        <v>1047</v>
      </c>
      <c r="E405" t="s">
        <v>87</v>
      </c>
      <c r="F405" t="s">
        <v>88</v>
      </c>
      <c r="G405">
        <f>SUM('Legislator By Industry'!G405:CJ405)</f>
        <v>238580</v>
      </c>
      <c r="H405">
        <f>SUM('Legislator By Industry'!AD405,'Legislator By Industry'!AE405)</f>
        <v>4800</v>
      </c>
      <c r="I405">
        <f t="shared" si="18"/>
        <v>2.011903763936625E-2</v>
      </c>
      <c r="J405">
        <f>SUM('Legislator By Industry'!AW405)</f>
        <v>0</v>
      </c>
      <c r="K405">
        <f t="shared" si="19"/>
        <v>0</v>
      </c>
      <c r="L405">
        <f t="shared" si="20"/>
        <v>0</v>
      </c>
      <c r="M405" t="str">
        <f>INDEX('Legislator By Industry'!$G$1:$CJ$1,0,MATCH(MAX('Legislator By Industry'!G405:CJ405),'Legislator By Industry'!G405:CJ405,0))</f>
        <v>Health - Health Professionals</v>
      </c>
      <c r="N405">
        <f>MAX('Legislator By Industry'!G405:CJ405)</f>
        <v>55995</v>
      </c>
      <c r="O405">
        <f>N405/G405</f>
        <v>0.2347011484617319</v>
      </c>
    </row>
    <row r="406" spans="1:15" x14ac:dyDescent="0.25">
      <c r="A406" t="s">
        <v>571</v>
      </c>
      <c r="B406" t="s">
        <v>2528</v>
      </c>
      <c r="C406" t="s">
        <v>2667</v>
      </c>
      <c r="D406" s="6" t="s">
        <v>1048</v>
      </c>
      <c r="E406" t="s">
        <v>87</v>
      </c>
      <c r="F406" t="s">
        <v>88</v>
      </c>
      <c r="G406">
        <f>SUM('Legislator By Industry'!G406:CJ406)</f>
        <v>1228150</v>
      </c>
      <c r="H406">
        <f>SUM('Legislator By Industry'!AD406,'Legislator By Industry'!AE406)</f>
        <v>57600</v>
      </c>
      <c r="I406">
        <f t="shared" si="18"/>
        <v>4.6899808655294549E-2</v>
      </c>
      <c r="J406">
        <f>SUM('Legislator By Industry'!AW406)</f>
        <v>0</v>
      </c>
      <c r="K406">
        <f t="shared" si="19"/>
        <v>0</v>
      </c>
      <c r="L406">
        <f t="shared" si="20"/>
        <v>0</v>
      </c>
      <c r="M406" t="str">
        <f>INDEX('Legislator By Industry'!$G$1:$CJ$1,0,MATCH(MAX('Legislator By Industry'!G406:CJ406),'Legislator By Industry'!G406:CJ406,0))</f>
        <v>Transportation - Air Transport</v>
      </c>
      <c r="N406">
        <f>MAX('Legislator By Industry'!G406:CJ406)</f>
        <v>84500</v>
      </c>
      <c r="O406">
        <f>N406/G406</f>
        <v>6.8802670683548423E-2</v>
      </c>
    </row>
    <row r="407" spans="1:15" x14ac:dyDescent="0.25">
      <c r="A407" t="s">
        <v>572</v>
      </c>
      <c r="B407" t="s">
        <v>2529</v>
      </c>
      <c r="C407" t="s">
        <v>2656</v>
      </c>
      <c r="D407" s="6" t="s">
        <v>1049</v>
      </c>
      <c r="E407" t="s">
        <v>87</v>
      </c>
      <c r="F407" t="s">
        <v>88</v>
      </c>
      <c r="G407">
        <f>SUM('Legislator By Industry'!G407:CJ407)</f>
        <v>994858</v>
      </c>
      <c r="H407">
        <f>SUM('Legislator By Industry'!AD407,'Legislator By Industry'!AE407)</f>
        <v>24500</v>
      </c>
      <c r="I407">
        <f t="shared" si="18"/>
        <v>2.4626630132139463E-2</v>
      </c>
      <c r="J407">
        <f>SUM('Legislator By Industry'!AW407)</f>
        <v>0</v>
      </c>
      <c r="K407">
        <f t="shared" si="19"/>
        <v>0</v>
      </c>
      <c r="L407">
        <f t="shared" si="20"/>
        <v>0</v>
      </c>
      <c r="M407" t="str">
        <f>INDEX('Legislator By Industry'!$G$1:$CJ$1,0,MATCH(MAX('Legislator By Industry'!G407:CJ407),'Legislator By Industry'!G407:CJ407,0))</f>
        <v>Defense - Defense Aerospace</v>
      </c>
      <c r="N407">
        <f>MAX('Legislator By Industry'!G407:CJ407)</f>
        <v>76200</v>
      </c>
      <c r="O407">
        <f>N407/G407</f>
        <v>7.659384555383783E-2</v>
      </c>
    </row>
    <row r="408" spans="1:15" x14ac:dyDescent="0.25">
      <c r="A408" t="s">
        <v>573</v>
      </c>
      <c r="B408" t="s">
        <v>2530</v>
      </c>
      <c r="C408" t="s">
        <v>2657</v>
      </c>
      <c r="D408" s="6" t="s">
        <v>1050</v>
      </c>
      <c r="E408" t="s">
        <v>87</v>
      </c>
      <c r="F408" t="s">
        <v>88</v>
      </c>
      <c r="G408">
        <f>SUM('Legislator By Industry'!G408:CJ408)</f>
        <v>411292</v>
      </c>
      <c r="H408">
        <f>SUM('Legislator By Industry'!AD408,'Legislator By Industry'!AE408)</f>
        <v>650</v>
      </c>
      <c r="I408">
        <f t="shared" si="18"/>
        <v>1.5803857113680791E-3</v>
      </c>
      <c r="J408">
        <f>SUM('Legislator By Industry'!AW408)</f>
        <v>0</v>
      </c>
      <c r="K408">
        <f t="shared" si="19"/>
        <v>0</v>
      </c>
      <c r="L408">
        <f t="shared" si="20"/>
        <v>0</v>
      </c>
      <c r="M408" t="str">
        <f>INDEX('Legislator By Industry'!$G$1:$CJ$1,0,MATCH(MAX('Legislator By Industry'!G408:CJ408),'Legislator By Industry'!G408:CJ408,0))</f>
        <v>Other - Retired</v>
      </c>
      <c r="N408">
        <f>MAX('Legislator By Industry'!G408:CJ408)</f>
        <v>84675</v>
      </c>
      <c r="O408">
        <f>N408/G408</f>
        <v>0.20587563093860323</v>
      </c>
    </row>
    <row r="409" spans="1:15" x14ac:dyDescent="0.25">
      <c r="A409" t="s">
        <v>574</v>
      </c>
      <c r="B409" t="s">
        <v>2531</v>
      </c>
      <c r="C409" t="s">
        <v>2684</v>
      </c>
      <c r="D409" s="6" t="s">
        <v>1051</v>
      </c>
      <c r="E409" t="s">
        <v>87</v>
      </c>
      <c r="F409" t="s">
        <v>88</v>
      </c>
      <c r="G409">
        <f>SUM('Legislator By Industry'!G409:CJ409)</f>
        <v>1088128</v>
      </c>
      <c r="H409">
        <f>SUM('Legislator By Industry'!AD409,'Legislator By Industry'!AE409)</f>
        <v>27600</v>
      </c>
      <c r="I409">
        <f t="shared" si="18"/>
        <v>2.5364662980825785E-2</v>
      </c>
      <c r="J409">
        <f>SUM('Legislator By Industry'!AW409)</f>
        <v>0</v>
      </c>
      <c r="K409">
        <f t="shared" si="19"/>
        <v>0</v>
      </c>
      <c r="L409">
        <f t="shared" si="20"/>
        <v>0</v>
      </c>
      <c r="M409" t="str">
        <f>INDEX('Legislator By Industry'!$G$1:$CJ$1,0,MATCH(MAX('Legislator By Industry'!G409:CJ409),'Legislator By Industry'!G409:CJ409,0))</f>
        <v>Misc Business - Casinos/Gambling</v>
      </c>
      <c r="N409">
        <f>MAX('Legislator By Industry'!G409:CJ409)</f>
        <v>91225</v>
      </c>
      <c r="O409">
        <f>N409/G409</f>
        <v>8.3836644218327261E-2</v>
      </c>
    </row>
    <row r="410" spans="1:15" x14ac:dyDescent="0.25">
      <c r="A410" t="s">
        <v>575</v>
      </c>
      <c r="B410" t="s">
        <v>2532</v>
      </c>
      <c r="C410" t="s">
        <v>2673</v>
      </c>
      <c r="D410" s="6" t="s">
        <v>1052</v>
      </c>
      <c r="E410" t="s">
        <v>87</v>
      </c>
      <c r="F410" t="s">
        <v>88</v>
      </c>
      <c r="G410">
        <f>SUM('Legislator By Industry'!G410:CJ410)</f>
        <v>564536</v>
      </c>
      <c r="H410">
        <f>SUM('Legislator By Industry'!AD410,'Legislator By Industry'!AE410)</f>
        <v>5000</v>
      </c>
      <c r="I410">
        <f t="shared" si="18"/>
        <v>8.8568310966882537E-3</v>
      </c>
      <c r="J410">
        <f>SUM('Legislator By Industry'!AW410)</f>
        <v>0</v>
      </c>
      <c r="K410">
        <f t="shared" si="19"/>
        <v>0</v>
      </c>
      <c r="L410">
        <f t="shared" si="20"/>
        <v>0</v>
      </c>
      <c r="M410" t="str">
        <f>INDEX('Legislator By Industry'!$G$1:$CJ$1,0,MATCH(MAX('Legislator By Industry'!G410:CJ410),'Legislator By Industry'!G410:CJ410,0))</f>
        <v>Defense - Defense Aerospace</v>
      </c>
      <c r="N410">
        <f>MAX('Legislator By Industry'!G410:CJ410)</f>
        <v>50500</v>
      </c>
      <c r="O410">
        <f>N410/G410</f>
        <v>8.9453994076551357E-2</v>
      </c>
    </row>
    <row r="411" spans="1:15" x14ac:dyDescent="0.25">
      <c r="A411" t="s">
        <v>576</v>
      </c>
      <c r="B411" t="s">
        <v>2533</v>
      </c>
      <c r="C411" t="s">
        <v>2673</v>
      </c>
      <c r="D411" s="6" t="s">
        <v>1053</v>
      </c>
      <c r="E411" t="s">
        <v>87</v>
      </c>
      <c r="F411" t="s">
        <v>88</v>
      </c>
      <c r="G411">
        <f>SUM('Legislator By Industry'!G411:CJ411)</f>
        <v>1180426</v>
      </c>
      <c r="H411">
        <f>SUM('Legislator By Industry'!AD411,'Legislator By Industry'!AE411)</f>
        <v>10500</v>
      </c>
      <c r="I411">
        <f t="shared" si="18"/>
        <v>8.8950938051178142E-3</v>
      </c>
      <c r="J411">
        <f>SUM('Legislator By Industry'!AW411)</f>
        <v>0</v>
      </c>
      <c r="K411">
        <f t="shared" si="19"/>
        <v>0</v>
      </c>
      <c r="L411">
        <f t="shared" si="20"/>
        <v>0</v>
      </c>
      <c r="M411" t="str">
        <f>INDEX('Legislator By Industry'!$G$1:$CJ$1,0,MATCH(MAX('Legislator By Industry'!G411:CJ411),'Legislator By Industry'!G411:CJ411,0))</f>
        <v>Ideological/Single-Issue - Pro-Israel</v>
      </c>
      <c r="N411">
        <f>MAX('Legislator By Industry'!G411:CJ411)</f>
        <v>140650</v>
      </c>
      <c r="O411">
        <f>N411/G411</f>
        <v>0.11915189939903052</v>
      </c>
    </row>
    <row r="412" spans="1:15" x14ac:dyDescent="0.25">
      <c r="A412" t="s">
        <v>577</v>
      </c>
      <c r="B412" t="s">
        <v>2534</v>
      </c>
      <c r="C412" t="s">
        <v>2682</v>
      </c>
      <c r="D412" s="6" t="s">
        <v>1054</v>
      </c>
      <c r="E412" t="s">
        <v>87</v>
      </c>
      <c r="F412" t="s">
        <v>88</v>
      </c>
      <c r="G412">
        <f>SUM('Legislator By Industry'!G412:CJ412)</f>
        <v>2586453</v>
      </c>
      <c r="H412">
        <f>SUM('Legislator By Industry'!AD412,'Legislator By Industry'!AE412)</f>
        <v>50955</v>
      </c>
      <c r="I412">
        <f t="shared" si="18"/>
        <v>1.9700725278982451E-2</v>
      </c>
      <c r="J412">
        <f>SUM('Legislator By Industry'!AW412)</f>
        <v>0</v>
      </c>
      <c r="K412">
        <f t="shared" si="19"/>
        <v>0</v>
      </c>
      <c r="L412">
        <f t="shared" si="20"/>
        <v>0</v>
      </c>
      <c r="M412" t="str">
        <f>INDEX('Legislator By Industry'!$G$1:$CJ$1,0,MATCH(MAX('Legislator By Industry'!G412:CJ412),'Legislator By Industry'!G412:CJ412,0))</f>
        <v>Finance, Insurance &amp; Real Estate - Securities &amp; Investment</v>
      </c>
      <c r="N412">
        <f>MAX('Legislator By Industry'!G412:CJ412)</f>
        <v>283855</v>
      </c>
      <c r="O412">
        <f>N412/G412</f>
        <v>0.10974682315897485</v>
      </c>
    </row>
    <row r="413" spans="1:15" x14ac:dyDescent="0.25">
      <c r="A413" t="s">
        <v>578</v>
      </c>
      <c r="B413" t="s">
        <v>2535</v>
      </c>
      <c r="C413" t="s">
        <v>2673</v>
      </c>
      <c r="D413" s="6" t="s">
        <v>1055</v>
      </c>
      <c r="E413" t="s">
        <v>87</v>
      </c>
      <c r="F413" t="s">
        <v>88</v>
      </c>
      <c r="G413">
        <f>SUM('Legislator By Industry'!G413:CJ413)</f>
        <v>1132413</v>
      </c>
      <c r="H413">
        <f>SUM('Legislator By Industry'!AD413,'Legislator By Industry'!AE413)</f>
        <v>13500</v>
      </c>
      <c r="I413">
        <f t="shared" si="18"/>
        <v>1.1921445620988102E-2</v>
      </c>
      <c r="J413">
        <f>SUM('Legislator By Industry'!AW413)</f>
        <v>0</v>
      </c>
      <c r="K413">
        <f t="shared" si="19"/>
        <v>0</v>
      </c>
      <c r="L413">
        <f t="shared" si="20"/>
        <v>0</v>
      </c>
      <c r="M413" t="str">
        <f>INDEX('Legislator By Industry'!$G$1:$CJ$1,0,MATCH(MAX('Legislator By Industry'!G413:CJ413),'Legislator By Industry'!G413:CJ413,0))</f>
        <v>Finance, Insurance &amp; Real Estate - Insurance</v>
      </c>
      <c r="N413">
        <f>MAX('Legislator By Industry'!G413:CJ413)</f>
        <v>196637</v>
      </c>
      <c r="O413">
        <f>N413/G413</f>
        <v>0.1736442446351287</v>
      </c>
    </row>
    <row r="414" spans="1:15" x14ac:dyDescent="0.25">
      <c r="A414" t="s">
        <v>579</v>
      </c>
      <c r="B414" t="s">
        <v>2536</v>
      </c>
      <c r="C414" t="s">
        <v>2666</v>
      </c>
      <c r="D414" s="6" t="s">
        <v>1056</v>
      </c>
      <c r="E414" t="s">
        <v>87</v>
      </c>
      <c r="F414" t="s">
        <v>88</v>
      </c>
      <c r="G414">
        <f>SUM('Legislator By Industry'!G414:CJ414)</f>
        <v>1405222</v>
      </c>
      <c r="H414">
        <f>SUM('Legislator By Industry'!AD414,'Legislator By Industry'!AE414)</f>
        <v>99550</v>
      </c>
      <c r="I414">
        <f t="shared" si="18"/>
        <v>7.0842898844453051E-2</v>
      </c>
      <c r="J414">
        <f>SUM('Legislator By Industry'!AW414)</f>
        <v>0</v>
      </c>
      <c r="K414">
        <f t="shared" si="19"/>
        <v>0</v>
      </c>
      <c r="L414">
        <f t="shared" si="20"/>
        <v>0</v>
      </c>
      <c r="M414" t="str">
        <f>INDEX('Legislator By Industry'!$G$1:$CJ$1,0,MATCH(MAX('Legislator By Industry'!G414:CJ414),'Legislator By Industry'!G414:CJ414,0))</f>
        <v>Other - Retired</v>
      </c>
      <c r="N414">
        <f>MAX('Legislator By Industry'!G414:CJ414)</f>
        <v>129283</v>
      </c>
      <c r="O414">
        <f>N414/G414</f>
        <v>9.2001833162304605E-2</v>
      </c>
    </row>
    <row r="415" spans="1:15" x14ac:dyDescent="0.25">
      <c r="A415" t="s">
        <v>580</v>
      </c>
      <c r="B415" t="s">
        <v>2537</v>
      </c>
      <c r="C415" t="s">
        <v>2704</v>
      </c>
      <c r="D415" s="6" t="s">
        <v>581</v>
      </c>
      <c r="E415" t="s">
        <v>95</v>
      </c>
      <c r="F415" t="s">
        <v>88</v>
      </c>
      <c r="G415">
        <f>SUM('Legislator By Industry'!G415:CJ415)</f>
        <v>235375</v>
      </c>
      <c r="H415">
        <f>SUM('Legislator By Industry'!AD415,'Legislator By Industry'!AE415)</f>
        <v>6000</v>
      </c>
      <c r="I415">
        <f t="shared" si="18"/>
        <v>2.5491237387148168E-2</v>
      </c>
      <c r="J415">
        <f>SUM('Legislator By Industry'!AW415)</f>
        <v>0</v>
      </c>
      <c r="K415">
        <f t="shared" si="19"/>
        <v>0</v>
      </c>
      <c r="L415">
        <f t="shared" si="20"/>
        <v>0</v>
      </c>
      <c r="M415" t="str">
        <f>INDEX('Legislator By Industry'!$G$1:$CJ$1,0,MATCH(MAX('Legislator By Industry'!G415:CJ415),'Legislator By Industry'!G415:CJ415,0))</f>
        <v>Finance, Insurance &amp; Real Estate - Commercial Banks</v>
      </c>
      <c r="N415">
        <f>MAX('Legislator By Industry'!G415:CJ415)</f>
        <v>31800</v>
      </c>
      <c r="O415">
        <f>N415/G415</f>
        <v>0.13510355815188529</v>
      </c>
    </row>
    <row r="416" spans="1:15" x14ac:dyDescent="0.25">
      <c r="A416" t="s">
        <v>582</v>
      </c>
      <c r="B416" t="s">
        <v>2538</v>
      </c>
      <c r="C416" t="s">
        <v>2655</v>
      </c>
      <c r="D416" s="6" t="s">
        <v>1057</v>
      </c>
      <c r="E416" t="s">
        <v>87</v>
      </c>
      <c r="F416" t="s">
        <v>88</v>
      </c>
      <c r="G416">
        <f>SUM('Legislator By Industry'!G416:CJ416)</f>
        <v>1144580</v>
      </c>
      <c r="H416">
        <f>SUM('Legislator By Industry'!AD416,'Legislator By Industry'!AE416)</f>
        <v>23490</v>
      </c>
      <c r="I416">
        <f t="shared" si="18"/>
        <v>2.0522811861119362E-2</v>
      </c>
      <c r="J416">
        <f>SUM('Legislator By Industry'!AW416)</f>
        <v>0</v>
      </c>
      <c r="K416">
        <f t="shared" si="19"/>
        <v>0</v>
      </c>
      <c r="L416">
        <f t="shared" si="20"/>
        <v>0</v>
      </c>
      <c r="M416" t="str">
        <f>INDEX('Legislator By Industry'!$G$1:$CJ$1,0,MATCH(MAX('Legislator By Industry'!G416:CJ416),'Legislator By Industry'!G416:CJ416,0))</f>
        <v>Agribusiness - Crop Production &amp; Basic Processing</v>
      </c>
      <c r="N416">
        <f>MAX('Legislator By Industry'!G416:CJ416)</f>
        <v>180721</v>
      </c>
      <c r="O416">
        <f>N416/G416</f>
        <v>0.15789285152632407</v>
      </c>
    </row>
    <row r="417" spans="1:15" x14ac:dyDescent="0.25">
      <c r="A417" t="s">
        <v>583</v>
      </c>
      <c r="B417" t="s">
        <v>2539</v>
      </c>
      <c r="C417" t="s">
        <v>2657</v>
      </c>
      <c r="D417" s="6" t="s">
        <v>1058</v>
      </c>
      <c r="E417" t="s">
        <v>87</v>
      </c>
      <c r="F417" t="s">
        <v>90</v>
      </c>
      <c r="G417">
        <f>SUM('Legislator By Industry'!G417:CJ417)</f>
        <v>552648</v>
      </c>
      <c r="H417">
        <f>SUM('Legislator By Industry'!AD417,'Legislator By Industry'!AE417)</f>
        <v>0</v>
      </c>
      <c r="I417">
        <f t="shared" si="18"/>
        <v>0</v>
      </c>
      <c r="J417">
        <f>SUM('Legislator By Industry'!AW417)</f>
        <v>1000</v>
      </c>
      <c r="K417">
        <f t="shared" si="19"/>
        <v>1.8094700424139778E-3</v>
      </c>
      <c r="L417">
        <f t="shared" si="20"/>
        <v>1.8094700424139778E-3</v>
      </c>
      <c r="M417" t="str">
        <f>INDEX('Legislator By Industry'!$G$1:$CJ$1,0,MATCH(MAX('Legislator By Industry'!G417:CJ417),'Legislator By Industry'!G417:CJ417,0))</f>
        <v>Labor - Public Sector Unions</v>
      </c>
      <c r="N417">
        <f>MAX('Legislator By Industry'!G417:CJ417)</f>
        <v>45500</v>
      </c>
      <c r="O417">
        <f>N417/G417</f>
        <v>8.2330886929835992E-2</v>
      </c>
    </row>
    <row r="418" spans="1:15" x14ac:dyDescent="0.25">
      <c r="A418" t="s">
        <v>584</v>
      </c>
      <c r="B418" t="s">
        <v>2540</v>
      </c>
      <c r="C418" t="s">
        <v>2657</v>
      </c>
      <c r="D418" s="6" t="s">
        <v>1059</v>
      </c>
      <c r="E418" t="s">
        <v>87</v>
      </c>
      <c r="F418" t="s">
        <v>88</v>
      </c>
      <c r="G418">
        <f>SUM('Legislator By Industry'!G418:CJ418)</f>
        <v>3421159</v>
      </c>
      <c r="H418">
        <f>SUM('Legislator By Industry'!AD418,'Legislator By Industry'!AE418)</f>
        <v>47300</v>
      </c>
      <c r="I418">
        <f t="shared" si="18"/>
        <v>1.3825723972490024E-2</v>
      </c>
      <c r="J418">
        <f>SUM('Legislator By Industry'!AW418)</f>
        <v>0</v>
      </c>
      <c r="K418">
        <f t="shared" si="19"/>
        <v>0</v>
      </c>
      <c r="L418">
        <f t="shared" si="20"/>
        <v>0</v>
      </c>
      <c r="M418" t="str">
        <f>INDEX('Legislator By Industry'!$G$1:$CJ$1,0,MATCH(MAX('Legislator By Industry'!G418:CJ418),'Legislator By Industry'!G418:CJ418,0))</f>
        <v>Finance, Insurance &amp; Real Estate - Real Estate</v>
      </c>
      <c r="N418">
        <f>MAX('Legislator By Industry'!G418:CJ418)</f>
        <v>386549</v>
      </c>
      <c r="O418">
        <f>N418/G418</f>
        <v>0.11298773310448301</v>
      </c>
    </row>
    <row r="419" spans="1:15" x14ac:dyDescent="0.25">
      <c r="A419" t="s">
        <v>585</v>
      </c>
      <c r="B419" t="s">
        <v>2541</v>
      </c>
      <c r="C419" t="s">
        <v>2673</v>
      </c>
      <c r="D419" s="6" t="s">
        <v>586</v>
      </c>
      <c r="E419" t="s">
        <v>95</v>
      </c>
      <c r="F419" t="s">
        <v>88</v>
      </c>
      <c r="G419">
        <f>SUM('Legislator By Industry'!G419:CJ419)</f>
        <v>34579020</v>
      </c>
      <c r="H419">
        <f>SUM('Legislator By Industry'!AD419,'Legislator By Industry'!AE419)</f>
        <v>727531</v>
      </c>
      <c r="I419">
        <f t="shared" si="18"/>
        <v>2.1039665091723246E-2</v>
      </c>
      <c r="J419">
        <f>SUM('Legislator By Industry'!AW419)</f>
        <v>40908</v>
      </c>
      <c r="K419">
        <f t="shared" si="19"/>
        <v>1.1830294785682186E-3</v>
      </c>
      <c r="L419">
        <f t="shared" si="20"/>
        <v>1.1830294785682186E-3</v>
      </c>
      <c r="M419" t="str">
        <f>INDEX('Legislator By Industry'!$G$1:$CJ$1,0,MATCH(MAX('Legislator By Industry'!G419:CJ419),'Legislator By Industry'!G419:CJ419,0))</f>
        <v>Other - Retired</v>
      </c>
      <c r="N419">
        <f>MAX('Legislator By Industry'!G419:CJ419)</f>
        <v>9237874</v>
      </c>
      <c r="O419">
        <f>N419/G419</f>
        <v>0.26715256823357053</v>
      </c>
    </row>
    <row r="420" spans="1:15" x14ac:dyDescent="0.25">
      <c r="A420" t="s">
        <v>587</v>
      </c>
      <c r="B420" t="s">
        <v>2542</v>
      </c>
      <c r="C420" t="s">
        <v>2657</v>
      </c>
      <c r="D420" s="6" t="s">
        <v>1060</v>
      </c>
      <c r="E420" t="s">
        <v>87</v>
      </c>
      <c r="F420" t="s">
        <v>90</v>
      </c>
      <c r="G420">
        <f>SUM('Legislator By Industry'!G420:CJ420)</f>
        <v>2338469</v>
      </c>
      <c r="H420">
        <f>SUM('Legislator By Industry'!AD420,'Legislator By Industry'!AE420)</f>
        <v>14400</v>
      </c>
      <c r="I420">
        <f t="shared" si="18"/>
        <v>6.1578750883590928E-3</v>
      </c>
      <c r="J420">
        <f>SUM('Legislator By Industry'!AW420)</f>
        <v>163735</v>
      </c>
      <c r="K420">
        <f t="shared" si="19"/>
        <v>7.0018033166144175E-2</v>
      </c>
      <c r="L420">
        <f t="shared" si="20"/>
        <v>7.0018033166144175E-2</v>
      </c>
      <c r="M420" t="str">
        <f>INDEX('Legislator By Industry'!$G$1:$CJ$1,0,MATCH(MAX('Legislator By Industry'!G420:CJ420),'Legislator By Industry'!G420:CJ420,0))</f>
        <v>Health - Health Professionals</v>
      </c>
      <c r="N420">
        <f>MAX('Legislator By Industry'!G420:CJ420)</f>
        <v>354043</v>
      </c>
      <c r="O420">
        <f>N420/G420</f>
        <v>0.15139948402138323</v>
      </c>
    </row>
    <row r="421" spans="1:15" x14ac:dyDescent="0.25">
      <c r="A421" t="s">
        <v>588</v>
      </c>
      <c r="B421" t="s">
        <v>2543</v>
      </c>
      <c r="C421" t="s">
        <v>2687</v>
      </c>
      <c r="D421" s="6" t="s">
        <v>1061</v>
      </c>
      <c r="E421" t="s">
        <v>87</v>
      </c>
      <c r="F421" t="s">
        <v>90</v>
      </c>
      <c r="G421">
        <f>SUM('Legislator By Industry'!G421:CJ421)</f>
        <v>921073</v>
      </c>
      <c r="H421">
        <f>SUM('Legislator By Industry'!AD421,'Legislator By Industry'!AE421)</f>
        <v>3500</v>
      </c>
      <c r="I421">
        <f t="shared" si="18"/>
        <v>3.7999159675726028E-3</v>
      </c>
      <c r="J421">
        <f>SUM('Legislator By Industry'!AW421)</f>
        <v>0</v>
      </c>
      <c r="K421">
        <f t="shared" si="19"/>
        <v>0</v>
      </c>
      <c r="L421">
        <f t="shared" si="20"/>
        <v>0</v>
      </c>
      <c r="M421" t="str">
        <f>INDEX('Legislator By Industry'!$G$1:$CJ$1,0,MATCH(MAX('Legislator By Industry'!G421:CJ421),'Legislator By Industry'!G421:CJ421,0))</f>
        <v>Health - Health Professionals</v>
      </c>
      <c r="N421">
        <f>MAX('Legislator By Industry'!G421:CJ421)</f>
        <v>80250</v>
      </c>
      <c r="O421">
        <f>N421/G421</f>
        <v>8.7126644685057542E-2</v>
      </c>
    </row>
    <row r="422" spans="1:15" x14ac:dyDescent="0.25">
      <c r="A422" t="s">
        <v>589</v>
      </c>
      <c r="B422" t="s">
        <v>2544</v>
      </c>
      <c r="C422" t="s">
        <v>2682</v>
      </c>
      <c r="D422" s="6" t="s">
        <v>1062</v>
      </c>
      <c r="E422" t="s">
        <v>87</v>
      </c>
      <c r="F422" t="s">
        <v>90</v>
      </c>
      <c r="G422">
        <f>SUM('Legislator By Industry'!G422:CJ422)</f>
        <v>576450</v>
      </c>
      <c r="H422">
        <f>SUM('Legislator By Industry'!AD422,'Legislator By Industry'!AE422)</f>
        <v>15500</v>
      </c>
      <c r="I422">
        <f t="shared" si="18"/>
        <v>2.6888715413305578E-2</v>
      </c>
      <c r="J422">
        <f>SUM('Legislator By Industry'!AW422)</f>
        <v>0</v>
      </c>
      <c r="K422">
        <f t="shared" si="19"/>
        <v>0</v>
      </c>
      <c r="L422">
        <f t="shared" si="20"/>
        <v>0</v>
      </c>
      <c r="M422" t="str">
        <f>INDEX('Legislator By Industry'!$G$1:$CJ$1,0,MATCH(MAX('Legislator By Industry'!G422:CJ422),'Legislator By Industry'!G422:CJ422,0))</f>
        <v>Energy &amp; Natural Resources - Electric Utilities</v>
      </c>
      <c r="N422">
        <f>MAX('Legislator By Industry'!G422:CJ422)</f>
        <v>49900</v>
      </c>
      <c r="O422">
        <f>N422/G422</f>
        <v>8.656431607251279E-2</v>
      </c>
    </row>
    <row r="423" spans="1:15" x14ac:dyDescent="0.25">
      <c r="A423" t="s">
        <v>590</v>
      </c>
      <c r="B423" t="s">
        <v>2545</v>
      </c>
      <c r="C423" t="s">
        <v>2683</v>
      </c>
      <c r="D423" s="6" t="s">
        <v>1063</v>
      </c>
      <c r="E423" t="s">
        <v>87</v>
      </c>
      <c r="F423" t="s">
        <v>88</v>
      </c>
      <c r="G423">
        <f>SUM('Legislator By Industry'!G423:CJ423)</f>
        <v>700779</v>
      </c>
      <c r="H423">
        <f>SUM('Legislator By Industry'!AD423,'Legislator By Industry'!AE423)</f>
        <v>77250</v>
      </c>
      <c r="I423">
        <f t="shared" si="18"/>
        <v>0.11023446764243791</v>
      </c>
      <c r="J423">
        <f>SUM('Legislator By Industry'!AW423)</f>
        <v>0</v>
      </c>
      <c r="K423">
        <f t="shared" si="19"/>
        <v>0</v>
      </c>
      <c r="L423">
        <f t="shared" si="20"/>
        <v>0</v>
      </c>
      <c r="M423" t="str">
        <f>INDEX('Legislator By Industry'!$G$1:$CJ$1,0,MATCH(MAX('Legislator By Industry'!G423:CJ423),'Legislator By Industry'!G423:CJ423,0))</f>
        <v>Ideological/Single-Issue - Leadership PACs</v>
      </c>
      <c r="N423">
        <f>MAX('Legislator By Industry'!G423:CJ423)</f>
        <v>84900</v>
      </c>
      <c r="O423">
        <f>N423/G423</f>
        <v>0.12115089065168905</v>
      </c>
    </row>
    <row r="424" spans="1:15" x14ac:dyDescent="0.25">
      <c r="A424" t="s">
        <v>591</v>
      </c>
      <c r="B424" t="s">
        <v>2546</v>
      </c>
      <c r="C424" t="s">
        <v>2669</v>
      </c>
      <c r="D424" s="6" t="s">
        <v>1064</v>
      </c>
      <c r="E424" t="s">
        <v>87</v>
      </c>
      <c r="F424" t="s">
        <v>90</v>
      </c>
      <c r="G424">
        <f>SUM('Legislator By Industry'!G424:CJ424)</f>
        <v>803374</v>
      </c>
      <c r="H424">
        <f>SUM('Legislator By Industry'!AD424,'Legislator By Industry'!AE424)</f>
        <v>15500</v>
      </c>
      <c r="I424">
        <f t="shared" si="18"/>
        <v>1.9293629119189817E-2</v>
      </c>
      <c r="J424">
        <f>SUM('Legislator By Industry'!AW424)</f>
        <v>4150</v>
      </c>
      <c r="K424">
        <f t="shared" si="19"/>
        <v>5.1657136028798543E-3</v>
      </c>
      <c r="L424">
        <f t="shared" si="20"/>
        <v>5.1657136028798543E-3</v>
      </c>
      <c r="M424" t="str">
        <f>INDEX('Legislator By Industry'!$G$1:$CJ$1,0,MATCH(MAX('Legislator By Industry'!G424:CJ424),'Legislator By Industry'!G424:CJ424,0))</f>
        <v>Labor - Transportation Unions</v>
      </c>
      <c r="N424">
        <f>MAX('Legislator By Industry'!G424:CJ424)</f>
        <v>51700</v>
      </c>
      <c r="O424">
        <f>N424/G424</f>
        <v>6.4353588739491194E-2</v>
      </c>
    </row>
    <row r="425" spans="1:15" x14ac:dyDescent="0.25">
      <c r="A425" t="s">
        <v>592</v>
      </c>
      <c r="B425" t="s">
        <v>2547</v>
      </c>
      <c r="C425" t="s">
        <v>2698</v>
      </c>
      <c r="D425" s="6" t="s">
        <v>1065</v>
      </c>
      <c r="E425" t="s">
        <v>87</v>
      </c>
      <c r="F425" t="s">
        <v>88</v>
      </c>
      <c r="G425">
        <f>SUM('Legislator By Industry'!G425:CJ425)</f>
        <v>312898</v>
      </c>
      <c r="H425">
        <f>SUM('Legislator By Industry'!AD425,'Legislator By Industry'!AE425)</f>
        <v>23600</v>
      </c>
      <c r="I425">
        <f t="shared" si="18"/>
        <v>7.5423940069926934E-2</v>
      </c>
      <c r="J425">
        <f>SUM('Legislator By Industry'!AW425)</f>
        <v>0</v>
      </c>
      <c r="K425">
        <f t="shared" si="19"/>
        <v>0</v>
      </c>
      <c r="L425">
        <f t="shared" si="20"/>
        <v>0</v>
      </c>
      <c r="M425" t="str">
        <f>INDEX('Legislator By Industry'!$G$1:$CJ$1,0,MATCH(MAX('Legislator By Industry'!G425:CJ425),'Legislator By Industry'!G425:CJ425,0))</f>
        <v>Misc Business - Misc Manufacturing &amp; Distributing</v>
      </c>
      <c r="N425">
        <f>MAX('Legislator By Industry'!G425:CJ425)</f>
        <v>21550</v>
      </c>
      <c r="O425">
        <f>N425/G425</f>
        <v>6.8872284258768027E-2</v>
      </c>
    </row>
    <row r="426" spans="1:15" x14ac:dyDescent="0.25">
      <c r="A426" t="s">
        <v>593</v>
      </c>
      <c r="B426" t="s">
        <v>2548</v>
      </c>
      <c r="C426" t="s">
        <v>2657</v>
      </c>
      <c r="D426" s="6" t="s">
        <v>1066</v>
      </c>
      <c r="E426" t="s">
        <v>87</v>
      </c>
      <c r="F426" t="s">
        <v>90</v>
      </c>
      <c r="G426">
        <f>SUM('Legislator By Industry'!G426:CJ426)</f>
        <v>1316410</v>
      </c>
      <c r="H426">
        <f>SUM('Legislator By Industry'!AD426,'Legislator By Industry'!AE426)</f>
        <v>9000</v>
      </c>
      <c r="I426">
        <f t="shared" si="18"/>
        <v>6.8367757765437822E-3</v>
      </c>
      <c r="J426">
        <f>SUM('Legislator By Industry'!AW426)</f>
        <v>7696</v>
      </c>
      <c r="K426">
        <f t="shared" si="19"/>
        <v>5.8462029306978825E-3</v>
      </c>
      <c r="L426">
        <f t="shared" si="20"/>
        <v>5.8462029306978825E-3</v>
      </c>
      <c r="M426" t="str">
        <f>INDEX('Legislator By Industry'!$G$1:$CJ$1,0,MATCH(MAX('Legislator By Industry'!G426:CJ426),'Legislator By Industry'!G426:CJ426,0))</f>
        <v>Finance, Insurance &amp; Real Estate - Insurance</v>
      </c>
      <c r="N426">
        <f>MAX('Legislator By Industry'!G426:CJ426)</f>
        <v>120500</v>
      </c>
      <c r="O426">
        <f>N426/G426</f>
        <v>9.1536831230391746E-2</v>
      </c>
    </row>
    <row r="427" spans="1:15" x14ac:dyDescent="0.25">
      <c r="A427" t="s">
        <v>594</v>
      </c>
      <c r="B427" t="s">
        <v>2549</v>
      </c>
      <c r="C427" t="s">
        <v>2657</v>
      </c>
      <c r="D427" s="6" t="s">
        <v>1067</v>
      </c>
      <c r="E427" t="s">
        <v>87</v>
      </c>
      <c r="F427" t="s">
        <v>90</v>
      </c>
      <c r="G427">
        <f>SUM('Legislator By Industry'!G427:CJ427)</f>
        <v>2292980</v>
      </c>
      <c r="H427">
        <f>SUM('Legislator By Industry'!AD427,'Legislator By Industry'!AE427)</f>
        <v>7000</v>
      </c>
      <c r="I427">
        <f t="shared" si="18"/>
        <v>3.0527959249535539E-3</v>
      </c>
      <c r="J427">
        <f>SUM('Legislator By Industry'!AW427)</f>
        <v>60726</v>
      </c>
      <c r="K427">
        <f t="shared" si="19"/>
        <v>2.6483440762675645E-2</v>
      </c>
      <c r="L427">
        <f t="shared" si="20"/>
        <v>2.6483440762675645E-2</v>
      </c>
      <c r="M427" t="str">
        <f>INDEX('Legislator By Industry'!$G$1:$CJ$1,0,MATCH(MAX('Legislator By Industry'!G427:CJ427),'Legislator By Industry'!G427:CJ427,0))</f>
        <v>Lawyers &amp; Lobbyists - Lawyers/Law Firms</v>
      </c>
      <c r="N427">
        <f>MAX('Legislator By Industry'!G427:CJ427)</f>
        <v>267752</v>
      </c>
      <c r="O427">
        <f>N427/G427</f>
        <v>0.11677031635688057</v>
      </c>
    </row>
    <row r="428" spans="1:15" x14ac:dyDescent="0.25">
      <c r="A428" t="s">
        <v>595</v>
      </c>
      <c r="B428" t="s">
        <v>2550</v>
      </c>
      <c r="C428" t="s">
        <v>2702</v>
      </c>
      <c r="D428" s="6" t="s">
        <v>596</v>
      </c>
      <c r="E428" t="s">
        <v>95</v>
      </c>
      <c r="F428" t="s">
        <v>401</v>
      </c>
      <c r="G428">
        <f>SUM('Legislator By Industry'!G428:CJ428)</f>
        <v>59549987</v>
      </c>
      <c r="H428">
        <f>SUM('Legislator By Industry'!AD428,'Legislator By Industry'!AE428)</f>
        <v>145051</v>
      </c>
      <c r="I428">
        <f t="shared" si="18"/>
        <v>2.4357855863175923E-3</v>
      </c>
      <c r="J428">
        <f>SUM('Legislator By Industry'!AW428)</f>
        <v>21034533</v>
      </c>
      <c r="K428">
        <f t="shared" si="19"/>
        <v>0.35322481262674332</v>
      </c>
      <c r="L428">
        <f t="shared" si="20"/>
        <v>0.35322481262674332</v>
      </c>
      <c r="M428" t="str">
        <f>INDEX('Legislator By Industry'!$G$1:$CJ$1,0,MATCH(MAX('Legislator By Industry'!G428:CJ428),'Legislator By Industry'!G428:CJ428,0))</f>
        <v>Ideological/Single-Issue - Democratic/Liberal</v>
      </c>
      <c r="N428">
        <f>MAX('Legislator By Industry'!G428:CJ428)</f>
        <v>21034533</v>
      </c>
      <c r="O428">
        <f>N428/G428</f>
        <v>0.35322481262674332</v>
      </c>
    </row>
    <row r="429" spans="1:15" x14ac:dyDescent="0.25">
      <c r="A429" t="s">
        <v>597</v>
      </c>
      <c r="B429" t="s">
        <v>2551</v>
      </c>
      <c r="C429" t="s">
        <v>2696</v>
      </c>
      <c r="D429" s="6" t="s">
        <v>1068</v>
      </c>
      <c r="E429" t="s">
        <v>87</v>
      </c>
      <c r="F429" t="s">
        <v>88</v>
      </c>
      <c r="G429">
        <f>SUM('Legislator By Industry'!G429:CJ429)</f>
        <v>576832</v>
      </c>
      <c r="H429">
        <f>SUM('Legislator By Industry'!AD429,'Legislator By Industry'!AE429)</f>
        <v>6000</v>
      </c>
      <c r="I429">
        <f t="shared" si="18"/>
        <v>1.0401642072561855E-2</v>
      </c>
      <c r="J429">
        <f>SUM('Legislator By Industry'!AW429)</f>
        <v>0</v>
      </c>
      <c r="K429">
        <f t="shared" si="19"/>
        <v>0</v>
      </c>
      <c r="L429">
        <f t="shared" si="20"/>
        <v>0</v>
      </c>
      <c r="M429" t="str">
        <f>INDEX('Legislator By Industry'!$G$1:$CJ$1,0,MATCH(MAX('Legislator By Industry'!G429:CJ429),'Legislator By Industry'!G429:CJ429,0))</f>
        <v>Finance, Insurance &amp; Real Estate - Real Estate</v>
      </c>
      <c r="N429">
        <f>MAX('Legislator By Industry'!G429:CJ429)</f>
        <v>74400</v>
      </c>
      <c r="O429">
        <f>N429/G429</f>
        <v>0.12898036169976701</v>
      </c>
    </row>
    <row r="430" spans="1:15" x14ac:dyDescent="0.25">
      <c r="A430" t="s">
        <v>598</v>
      </c>
      <c r="B430" t="s">
        <v>2552</v>
      </c>
      <c r="C430" t="s">
        <v>2687</v>
      </c>
      <c r="D430" s="6" t="s">
        <v>1069</v>
      </c>
      <c r="E430" t="s">
        <v>87</v>
      </c>
      <c r="F430" t="s">
        <v>90</v>
      </c>
      <c r="G430">
        <f>SUM('Legislator By Industry'!G430:CJ430)</f>
        <v>737525</v>
      </c>
      <c r="H430">
        <f>SUM('Legislator By Industry'!AD430,'Legislator By Industry'!AE430)</f>
        <v>2100</v>
      </c>
      <c r="I430">
        <f t="shared" si="18"/>
        <v>2.8473611064031728E-3</v>
      </c>
      <c r="J430">
        <f>SUM('Legislator By Industry'!AW430)</f>
        <v>2700</v>
      </c>
      <c r="K430">
        <f t="shared" si="19"/>
        <v>3.6608928510897935E-3</v>
      </c>
      <c r="L430">
        <f t="shared" si="20"/>
        <v>3.6608928510897935E-3</v>
      </c>
      <c r="M430" t="str">
        <f>INDEX('Legislator By Industry'!$G$1:$CJ$1,0,MATCH(MAX('Legislator By Industry'!G430:CJ430),'Legislator By Industry'!G430:CJ430,0))</f>
        <v>Other - Retired</v>
      </c>
      <c r="N430">
        <f>MAX('Legislator By Industry'!G430:CJ430)</f>
        <v>186174</v>
      </c>
      <c r="O430">
        <f>N430/G430</f>
        <v>0.25243076505881157</v>
      </c>
    </row>
    <row r="431" spans="1:15" x14ac:dyDescent="0.25">
      <c r="A431" t="s">
        <v>599</v>
      </c>
      <c r="B431" t="s">
        <v>2553</v>
      </c>
      <c r="C431" t="s">
        <v>2662</v>
      </c>
      <c r="D431" s="6" t="s">
        <v>600</v>
      </c>
      <c r="E431" t="s">
        <v>95</v>
      </c>
      <c r="F431" t="s">
        <v>88</v>
      </c>
      <c r="G431">
        <f>SUM('Legislator By Industry'!G431:CJ431)</f>
        <v>850010</v>
      </c>
      <c r="H431">
        <f>SUM('Legislator By Industry'!AD431,'Legislator By Industry'!AE431)</f>
        <v>13400</v>
      </c>
      <c r="I431">
        <f t="shared" si="18"/>
        <v>1.5764520417406853E-2</v>
      </c>
      <c r="J431">
        <f>SUM('Legislator By Industry'!AW431)</f>
        <v>0</v>
      </c>
      <c r="K431">
        <f t="shared" si="19"/>
        <v>0</v>
      </c>
      <c r="L431">
        <f t="shared" si="20"/>
        <v>0</v>
      </c>
      <c r="M431" t="str">
        <f>INDEX('Legislator By Industry'!$G$1:$CJ$1,0,MATCH(MAX('Legislator By Industry'!G431:CJ431),'Legislator By Industry'!G431:CJ431,0))</f>
        <v>Finance, Insurance &amp; Real Estate - Securities &amp; Investment</v>
      </c>
      <c r="N431">
        <f>MAX('Legislator By Industry'!G431:CJ431)</f>
        <v>159000</v>
      </c>
      <c r="O431">
        <f>N431/G431</f>
        <v>0.18705662286326044</v>
      </c>
    </row>
    <row r="432" spans="1:15" x14ac:dyDescent="0.25">
      <c r="A432" t="s">
        <v>601</v>
      </c>
      <c r="B432" t="s">
        <v>2554</v>
      </c>
      <c r="C432" t="s">
        <v>2654</v>
      </c>
      <c r="D432" s="6" t="s">
        <v>1070</v>
      </c>
      <c r="E432" t="s">
        <v>87</v>
      </c>
      <c r="F432" t="s">
        <v>88</v>
      </c>
      <c r="G432">
        <f>SUM('Legislator By Industry'!G432:CJ432)</f>
        <v>3816627</v>
      </c>
      <c r="H432">
        <f>SUM('Legislator By Industry'!AD432,'Legislator By Industry'!AE432)</f>
        <v>293000</v>
      </c>
      <c r="I432">
        <f t="shared" si="18"/>
        <v>7.6769356816896173E-2</v>
      </c>
      <c r="J432">
        <f>SUM('Legislator By Industry'!AW432)</f>
        <v>0</v>
      </c>
      <c r="K432">
        <f t="shared" si="19"/>
        <v>0</v>
      </c>
      <c r="L432">
        <f t="shared" si="20"/>
        <v>0</v>
      </c>
      <c r="M432" t="str">
        <f>INDEX('Legislator By Industry'!$G$1:$CJ$1,0,MATCH(MAX('Legislator By Industry'!G432:CJ432),'Legislator By Industry'!G432:CJ432,0))</f>
        <v>Energy &amp; Natural Resources - Oil &amp; Gas</v>
      </c>
      <c r="N432">
        <f>MAX('Legislator By Industry'!G432:CJ432)</f>
        <v>279100</v>
      </c>
      <c r="O432">
        <f>N432/G432</f>
        <v>7.3127397568586078E-2</v>
      </c>
    </row>
    <row r="433" spans="1:15" x14ac:dyDescent="0.25">
      <c r="A433" t="s">
        <v>602</v>
      </c>
      <c r="B433" t="s">
        <v>2555</v>
      </c>
      <c r="C433" t="s">
        <v>2682</v>
      </c>
      <c r="D433" s="6" t="s">
        <v>1071</v>
      </c>
      <c r="E433" t="s">
        <v>87</v>
      </c>
      <c r="F433" t="s">
        <v>90</v>
      </c>
      <c r="G433">
        <f>SUM('Legislator By Industry'!G433:CJ433)</f>
        <v>1017399</v>
      </c>
      <c r="H433">
        <f>SUM('Legislator By Industry'!AD433,'Legislator By Industry'!AE433)</f>
        <v>15</v>
      </c>
      <c r="I433">
        <f t="shared" si="18"/>
        <v>1.4743478222408318E-5</v>
      </c>
      <c r="J433">
        <f>SUM('Legislator By Industry'!AW433)</f>
        <v>2504</v>
      </c>
      <c r="K433">
        <f t="shared" si="19"/>
        <v>2.4611779645940285E-3</v>
      </c>
      <c r="L433">
        <f t="shared" si="20"/>
        <v>2.4611779645940285E-3</v>
      </c>
      <c r="M433" t="str">
        <f>INDEX('Legislator By Industry'!$G$1:$CJ$1,0,MATCH(MAX('Legislator By Industry'!G433:CJ433),'Legislator By Industry'!G433:CJ433,0))</f>
        <v>Lawyers &amp; Lobbyists - Lawyers/Law Firms</v>
      </c>
      <c r="N433">
        <f>MAX('Legislator By Industry'!G433:CJ433)</f>
        <v>175555</v>
      </c>
      <c r="O433">
        <f>N433/G433</f>
        <v>0.17255275462232614</v>
      </c>
    </row>
    <row r="434" spans="1:15" x14ac:dyDescent="0.25">
      <c r="A434" t="s">
        <v>603</v>
      </c>
      <c r="B434" t="s">
        <v>2556</v>
      </c>
      <c r="C434" t="s">
        <v>2699</v>
      </c>
      <c r="D434" s="6" t="s">
        <v>604</v>
      </c>
      <c r="E434" t="s">
        <v>95</v>
      </c>
      <c r="F434" t="s">
        <v>90</v>
      </c>
      <c r="G434">
        <f>SUM('Legislator By Industry'!G434:CJ434)</f>
        <v>3016548</v>
      </c>
      <c r="H434">
        <f>SUM('Legislator By Industry'!AD434,'Legislator By Industry'!AE434)</f>
        <v>12303</v>
      </c>
      <c r="I434">
        <f t="shared" si="18"/>
        <v>4.0785029775756926E-3</v>
      </c>
      <c r="J434">
        <f>SUM('Legislator By Industry'!AW434)</f>
        <v>55335</v>
      </c>
      <c r="K434">
        <f t="shared" si="19"/>
        <v>1.8343815513626835E-2</v>
      </c>
      <c r="L434">
        <f t="shared" si="20"/>
        <v>1.8343815513626835E-2</v>
      </c>
      <c r="M434" t="str">
        <f>INDEX('Legislator By Industry'!$G$1:$CJ$1,0,MATCH(MAX('Legislator By Industry'!G434:CJ434),'Legislator By Industry'!G434:CJ434,0))</f>
        <v>Lawyers &amp; Lobbyists - Lawyers/Law Firms</v>
      </c>
      <c r="N434">
        <f>MAX('Legislator By Industry'!G434:CJ434)</f>
        <v>354285</v>
      </c>
      <c r="O434">
        <f>N434/G434</f>
        <v>0.11744716145740097</v>
      </c>
    </row>
    <row r="435" spans="1:15" x14ac:dyDescent="0.25">
      <c r="A435" t="s">
        <v>605</v>
      </c>
      <c r="B435" t="s">
        <v>2557</v>
      </c>
      <c r="C435" t="s">
        <v>2682</v>
      </c>
      <c r="D435" s="6" t="s">
        <v>1072</v>
      </c>
      <c r="E435" t="s">
        <v>87</v>
      </c>
      <c r="F435" t="s">
        <v>88</v>
      </c>
      <c r="G435">
        <f>SUM('Legislator By Industry'!G435:CJ435)</f>
        <v>90550</v>
      </c>
      <c r="H435">
        <f>SUM('Legislator By Industry'!AD435,'Legislator By Industry'!AE435)</f>
        <v>0</v>
      </c>
      <c r="I435">
        <f t="shared" si="18"/>
        <v>0</v>
      </c>
      <c r="J435">
        <f>SUM('Legislator By Industry'!AW435)</f>
        <v>0</v>
      </c>
      <c r="K435">
        <f t="shared" si="19"/>
        <v>0</v>
      </c>
      <c r="L435">
        <f t="shared" si="20"/>
        <v>0</v>
      </c>
      <c r="M435" t="str">
        <f>INDEX('Legislator By Industry'!$G$1:$CJ$1,0,MATCH(MAX('Legislator By Industry'!G435:CJ435),'Legislator By Industry'!G435:CJ435,0))</f>
        <v>Finance, Insurance &amp; Real Estate - Securities &amp; Investment</v>
      </c>
      <c r="N435">
        <f>MAX('Legislator By Industry'!G435:CJ435)</f>
        <v>18700</v>
      </c>
      <c r="O435">
        <f>N435/G435</f>
        <v>0.20651573716178906</v>
      </c>
    </row>
    <row r="436" spans="1:15" x14ac:dyDescent="0.25">
      <c r="A436" t="s">
        <v>606</v>
      </c>
      <c r="B436" t="s">
        <v>2558</v>
      </c>
      <c r="C436" t="s">
        <v>2676</v>
      </c>
      <c r="D436" s="6" t="s">
        <v>1073</v>
      </c>
      <c r="E436" t="s">
        <v>87</v>
      </c>
      <c r="F436" t="s">
        <v>90</v>
      </c>
      <c r="G436">
        <f>SUM('Legislator By Industry'!G436:CJ436)</f>
        <v>1694978</v>
      </c>
      <c r="H436">
        <f>SUM('Legislator By Industry'!AD436,'Legislator By Industry'!AE436)</f>
        <v>56500</v>
      </c>
      <c r="I436">
        <f t="shared" si="18"/>
        <v>3.3333765983983271E-2</v>
      </c>
      <c r="J436">
        <f>SUM('Legislator By Industry'!AW436)</f>
        <v>33810</v>
      </c>
      <c r="K436">
        <f t="shared" si="19"/>
        <v>1.9947161556079195E-2</v>
      </c>
      <c r="L436">
        <f t="shared" si="20"/>
        <v>1.9947161556079195E-2</v>
      </c>
      <c r="M436" t="str">
        <f>INDEX('Legislator By Industry'!$G$1:$CJ$1,0,MATCH(MAX('Legislator By Industry'!G436:CJ436),'Legislator By Industry'!G436:CJ436,0))</f>
        <v>Health - Health Professionals</v>
      </c>
      <c r="N436">
        <f>MAX('Legislator By Industry'!G436:CJ436)</f>
        <v>140220</v>
      </c>
      <c r="O436">
        <f>N436/G436</f>
        <v>8.2726737456179367E-2</v>
      </c>
    </row>
    <row r="437" spans="1:15" x14ac:dyDescent="0.25">
      <c r="A437" t="s">
        <v>607</v>
      </c>
      <c r="B437" t="s">
        <v>2559</v>
      </c>
      <c r="C437" t="s">
        <v>2673</v>
      </c>
      <c r="D437" s="6" t="s">
        <v>1074</v>
      </c>
      <c r="E437" t="s">
        <v>87</v>
      </c>
      <c r="F437" t="s">
        <v>90</v>
      </c>
      <c r="G437">
        <f>SUM('Legislator By Industry'!G437:CJ437)</f>
        <v>2567989</v>
      </c>
      <c r="H437">
        <f>SUM('Legislator By Industry'!AD437,'Legislator By Industry'!AE437)</f>
        <v>1000</v>
      </c>
      <c r="I437">
        <f t="shared" si="18"/>
        <v>3.8940976772096765E-4</v>
      </c>
      <c r="J437">
        <f>SUM('Legislator By Industry'!AW437)</f>
        <v>79149</v>
      </c>
      <c r="K437">
        <f t="shared" si="19"/>
        <v>3.082139370534687E-2</v>
      </c>
      <c r="L437">
        <f t="shared" si="20"/>
        <v>3.082139370534687E-2</v>
      </c>
      <c r="M437" t="str">
        <f>INDEX('Legislator By Industry'!$G$1:$CJ$1,0,MATCH(MAX('Legislator By Industry'!G437:CJ437),'Legislator By Industry'!G437:CJ437,0))</f>
        <v>Lawyers &amp; Lobbyists - Lawyers/Law Firms</v>
      </c>
      <c r="N437">
        <f>MAX('Legislator By Industry'!G437:CJ437)</f>
        <v>293455</v>
      </c>
      <c r="O437">
        <f>N437/G437</f>
        <v>0.11427424338655656</v>
      </c>
    </row>
    <row r="438" spans="1:15" x14ac:dyDescent="0.25">
      <c r="A438" t="s">
        <v>608</v>
      </c>
      <c r="B438" t="s">
        <v>2560</v>
      </c>
      <c r="C438" t="s">
        <v>2690</v>
      </c>
      <c r="D438" s="6" t="s">
        <v>609</v>
      </c>
      <c r="E438" t="s">
        <v>95</v>
      </c>
      <c r="F438" t="s">
        <v>90</v>
      </c>
      <c r="G438">
        <f>SUM('Legislator By Industry'!G438:CJ438)</f>
        <v>14078479</v>
      </c>
      <c r="H438">
        <f>SUM('Legislator By Industry'!AD438,'Legislator By Industry'!AE438)</f>
        <v>52828</v>
      </c>
      <c r="I438">
        <f t="shared" si="18"/>
        <v>3.7523939908565406E-3</v>
      </c>
      <c r="J438">
        <f>SUM('Legislator By Industry'!AW438)</f>
        <v>95635</v>
      </c>
      <c r="K438">
        <f t="shared" si="19"/>
        <v>6.7929923395844112E-3</v>
      </c>
      <c r="L438">
        <f t="shared" si="20"/>
        <v>6.7929923395844112E-3</v>
      </c>
      <c r="M438" t="str">
        <f>INDEX('Legislator By Industry'!$G$1:$CJ$1,0,MATCH(MAX('Legislator By Industry'!G438:CJ438),'Legislator By Industry'!G438:CJ438,0))</f>
        <v>Finance, Insurance &amp; Real Estate - Securities &amp; Investment</v>
      </c>
      <c r="N438">
        <f>MAX('Legislator By Industry'!G438:CJ438)</f>
        <v>1999714</v>
      </c>
      <c r="O438">
        <f>N438/G438</f>
        <v>0.14204048604966488</v>
      </c>
    </row>
    <row r="439" spans="1:15" x14ac:dyDescent="0.25">
      <c r="A439" t="s">
        <v>610</v>
      </c>
      <c r="B439" t="s">
        <v>2561</v>
      </c>
      <c r="C439" t="s">
        <v>2698</v>
      </c>
      <c r="D439" s="6" t="s">
        <v>1075</v>
      </c>
      <c r="E439" t="s">
        <v>87</v>
      </c>
      <c r="F439" t="s">
        <v>88</v>
      </c>
      <c r="G439">
        <f>SUM('Legislator By Industry'!G439:CJ439)</f>
        <v>564070</v>
      </c>
      <c r="H439">
        <f>SUM('Legislator By Industry'!AD439,'Legislator By Industry'!AE439)</f>
        <v>15000</v>
      </c>
      <c r="I439">
        <f t="shared" si="18"/>
        <v>2.6592444200187922E-2</v>
      </c>
      <c r="J439">
        <f>SUM('Legislator By Industry'!AW439)</f>
        <v>0</v>
      </c>
      <c r="K439">
        <f t="shared" si="19"/>
        <v>0</v>
      </c>
      <c r="L439">
        <f t="shared" si="20"/>
        <v>0</v>
      </c>
      <c r="M439" t="str">
        <f>INDEX('Legislator By Industry'!$G$1:$CJ$1,0,MATCH(MAX('Legislator By Industry'!G439:CJ439),'Legislator By Industry'!G439:CJ439,0))</f>
        <v>Finance, Insurance &amp; Real Estate - Real Estate</v>
      </c>
      <c r="N439">
        <f>MAX('Legislator By Industry'!G439:CJ439)</f>
        <v>55650</v>
      </c>
      <c r="O439">
        <f>N439/G439</f>
        <v>9.8657967982697187E-2</v>
      </c>
    </row>
    <row r="440" spans="1:15" x14ac:dyDescent="0.25">
      <c r="A440" t="s">
        <v>611</v>
      </c>
      <c r="B440" t="s">
        <v>2562</v>
      </c>
      <c r="C440" t="s">
        <v>2659</v>
      </c>
      <c r="D440" s="6" t="s">
        <v>1076</v>
      </c>
      <c r="E440" t="s">
        <v>87</v>
      </c>
      <c r="F440" t="s">
        <v>88</v>
      </c>
      <c r="G440">
        <f>SUM('Legislator By Industry'!G440:CJ440)</f>
        <v>843236</v>
      </c>
      <c r="H440">
        <f>SUM('Legislator By Industry'!AD440,'Legislator By Industry'!AE440)</f>
        <v>6000</v>
      </c>
      <c r="I440">
        <f t="shared" si="18"/>
        <v>7.1154457352390075E-3</v>
      </c>
      <c r="J440">
        <f>SUM('Legislator By Industry'!AW440)</f>
        <v>0</v>
      </c>
      <c r="K440">
        <f t="shared" si="19"/>
        <v>0</v>
      </c>
      <c r="L440">
        <f t="shared" si="20"/>
        <v>0</v>
      </c>
      <c r="M440" t="str">
        <f>INDEX('Legislator By Industry'!$G$1:$CJ$1,0,MATCH(MAX('Legislator By Industry'!G440:CJ440),'Legislator By Industry'!G440:CJ440,0))</f>
        <v>Agribusiness - Crop Production &amp; Basic Processing</v>
      </c>
      <c r="N440">
        <f>MAX('Legislator By Industry'!G440:CJ440)</f>
        <v>71000</v>
      </c>
      <c r="O440">
        <f>N440/G440</f>
        <v>8.4199441200328254E-2</v>
      </c>
    </row>
    <row r="441" spans="1:15" x14ac:dyDescent="0.25">
      <c r="A441" t="s">
        <v>612</v>
      </c>
      <c r="B441" t="s">
        <v>2563</v>
      </c>
      <c r="C441" t="s">
        <v>2672</v>
      </c>
      <c r="D441" s="6" t="s">
        <v>1077</v>
      </c>
      <c r="E441" t="s">
        <v>87</v>
      </c>
      <c r="F441" t="s">
        <v>90</v>
      </c>
      <c r="G441">
        <f>SUM('Legislator By Industry'!G441:CJ441)</f>
        <v>647539</v>
      </c>
      <c r="H441">
        <f>SUM('Legislator By Industry'!AD441,'Legislator By Industry'!AE441)</f>
        <v>0</v>
      </c>
      <c r="I441">
        <f t="shared" si="18"/>
        <v>0</v>
      </c>
      <c r="J441">
        <f>SUM('Legislator By Industry'!AW441)</f>
        <v>4085</v>
      </c>
      <c r="K441">
        <f t="shared" si="19"/>
        <v>6.3085003374314134E-3</v>
      </c>
      <c r="L441">
        <f t="shared" si="20"/>
        <v>6.3085003374314134E-3</v>
      </c>
      <c r="M441" t="str">
        <f>INDEX('Legislator By Industry'!$G$1:$CJ$1,0,MATCH(MAX('Legislator By Industry'!G441:CJ441),'Legislator By Industry'!G441:CJ441,0))</f>
        <v>Labor - Public Sector Unions</v>
      </c>
      <c r="N441">
        <f>MAX('Legislator By Industry'!G441:CJ441)</f>
        <v>77350</v>
      </c>
      <c r="O441">
        <f>N441/G441</f>
        <v>0.11945226465124108</v>
      </c>
    </row>
    <row r="442" spans="1:15" x14ac:dyDescent="0.25">
      <c r="A442" t="s">
        <v>613</v>
      </c>
      <c r="B442" t="s">
        <v>2564</v>
      </c>
      <c r="C442" t="s">
        <v>2659</v>
      </c>
      <c r="D442" s="6" t="s">
        <v>1078</v>
      </c>
      <c r="E442" t="s">
        <v>87</v>
      </c>
      <c r="F442" t="s">
        <v>90</v>
      </c>
      <c r="G442">
        <f>SUM('Legislator By Industry'!G442:CJ442)</f>
        <v>1191473</v>
      </c>
      <c r="H442">
        <f>SUM('Legislator By Industry'!AD442,'Legislator By Industry'!AE442)</f>
        <v>9000</v>
      </c>
      <c r="I442">
        <f t="shared" si="18"/>
        <v>7.5536751567177769E-3</v>
      </c>
      <c r="J442">
        <f>SUM('Legislator By Industry'!AW442)</f>
        <v>22500</v>
      </c>
      <c r="K442">
        <f t="shared" si="19"/>
        <v>1.8884187891794444E-2</v>
      </c>
      <c r="L442">
        <f t="shared" si="20"/>
        <v>1.8884187891794444E-2</v>
      </c>
      <c r="M442" t="str">
        <f>INDEX('Legislator By Industry'!$G$1:$CJ$1,0,MATCH(MAX('Legislator By Industry'!G442:CJ442),'Legislator By Industry'!G442:CJ442,0))</f>
        <v>Finance, Insurance &amp; Real Estate - Insurance</v>
      </c>
      <c r="N442">
        <f>MAX('Legislator By Industry'!G442:CJ442)</f>
        <v>144000</v>
      </c>
      <c r="O442">
        <f>N442/G442</f>
        <v>0.12085880250748443</v>
      </c>
    </row>
    <row r="443" spans="1:15" x14ac:dyDescent="0.25">
      <c r="A443" t="s">
        <v>614</v>
      </c>
      <c r="B443" t="s">
        <v>2565</v>
      </c>
      <c r="C443" t="s">
        <v>2696</v>
      </c>
      <c r="D443" s="6" t="s">
        <v>615</v>
      </c>
      <c r="E443" t="s">
        <v>95</v>
      </c>
      <c r="F443" t="s">
        <v>88</v>
      </c>
      <c r="G443">
        <f>SUM('Legislator By Industry'!G443:CJ443)</f>
        <v>5143806</v>
      </c>
      <c r="H443">
        <f>SUM('Legislator By Industry'!AD443,'Legislator By Industry'!AE443)</f>
        <v>197175</v>
      </c>
      <c r="I443">
        <f t="shared" si="18"/>
        <v>3.8332510985056592E-2</v>
      </c>
      <c r="J443">
        <f>SUM('Legislator By Industry'!AW443)</f>
        <v>0</v>
      </c>
      <c r="K443">
        <f t="shared" si="19"/>
        <v>0</v>
      </c>
      <c r="L443">
        <f t="shared" si="20"/>
        <v>0</v>
      </c>
      <c r="M443" t="str">
        <f>INDEX('Legislator By Industry'!$G$1:$CJ$1,0,MATCH(MAX('Legislator By Industry'!G443:CJ443),'Legislator By Industry'!G443:CJ443,0))</f>
        <v>Finance, Insurance &amp; Real Estate - Securities &amp; Investment</v>
      </c>
      <c r="N443">
        <f>MAX('Legislator By Industry'!G443:CJ443)</f>
        <v>576542</v>
      </c>
      <c r="O443">
        <f>N443/G443</f>
        <v>0.11208470926003042</v>
      </c>
    </row>
    <row r="444" spans="1:15" x14ac:dyDescent="0.25">
      <c r="A444" t="s">
        <v>616</v>
      </c>
      <c r="B444" t="s">
        <v>2566</v>
      </c>
      <c r="C444" t="s">
        <v>2665</v>
      </c>
      <c r="D444" s="6" t="s">
        <v>1079</v>
      </c>
      <c r="E444" t="s">
        <v>87</v>
      </c>
      <c r="F444" t="s">
        <v>88</v>
      </c>
      <c r="G444">
        <f>SUM('Legislator By Industry'!G444:CJ444)</f>
        <v>313685</v>
      </c>
      <c r="H444">
        <f>SUM('Legislator By Industry'!AD444,'Legislator By Industry'!AE444)</f>
        <v>14500</v>
      </c>
      <c r="I444">
        <f t="shared" si="18"/>
        <v>4.6224715877392929E-2</v>
      </c>
      <c r="J444">
        <f>SUM('Legislator By Industry'!AW444)</f>
        <v>0</v>
      </c>
      <c r="K444">
        <f t="shared" si="19"/>
        <v>0</v>
      </c>
      <c r="L444">
        <f t="shared" si="20"/>
        <v>0</v>
      </c>
      <c r="M444" t="str">
        <f>INDEX('Legislator By Industry'!$G$1:$CJ$1,0,MATCH(MAX('Legislator By Industry'!G444:CJ444),'Legislator By Industry'!G444:CJ444,0))</f>
        <v>Other - Retired</v>
      </c>
      <c r="N444">
        <f>MAX('Legislator By Industry'!G444:CJ444)</f>
        <v>27525</v>
      </c>
      <c r="O444">
        <f>N444/G444</f>
        <v>8.7747262381051058E-2</v>
      </c>
    </row>
    <row r="445" spans="1:15" x14ac:dyDescent="0.25">
      <c r="A445" t="s">
        <v>617</v>
      </c>
      <c r="B445" t="s">
        <v>2567</v>
      </c>
      <c r="C445" t="s">
        <v>2690</v>
      </c>
      <c r="D445" s="6" t="s">
        <v>1080</v>
      </c>
      <c r="E445" t="s">
        <v>87</v>
      </c>
      <c r="F445" t="s">
        <v>90</v>
      </c>
      <c r="G445">
        <f>SUM('Legislator By Industry'!G445:CJ445)</f>
        <v>263900</v>
      </c>
      <c r="H445">
        <f>SUM('Legislator By Industry'!AD445,'Legislator By Industry'!AE445)</f>
        <v>0</v>
      </c>
      <c r="I445">
        <f t="shared" si="18"/>
        <v>0</v>
      </c>
      <c r="J445">
        <f>SUM('Legislator By Industry'!AW445)</f>
        <v>0</v>
      </c>
      <c r="K445">
        <f t="shared" si="19"/>
        <v>0</v>
      </c>
      <c r="L445">
        <f t="shared" si="20"/>
        <v>0</v>
      </c>
      <c r="M445" t="str">
        <f>INDEX('Legislator By Industry'!$G$1:$CJ$1,0,MATCH(MAX('Legislator By Industry'!G445:CJ445),'Legislator By Industry'!G445:CJ445,0))</f>
        <v>Labor - Public Sector Unions</v>
      </c>
      <c r="N445">
        <f>MAX('Legislator By Industry'!G445:CJ445)</f>
        <v>62500</v>
      </c>
      <c r="O445">
        <f>N445/G445</f>
        <v>0.23683213338385753</v>
      </c>
    </row>
    <row r="446" spans="1:15" x14ac:dyDescent="0.25">
      <c r="A446" t="s">
        <v>618</v>
      </c>
      <c r="B446" t="s">
        <v>2568</v>
      </c>
      <c r="C446" t="s">
        <v>2656</v>
      </c>
      <c r="D446" s="6" t="s">
        <v>619</v>
      </c>
      <c r="E446" t="s">
        <v>95</v>
      </c>
      <c r="F446" t="s">
        <v>88</v>
      </c>
      <c r="G446">
        <f>SUM('Legislator By Industry'!G446:CJ446)</f>
        <v>104962</v>
      </c>
      <c r="H446">
        <f>SUM('Legislator By Industry'!AD446,'Legislator By Industry'!AE446)</f>
        <v>2000</v>
      </c>
      <c r="I446">
        <f t="shared" si="18"/>
        <v>1.9054514967321506E-2</v>
      </c>
      <c r="J446">
        <f>SUM('Legislator By Industry'!AW446)</f>
        <v>0</v>
      </c>
      <c r="K446">
        <f t="shared" si="19"/>
        <v>0</v>
      </c>
      <c r="L446">
        <f t="shared" si="20"/>
        <v>0</v>
      </c>
      <c r="M446" t="str">
        <f>INDEX('Legislator By Industry'!$G$1:$CJ$1,0,MATCH(MAX('Legislator By Industry'!G446:CJ446),'Legislator By Industry'!G446:CJ446,0))</f>
        <v>Finance, Insurance &amp; Real Estate - Real Estate</v>
      </c>
      <c r="N446">
        <f>MAX('Legislator By Industry'!G446:CJ446)</f>
        <v>11000</v>
      </c>
      <c r="O446">
        <f>N446/G446</f>
        <v>0.10479983232026829</v>
      </c>
    </row>
    <row r="447" spans="1:15" x14ac:dyDescent="0.25">
      <c r="A447" t="s">
        <v>620</v>
      </c>
      <c r="B447" t="s">
        <v>2569</v>
      </c>
      <c r="C447" t="s">
        <v>2664</v>
      </c>
      <c r="D447" s="6" t="s">
        <v>1081</v>
      </c>
      <c r="E447" t="s">
        <v>87</v>
      </c>
      <c r="F447" t="s">
        <v>88</v>
      </c>
      <c r="G447">
        <f>SUM('Legislator By Industry'!G447:CJ447)</f>
        <v>2101432</v>
      </c>
      <c r="H447">
        <f>SUM('Legislator By Industry'!AD447,'Legislator By Industry'!AE447)</f>
        <v>133750</v>
      </c>
      <c r="I447">
        <f t="shared" si="18"/>
        <v>6.3647074946988527E-2</v>
      </c>
      <c r="J447">
        <f>SUM('Legislator By Industry'!AW447)</f>
        <v>0</v>
      </c>
      <c r="K447">
        <f t="shared" si="19"/>
        <v>0</v>
      </c>
      <c r="L447">
        <f t="shared" si="20"/>
        <v>0</v>
      </c>
      <c r="M447" t="str">
        <f>INDEX('Legislator By Industry'!$G$1:$CJ$1,0,MATCH(MAX('Legislator By Industry'!G447:CJ447),'Legislator By Industry'!G447:CJ447,0))</f>
        <v>Health - Health Professionals</v>
      </c>
      <c r="N447">
        <f>MAX('Legislator By Industry'!G447:CJ447)</f>
        <v>204050</v>
      </c>
      <c r="O447">
        <f>N447/G447</f>
        <v>9.7100453405106618E-2</v>
      </c>
    </row>
    <row r="448" spans="1:15" x14ac:dyDescent="0.25">
      <c r="A448" t="s">
        <v>621</v>
      </c>
      <c r="B448" t="s">
        <v>2570</v>
      </c>
      <c r="C448" t="s">
        <v>2656</v>
      </c>
      <c r="D448" s="6" t="s">
        <v>1082</v>
      </c>
      <c r="E448" t="s">
        <v>87</v>
      </c>
      <c r="F448" t="s">
        <v>90</v>
      </c>
      <c r="G448">
        <f>SUM('Legislator By Industry'!G448:CJ448)</f>
        <v>1512853</v>
      </c>
      <c r="H448">
        <f>SUM('Legislator By Industry'!AD448,'Legislator By Industry'!AE448)</f>
        <v>20200</v>
      </c>
      <c r="I448">
        <f t="shared" si="18"/>
        <v>1.3352255638849246E-2</v>
      </c>
      <c r="J448">
        <f>SUM('Legislator By Industry'!AW448)</f>
        <v>11065</v>
      </c>
      <c r="K448">
        <f t="shared" si="19"/>
        <v>7.3139954774191548E-3</v>
      </c>
      <c r="L448">
        <f t="shared" si="20"/>
        <v>7.3139954774191548E-3</v>
      </c>
      <c r="M448" t="str">
        <f>INDEX('Legislator By Industry'!$G$1:$CJ$1,0,MATCH(MAX('Legislator By Industry'!G448:CJ448),'Legislator By Industry'!G448:CJ448,0))</f>
        <v>Finance, Insurance &amp; Real Estate - Insurance</v>
      </c>
      <c r="N448">
        <f>MAX('Legislator By Industry'!G448:CJ448)</f>
        <v>185600</v>
      </c>
      <c r="O448">
        <f>N448/G448</f>
        <v>0.12268211121635744</v>
      </c>
    </row>
    <row r="449" spans="1:15" x14ac:dyDescent="0.25">
      <c r="A449" t="s">
        <v>622</v>
      </c>
      <c r="B449" t="s">
        <v>2571</v>
      </c>
      <c r="C449" t="s">
        <v>2663</v>
      </c>
      <c r="D449" s="6" t="s">
        <v>623</v>
      </c>
      <c r="E449" t="s">
        <v>95</v>
      </c>
      <c r="F449" t="s">
        <v>90</v>
      </c>
      <c r="G449">
        <f>SUM('Legislator By Industry'!G449:CJ449)</f>
        <v>292379</v>
      </c>
      <c r="H449">
        <f>SUM('Legislator By Industry'!AD449,'Legislator By Industry'!AE449)</f>
        <v>3503</v>
      </c>
      <c r="I449">
        <f t="shared" si="18"/>
        <v>1.1981024628991822E-2</v>
      </c>
      <c r="J449">
        <f>SUM('Legislator By Industry'!AW449)</f>
        <v>4002</v>
      </c>
      <c r="K449">
        <f t="shared" si="19"/>
        <v>1.3687713549878753E-2</v>
      </c>
      <c r="L449">
        <f t="shared" si="20"/>
        <v>1.3687713549878753E-2</v>
      </c>
      <c r="M449" t="str">
        <f>INDEX('Legislator By Industry'!$G$1:$CJ$1,0,MATCH(MAX('Legislator By Industry'!G449:CJ449),'Legislator By Industry'!G449:CJ449,0))</f>
        <v>Lawyers &amp; Lobbyists - Lobbyists</v>
      </c>
      <c r="N449">
        <f>MAX('Legislator By Industry'!G449:CJ449)</f>
        <v>21900</v>
      </c>
      <c r="O449">
        <f>N449/G449</f>
        <v>7.4902780295438454E-2</v>
      </c>
    </row>
    <row r="450" spans="1:15" x14ac:dyDescent="0.25">
      <c r="A450" t="s">
        <v>624</v>
      </c>
      <c r="B450" t="s">
        <v>2572</v>
      </c>
      <c r="C450" t="s">
        <v>2656</v>
      </c>
      <c r="D450" s="6" t="s">
        <v>625</v>
      </c>
      <c r="E450" t="s">
        <v>95</v>
      </c>
      <c r="F450" t="s">
        <v>88</v>
      </c>
      <c r="G450">
        <f>SUM('Legislator By Industry'!G450:CJ450)</f>
        <v>3024726</v>
      </c>
      <c r="H450">
        <f>SUM('Legislator By Industry'!AD450,'Legislator By Industry'!AE450)</f>
        <v>59650</v>
      </c>
      <c r="I450">
        <f t="shared" si="18"/>
        <v>1.9720794544695948E-2</v>
      </c>
      <c r="J450">
        <f>SUM('Legislator By Industry'!AW450)</f>
        <v>0</v>
      </c>
      <c r="K450">
        <f t="shared" si="19"/>
        <v>0</v>
      </c>
      <c r="L450">
        <f t="shared" si="20"/>
        <v>0</v>
      </c>
      <c r="M450" t="str">
        <f>INDEX('Legislator By Industry'!$G$1:$CJ$1,0,MATCH(MAX('Legislator By Industry'!G450:CJ450),'Legislator By Industry'!G450:CJ450,0))</f>
        <v>Finance, Insurance &amp; Real Estate - Securities &amp; Investment</v>
      </c>
      <c r="N450">
        <f>MAX('Legislator By Industry'!G450:CJ450)</f>
        <v>437050</v>
      </c>
      <c r="O450">
        <f>N450/G450</f>
        <v>0.14449242675204299</v>
      </c>
    </row>
    <row r="451" spans="1:15" x14ac:dyDescent="0.25">
      <c r="A451" t="s">
        <v>626</v>
      </c>
      <c r="B451" t="s">
        <v>2573</v>
      </c>
      <c r="C451" t="s">
        <v>2657</v>
      </c>
      <c r="D451" s="6" t="s">
        <v>1083</v>
      </c>
      <c r="E451" t="s">
        <v>87</v>
      </c>
      <c r="F451" t="s">
        <v>90</v>
      </c>
      <c r="G451">
        <f>SUM('Legislator By Industry'!G451:CJ451)</f>
        <v>1381848</v>
      </c>
      <c r="H451">
        <f>SUM('Legislator By Industry'!AD451,'Legislator By Industry'!AE451)</f>
        <v>3000</v>
      </c>
      <c r="I451">
        <f t="shared" ref="I451:I514" si="21">H451/G451</f>
        <v>2.1710057835594076E-3</v>
      </c>
      <c r="J451">
        <f>SUM('Legislator By Industry'!AW451)</f>
        <v>9050</v>
      </c>
      <c r="K451">
        <f t="shared" ref="K451:K514" si="22">J451/G451</f>
        <v>6.5492007804042124E-3</v>
      </c>
      <c r="L451">
        <f t="shared" ref="L451:L514" si="23">IFERROR(J451/G451,0)</f>
        <v>6.5492007804042124E-3</v>
      </c>
      <c r="M451" t="str">
        <f>INDEX('Legislator By Industry'!$G$1:$CJ$1,0,MATCH(MAX('Legislator By Industry'!G451:CJ451),'Legislator By Industry'!G451:CJ451,0))</f>
        <v>Finance, Insurance &amp; Real Estate - Real Estate</v>
      </c>
      <c r="N451">
        <f>MAX('Legislator By Industry'!G451:CJ451)</f>
        <v>122150</v>
      </c>
      <c r="O451">
        <f>N451/G451</f>
        <v>8.8396118820593866E-2</v>
      </c>
    </row>
    <row r="452" spans="1:15" x14ac:dyDescent="0.25">
      <c r="A452" t="s">
        <v>627</v>
      </c>
      <c r="B452" t="s">
        <v>2574</v>
      </c>
      <c r="C452" t="s">
        <v>2682</v>
      </c>
      <c r="D452" s="6" t="s">
        <v>1084</v>
      </c>
      <c r="E452" t="s">
        <v>87</v>
      </c>
      <c r="F452" t="s">
        <v>88</v>
      </c>
      <c r="G452">
        <f>SUM('Legislator By Industry'!G452:CJ452)</f>
        <v>2851148</v>
      </c>
      <c r="H452">
        <f>SUM('Legislator By Industry'!AD452,'Legislator By Industry'!AE452)</f>
        <v>221150</v>
      </c>
      <c r="I452">
        <f t="shared" si="21"/>
        <v>7.756524740209908E-2</v>
      </c>
      <c r="J452">
        <f>SUM('Legislator By Industry'!AW452)</f>
        <v>0</v>
      </c>
      <c r="K452">
        <f t="shared" si="22"/>
        <v>0</v>
      </c>
      <c r="L452">
        <f t="shared" si="23"/>
        <v>0</v>
      </c>
      <c r="M452" t="str">
        <f>INDEX('Legislator By Industry'!$G$1:$CJ$1,0,MATCH(MAX('Legislator By Industry'!G452:CJ452),'Legislator By Industry'!G452:CJ452,0))</f>
        <v>Health - Pharmaceuticals/Health Products</v>
      </c>
      <c r="N452">
        <f>MAX('Legislator By Industry'!G452:CJ452)</f>
        <v>297440</v>
      </c>
      <c r="O452">
        <f>N452/G452</f>
        <v>0.10432289028840312</v>
      </c>
    </row>
    <row r="453" spans="1:15" x14ac:dyDescent="0.25">
      <c r="A453" t="s">
        <v>628</v>
      </c>
      <c r="B453" t="s">
        <v>2575</v>
      </c>
      <c r="C453" t="s">
        <v>2666</v>
      </c>
      <c r="D453" s="6" t="s">
        <v>1085</v>
      </c>
      <c r="E453" t="s">
        <v>87</v>
      </c>
      <c r="F453" t="s">
        <v>88</v>
      </c>
      <c r="G453">
        <f>SUM('Legislator By Industry'!G453:CJ453)</f>
        <v>3501644</v>
      </c>
      <c r="H453">
        <f>SUM('Legislator By Industry'!AD453,'Legislator By Industry'!AE453)</f>
        <v>269812</v>
      </c>
      <c r="I453">
        <f t="shared" si="21"/>
        <v>7.7052949985778108E-2</v>
      </c>
      <c r="J453">
        <f>SUM('Legislator By Industry'!AW453)</f>
        <v>0</v>
      </c>
      <c r="K453">
        <f t="shared" si="22"/>
        <v>0</v>
      </c>
      <c r="L453">
        <f t="shared" si="23"/>
        <v>0</v>
      </c>
      <c r="M453" t="str">
        <f>INDEX('Legislator By Industry'!$G$1:$CJ$1,0,MATCH(MAX('Legislator By Industry'!G453:CJ453),'Legislator By Industry'!G453:CJ453,0))</f>
        <v>Transportation - Air Transport</v>
      </c>
      <c r="N453">
        <f>MAX('Legislator By Industry'!G453:CJ453)</f>
        <v>284399</v>
      </c>
      <c r="O453">
        <f>N453/G453</f>
        <v>8.1218707555650999E-2</v>
      </c>
    </row>
    <row r="454" spans="1:15" x14ac:dyDescent="0.25">
      <c r="A454" t="s">
        <v>629</v>
      </c>
      <c r="B454" t="s">
        <v>2576</v>
      </c>
      <c r="C454" t="s">
        <v>2694</v>
      </c>
      <c r="D454" s="6" t="s">
        <v>1086</v>
      </c>
      <c r="E454" t="s">
        <v>87</v>
      </c>
      <c r="F454" t="s">
        <v>88</v>
      </c>
      <c r="G454">
        <f>SUM('Legislator By Industry'!G454:CJ454)</f>
        <v>945010</v>
      </c>
      <c r="H454">
        <f>SUM('Legislator By Industry'!AD454,'Legislator By Industry'!AE454)</f>
        <v>53500</v>
      </c>
      <c r="I454">
        <f t="shared" si="21"/>
        <v>5.6613157532724522E-2</v>
      </c>
      <c r="J454">
        <f>SUM('Legislator By Industry'!AW454)</f>
        <v>0</v>
      </c>
      <c r="K454">
        <f t="shared" si="22"/>
        <v>0</v>
      </c>
      <c r="L454">
        <f t="shared" si="23"/>
        <v>0</v>
      </c>
      <c r="M454" t="str">
        <f>INDEX('Legislator By Industry'!$G$1:$CJ$1,0,MATCH(MAX('Legislator By Industry'!G454:CJ454),'Legislator By Industry'!G454:CJ454,0))</f>
        <v>Energy &amp; Natural Resources - Electric Utilities</v>
      </c>
      <c r="N454">
        <f>MAX('Legislator By Industry'!G454:CJ454)</f>
        <v>113025</v>
      </c>
      <c r="O454">
        <f>N454/G454</f>
        <v>0.1196019089745082</v>
      </c>
    </row>
    <row r="455" spans="1:15" x14ac:dyDescent="0.25">
      <c r="A455" t="s">
        <v>630</v>
      </c>
      <c r="B455" t="s">
        <v>2577</v>
      </c>
      <c r="C455" t="s">
        <v>2698</v>
      </c>
      <c r="D455" s="6" t="s">
        <v>1087</v>
      </c>
      <c r="E455" t="s">
        <v>87</v>
      </c>
      <c r="F455" t="s">
        <v>90</v>
      </c>
      <c r="G455">
        <f>SUM('Legislator By Industry'!G455:CJ455)</f>
        <v>3353902</v>
      </c>
      <c r="H455">
        <f>SUM('Legislator By Industry'!AD455,'Legislator By Industry'!AE455)</f>
        <v>18000</v>
      </c>
      <c r="I455">
        <f t="shared" si="21"/>
        <v>5.3668831110748015E-3</v>
      </c>
      <c r="J455">
        <f>SUM('Legislator By Industry'!AW455)</f>
        <v>190456</v>
      </c>
      <c r="K455">
        <f t="shared" si="22"/>
        <v>5.6786393877936804E-2</v>
      </c>
      <c r="L455">
        <f t="shared" si="23"/>
        <v>5.6786393877936804E-2</v>
      </c>
      <c r="M455" t="str">
        <f>INDEX('Legislator By Industry'!$G$1:$CJ$1,0,MATCH(MAX('Legislator By Industry'!G455:CJ455),'Legislator By Industry'!G455:CJ455,0))</f>
        <v>Lawyers &amp; Lobbyists - Lawyers/Law Firms</v>
      </c>
      <c r="N455">
        <f>MAX('Legislator By Industry'!G455:CJ455)</f>
        <v>265810</v>
      </c>
      <c r="O455">
        <f>N455/G455</f>
        <v>7.9253955541932944E-2</v>
      </c>
    </row>
    <row r="456" spans="1:15" x14ac:dyDescent="0.25">
      <c r="A456" t="s">
        <v>631</v>
      </c>
      <c r="B456" t="s">
        <v>2578</v>
      </c>
      <c r="C456" t="s">
        <v>2679</v>
      </c>
      <c r="D456" s="6" t="s">
        <v>1088</v>
      </c>
      <c r="E456" t="s">
        <v>87</v>
      </c>
      <c r="F456" t="s">
        <v>90</v>
      </c>
      <c r="G456">
        <f>SUM('Legislator By Industry'!G456:CJ456)</f>
        <v>512936</v>
      </c>
      <c r="H456">
        <f>SUM('Legislator By Industry'!AD456,'Legislator By Industry'!AE456)</f>
        <v>3500</v>
      </c>
      <c r="I456">
        <f t="shared" si="21"/>
        <v>6.8234633560522173E-3</v>
      </c>
      <c r="J456">
        <f>SUM('Legislator By Industry'!AW456)</f>
        <v>0</v>
      </c>
      <c r="K456">
        <f t="shared" si="22"/>
        <v>0</v>
      </c>
      <c r="L456">
        <f t="shared" si="23"/>
        <v>0</v>
      </c>
      <c r="M456" t="str">
        <f>INDEX('Legislator By Industry'!$G$1:$CJ$1,0,MATCH(MAX('Legislator By Industry'!G456:CJ456),'Legislator By Industry'!G456:CJ456,0))</f>
        <v>Labor - Building Trade Unions</v>
      </c>
      <c r="N456">
        <f>MAX('Legislator By Industry'!G456:CJ456)</f>
        <v>50100</v>
      </c>
      <c r="O456">
        <f>N456/G456</f>
        <v>9.7673004039490308E-2</v>
      </c>
    </row>
    <row r="457" spans="1:15" x14ac:dyDescent="0.25">
      <c r="A457" t="s">
        <v>632</v>
      </c>
      <c r="B457" t="s">
        <v>2579</v>
      </c>
      <c r="C457" t="s">
        <v>2690</v>
      </c>
      <c r="D457" s="6" t="s">
        <v>1089</v>
      </c>
      <c r="E457" t="s">
        <v>87</v>
      </c>
      <c r="F457" t="s">
        <v>90</v>
      </c>
      <c r="G457">
        <f>SUM('Legislator By Industry'!G457:CJ457)</f>
        <v>1082664</v>
      </c>
      <c r="H457">
        <f>SUM('Legislator By Industry'!AD457,'Legislator By Industry'!AE457)</f>
        <v>0</v>
      </c>
      <c r="I457">
        <f t="shared" si="21"/>
        <v>0</v>
      </c>
      <c r="J457">
        <f>SUM('Legislator By Industry'!AW457)</f>
        <v>41671</v>
      </c>
      <c r="K457">
        <f t="shared" si="22"/>
        <v>3.8489318939209212E-2</v>
      </c>
      <c r="L457">
        <f t="shared" si="23"/>
        <v>3.8489318939209212E-2</v>
      </c>
      <c r="M457" t="str">
        <f>INDEX('Legislator By Industry'!$G$1:$CJ$1,0,MATCH(MAX('Legislator By Industry'!G457:CJ457),'Legislator By Industry'!G457:CJ457,0))</f>
        <v>Labor - Public Sector Unions</v>
      </c>
      <c r="N457">
        <f>MAX('Legislator By Industry'!G457:CJ457)</f>
        <v>66000</v>
      </c>
      <c r="O457">
        <f>N457/G457</f>
        <v>6.0960741282613994E-2</v>
      </c>
    </row>
    <row r="458" spans="1:15" x14ac:dyDescent="0.25">
      <c r="A458" t="s">
        <v>633</v>
      </c>
      <c r="B458" t="s">
        <v>2580</v>
      </c>
      <c r="C458" t="s">
        <v>2671</v>
      </c>
      <c r="D458" s="6" t="s">
        <v>1090</v>
      </c>
      <c r="E458" t="s">
        <v>87</v>
      </c>
      <c r="F458" t="s">
        <v>90</v>
      </c>
      <c r="G458">
        <f>SUM('Legislator By Industry'!G458:CJ458)</f>
        <v>853705</v>
      </c>
      <c r="H458">
        <f>SUM('Legislator By Industry'!AD458,'Legislator By Industry'!AE458)</f>
        <v>0</v>
      </c>
      <c r="I458">
        <f t="shared" si="21"/>
        <v>0</v>
      </c>
      <c r="J458">
        <f>SUM('Legislator By Industry'!AW458)</f>
        <v>19580</v>
      </c>
      <c r="K458">
        <f t="shared" si="22"/>
        <v>2.2935323091700294E-2</v>
      </c>
      <c r="L458">
        <f t="shared" si="23"/>
        <v>2.2935323091700294E-2</v>
      </c>
      <c r="M458" t="str">
        <f>INDEX('Legislator By Industry'!$G$1:$CJ$1,0,MATCH(MAX('Legislator By Industry'!G458:CJ458),'Legislator By Industry'!G458:CJ458,0))</f>
        <v>Defense - Defense Aerospace</v>
      </c>
      <c r="N458">
        <f>MAX('Legislator By Industry'!G458:CJ458)</f>
        <v>104900</v>
      </c>
      <c r="O458">
        <f>N458/G458</f>
        <v>0.12287616916850669</v>
      </c>
    </row>
    <row r="459" spans="1:15" x14ac:dyDescent="0.25">
      <c r="A459" t="s">
        <v>634</v>
      </c>
      <c r="B459" t="s">
        <v>2581</v>
      </c>
      <c r="C459" t="s">
        <v>2679</v>
      </c>
      <c r="D459" s="6" t="s">
        <v>1091</v>
      </c>
      <c r="E459" t="s">
        <v>87</v>
      </c>
      <c r="F459" t="s">
        <v>88</v>
      </c>
      <c r="G459">
        <f>SUM('Legislator By Industry'!G459:CJ459)</f>
        <v>442560</v>
      </c>
      <c r="H459">
        <f>SUM('Legislator By Industry'!AD459,'Legislator By Industry'!AE459)</f>
        <v>500</v>
      </c>
      <c r="I459">
        <f t="shared" si="21"/>
        <v>1.1297903109182936E-3</v>
      </c>
      <c r="J459">
        <f>SUM('Legislator By Industry'!AW459)</f>
        <v>0</v>
      </c>
      <c r="K459">
        <f t="shared" si="22"/>
        <v>0</v>
      </c>
      <c r="L459">
        <f t="shared" si="23"/>
        <v>0</v>
      </c>
      <c r="M459" t="str">
        <f>INDEX('Legislator By Industry'!$G$1:$CJ$1,0,MATCH(MAX('Legislator By Industry'!G459:CJ459),'Legislator By Industry'!G459:CJ459,0))</f>
        <v>Labor - Building Trade Unions</v>
      </c>
      <c r="N459">
        <f>MAX('Legislator By Industry'!G459:CJ459)</f>
        <v>51000</v>
      </c>
      <c r="O459">
        <f>N459/G459</f>
        <v>0.11523861171366595</v>
      </c>
    </row>
    <row r="460" spans="1:15" x14ac:dyDescent="0.25">
      <c r="A460" t="s">
        <v>635</v>
      </c>
      <c r="B460" t="s">
        <v>2582</v>
      </c>
      <c r="C460" t="s">
        <v>2678</v>
      </c>
      <c r="D460" s="6" t="s">
        <v>1092</v>
      </c>
      <c r="E460" t="s">
        <v>87</v>
      </c>
      <c r="F460" t="s">
        <v>88</v>
      </c>
      <c r="G460">
        <f>SUM('Legislator By Industry'!G460:CJ460)</f>
        <v>1508640</v>
      </c>
      <c r="H460">
        <f>SUM('Legislator By Industry'!AD460,'Legislator By Industry'!AE460)</f>
        <v>42300</v>
      </c>
      <c r="I460">
        <f t="shared" si="21"/>
        <v>2.8038498250079542E-2</v>
      </c>
      <c r="J460">
        <f>SUM('Legislator By Industry'!AW460)</f>
        <v>0</v>
      </c>
      <c r="K460">
        <f t="shared" si="22"/>
        <v>0</v>
      </c>
      <c r="L460">
        <f t="shared" si="23"/>
        <v>0</v>
      </c>
      <c r="M460" t="str">
        <f>INDEX('Legislator By Industry'!$G$1:$CJ$1,0,MATCH(MAX('Legislator By Industry'!G460:CJ460),'Legislator By Industry'!G460:CJ460,0))</f>
        <v>Agribusiness - Crop Production &amp; Basic Processing</v>
      </c>
      <c r="N460">
        <f>MAX('Legislator By Industry'!G460:CJ460)</f>
        <v>115645</v>
      </c>
      <c r="O460">
        <f>N460/G460</f>
        <v>7.6655133100010611E-2</v>
      </c>
    </row>
    <row r="461" spans="1:15" x14ac:dyDescent="0.25">
      <c r="A461" t="s">
        <v>636</v>
      </c>
      <c r="B461" t="s">
        <v>2583</v>
      </c>
      <c r="C461" t="s">
        <v>2664</v>
      </c>
      <c r="D461" s="6" t="s">
        <v>1093</v>
      </c>
      <c r="E461" t="s">
        <v>87</v>
      </c>
      <c r="F461" t="s">
        <v>88</v>
      </c>
      <c r="G461">
        <f>SUM('Legislator By Industry'!G461:CJ461)</f>
        <v>1304940</v>
      </c>
      <c r="H461">
        <f>SUM('Legislator By Industry'!AD461,'Legislator By Industry'!AE461)</f>
        <v>97750</v>
      </c>
      <c r="I461">
        <f t="shared" si="21"/>
        <v>7.4907658589666956E-2</v>
      </c>
      <c r="J461">
        <f>SUM('Legislator By Industry'!AW461)</f>
        <v>0</v>
      </c>
      <c r="K461">
        <f t="shared" si="22"/>
        <v>0</v>
      </c>
      <c r="L461">
        <f t="shared" si="23"/>
        <v>0</v>
      </c>
      <c r="M461" t="str">
        <f>INDEX('Legislator By Industry'!$G$1:$CJ$1,0,MATCH(MAX('Legislator By Industry'!G461:CJ461),'Legislator By Industry'!G461:CJ461,0))</f>
        <v>Energy &amp; Natural Resources - Oil &amp; Gas</v>
      </c>
      <c r="N461">
        <f>MAX('Legislator By Industry'!G461:CJ461)</f>
        <v>97750</v>
      </c>
      <c r="O461">
        <f>N461/G461</f>
        <v>7.4907658589666956E-2</v>
      </c>
    </row>
    <row r="462" spans="1:15" x14ac:dyDescent="0.25">
      <c r="A462" t="s">
        <v>637</v>
      </c>
      <c r="B462" t="s">
        <v>2584</v>
      </c>
      <c r="C462" t="s">
        <v>2657</v>
      </c>
      <c r="D462" s="6" t="s">
        <v>1094</v>
      </c>
      <c r="E462" t="s">
        <v>87</v>
      </c>
      <c r="F462" t="s">
        <v>90</v>
      </c>
      <c r="G462">
        <f>SUM('Legislator By Industry'!G462:CJ462)</f>
        <v>665253</v>
      </c>
      <c r="H462">
        <f>SUM('Legislator By Industry'!AD462,'Legislator By Industry'!AE462)</f>
        <v>0</v>
      </c>
      <c r="I462">
        <f t="shared" si="21"/>
        <v>0</v>
      </c>
      <c r="J462">
        <f>SUM('Legislator By Industry'!AW462)</f>
        <v>0</v>
      </c>
      <c r="K462">
        <f t="shared" si="22"/>
        <v>0</v>
      </c>
      <c r="L462">
        <f t="shared" si="23"/>
        <v>0</v>
      </c>
      <c r="M462" t="str">
        <f>INDEX('Legislator By Industry'!$G$1:$CJ$1,0,MATCH(MAX('Legislator By Industry'!G462:CJ462),'Legislator By Industry'!G462:CJ462,0))</f>
        <v>Health - Pharmaceuticals/Health Products</v>
      </c>
      <c r="N462">
        <f>MAX('Legislator By Industry'!G462:CJ462)</f>
        <v>68400</v>
      </c>
      <c r="O462">
        <f>N462/G462</f>
        <v>0.10281802562333428</v>
      </c>
    </row>
    <row r="463" spans="1:15" x14ac:dyDescent="0.25">
      <c r="A463" t="s">
        <v>638</v>
      </c>
      <c r="B463" t="s">
        <v>2585</v>
      </c>
      <c r="C463" t="s">
        <v>2660</v>
      </c>
      <c r="D463" s="6" t="s">
        <v>639</v>
      </c>
      <c r="E463" t="s">
        <v>95</v>
      </c>
      <c r="F463" t="s">
        <v>90</v>
      </c>
      <c r="G463">
        <f>SUM('Legislator By Industry'!G463:CJ463)</f>
        <v>1884542</v>
      </c>
      <c r="H463">
        <f>SUM('Legislator By Industry'!AD463,'Legislator By Industry'!AE463)</f>
        <v>2500</v>
      </c>
      <c r="I463">
        <f t="shared" si="21"/>
        <v>1.326582267734017E-3</v>
      </c>
      <c r="J463">
        <f>SUM('Legislator By Industry'!AW463)</f>
        <v>1000</v>
      </c>
      <c r="K463">
        <f t="shared" si="22"/>
        <v>5.3063290709360678E-4</v>
      </c>
      <c r="L463">
        <f t="shared" si="23"/>
        <v>5.3063290709360678E-4</v>
      </c>
      <c r="M463" t="str">
        <f>INDEX('Legislator By Industry'!$G$1:$CJ$1,0,MATCH(MAX('Legislator By Industry'!G463:CJ463),'Legislator By Industry'!G463:CJ463,0))</f>
        <v>Lawyers &amp; Lobbyists - Lawyers/Law Firms</v>
      </c>
      <c r="N463">
        <f>MAX('Legislator By Industry'!G463:CJ463)</f>
        <v>174850</v>
      </c>
      <c r="O463">
        <f>N463/G463</f>
        <v>9.278116380531716E-2</v>
      </c>
    </row>
    <row r="464" spans="1:15" x14ac:dyDescent="0.25">
      <c r="A464" t="s">
        <v>640</v>
      </c>
      <c r="B464" t="s">
        <v>2586</v>
      </c>
      <c r="C464" t="s">
        <v>2690</v>
      </c>
      <c r="D464" s="6" t="s">
        <v>1095</v>
      </c>
      <c r="E464" t="s">
        <v>87</v>
      </c>
      <c r="F464" t="s">
        <v>88</v>
      </c>
      <c r="G464">
        <f>SUM('Legislator By Industry'!G464:CJ464)</f>
        <v>2597648</v>
      </c>
      <c r="H464">
        <f>SUM('Legislator By Industry'!AD464,'Legislator By Industry'!AE464)</f>
        <v>55675</v>
      </c>
      <c r="I464">
        <f t="shared" si="21"/>
        <v>2.1432850024329701E-2</v>
      </c>
      <c r="J464">
        <f>SUM('Legislator By Industry'!AW464)</f>
        <v>0</v>
      </c>
      <c r="K464">
        <f t="shared" si="22"/>
        <v>0</v>
      </c>
      <c r="L464">
        <f t="shared" si="23"/>
        <v>0</v>
      </c>
      <c r="M464" t="str">
        <f>INDEX('Legislator By Industry'!$G$1:$CJ$1,0,MATCH(MAX('Legislator By Industry'!G464:CJ464),'Legislator By Industry'!G464:CJ464,0))</f>
        <v>Finance, Insurance &amp; Real Estate - Securities &amp; Investment</v>
      </c>
      <c r="N464">
        <f>MAX('Legislator By Industry'!G464:CJ464)</f>
        <v>330954</v>
      </c>
      <c r="O464">
        <f>N464/G464</f>
        <v>0.12740525275172002</v>
      </c>
    </row>
    <row r="465" spans="1:15" x14ac:dyDescent="0.25">
      <c r="A465" t="s">
        <v>641</v>
      </c>
      <c r="B465" t="s">
        <v>2587</v>
      </c>
      <c r="C465" t="s">
        <v>2674</v>
      </c>
      <c r="D465" s="6" t="s">
        <v>1096</v>
      </c>
      <c r="E465" t="s">
        <v>87</v>
      </c>
      <c r="F465" t="s">
        <v>88</v>
      </c>
      <c r="G465">
        <f>SUM('Legislator By Industry'!G465:CJ465)</f>
        <v>753450</v>
      </c>
      <c r="H465">
        <f>SUM('Legislator By Industry'!AD465,'Legislator By Industry'!AE465)</f>
        <v>95800</v>
      </c>
      <c r="I465">
        <f t="shared" si="21"/>
        <v>0.12714845046121176</v>
      </c>
      <c r="J465">
        <f>SUM('Legislator By Industry'!AW465)</f>
        <v>0</v>
      </c>
      <c r="K465">
        <f t="shared" si="22"/>
        <v>0</v>
      </c>
      <c r="L465">
        <f t="shared" si="23"/>
        <v>0</v>
      </c>
      <c r="M465" t="str">
        <f>INDEX('Legislator By Industry'!$G$1:$CJ$1,0,MATCH(MAX('Legislator By Industry'!G465:CJ465),'Legislator By Industry'!G465:CJ465,0))</f>
        <v>Energy &amp; Natural Resources - Oil &amp; Gas</v>
      </c>
      <c r="N465">
        <f>MAX('Legislator By Industry'!G465:CJ465)</f>
        <v>87300</v>
      </c>
      <c r="O465">
        <f>N465/G465</f>
        <v>0.11586701174596854</v>
      </c>
    </row>
    <row r="466" spans="1:15" x14ac:dyDescent="0.25">
      <c r="A466" t="s">
        <v>642</v>
      </c>
      <c r="B466" t="s">
        <v>2588</v>
      </c>
      <c r="C466" t="s">
        <v>2669</v>
      </c>
      <c r="D466" s="6" t="s">
        <v>1097</v>
      </c>
      <c r="E466" t="s">
        <v>87</v>
      </c>
      <c r="F466" t="s">
        <v>88</v>
      </c>
      <c r="G466">
        <f>SUM('Legislator By Industry'!G466:CJ466)</f>
        <v>2510700</v>
      </c>
      <c r="H466">
        <f>SUM('Legislator By Industry'!AD466,'Legislator By Industry'!AE466)</f>
        <v>72125</v>
      </c>
      <c r="I466">
        <f t="shared" si="21"/>
        <v>2.872704823356036E-2</v>
      </c>
      <c r="J466">
        <f>SUM('Legislator By Industry'!AW466)</f>
        <v>0</v>
      </c>
      <c r="K466">
        <f t="shared" si="22"/>
        <v>0</v>
      </c>
      <c r="L466">
        <f t="shared" si="23"/>
        <v>0</v>
      </c>
      <c r="M466" t="str">
        <f>INDEX('Legislator By Industry'!$G$1:$CJ$1,0,MATCH(MAX('Legislator By Industry'!G466:CJ466),'Legislator By Industry'!G466:CJ466,0))</f>
        <v>Finance, Insurance &amp; Real Estate - Insurance</v>
      </c>
      <c r="N466">
        <f>MAX('Legislator By Industry'!G466:CJ466)</f>
        <v>313950</v>
      </c>
      <c r="O466">
        <f>N466/G466</f>
        <v>0.1250448082208149</v>
      </c>
    </row>
    <row r="467" spans="1:15" x14ac:dyDescent="0.25">
      <c r="A467" t="s">
        <v>643</v>
      </c>
      <c r="B467" t="s">
        <v>2589</v>
      </c>
      <c r="C467" t="s">
        <v>2684</v>
      </c>
      <c r="D467" s="6" t="s">
        <v>1098</v>
      </c>
      <c r="E467" t="s">
        <v>87</v>
      </c>
      <c r="F467" t="s">
        <v>88</v>
      </c>
      <c r="G467">
        <f>SUM('Legislator By Industry'!G467:CJ467)</f>
        <v>1918977</v>
      </c>
      <c r="H467">
        <f>SUM('Legislator By Industry'!AD467,'Legislator By Industry'!AE467)</f>
        <v>83130</v>
      </c>
      <c r="I467">
        <f t="shared" si="21"/>
        <v>4.3319956414276981E-2</v>
      </c>
      <c r="J467">
        <f>SUM('Legislator By Industry'!AW467)</f>
        <v>0</v>
      </c>
      <c r="K467">
        <f t="shared" si="22"/>
        <v>0</v>
      </c>
      <c r="L467">
        <f t="shared" si="23"/>
        <v>0</v>
      </c>
      <c r="M467" t="str">
        <f>INDEX('Legislator By Industry'!$G$1:$CJ$1,0,MATCH(MAX('Legislator By Industry'!G467:CJ467),'Legislator By Industry'!G467:CJ467,0))</f>
        <v>Ideological/Single-Issue - Republican/Conservative</v>
      </c>
      <c r="N467">
        <f>MAX('Legislator By Industry'!G467:CJ467)</f>
        <v>544348</v>
      </c>
      <c r="O467">
        <f>N467/G467</f>
        <v>0.28366572397688977</v>
      </c>
    </row>
    <row r="468" spans="1:15" x14ac:dyDescent="0.25">
      <c r="A468" t="s">
        <v>644</v>
      </c>
      <c r="B468" t="s">
        <v>2590</v>
      </c>
      <c r="C468" t="s">
        <v>2703</v>
      </c>
      <c r="D468" s="6" t="s">
        <v>645</v>
      </c>
      <c r="E468" t="s">
        <v>95</v>
      </c>
      <c r="F468" t="s">
        <v>88</v>
      </c>
      <c r="G468">
        <f>SUM('Legislator By Industry'!G468:CJ468)</f>
        <v>344750</v>
      </c>
      <c r="H468">
        <f>SUM('Legislator By Industry'!AD468,'Legislator By Industry'!AE468)</f>
        <v>40300</v>
      </c>
      <c r="I468">
        <f t="shared" si="21"/>
        <v>0.11689630166787528</v>
      </c>
      <c r="J468">
        <f>SUM('Legislator By Industry'!AW468)</f>
        <v>0</v>
      </c>
      <c r="K468">
        <f t="shared" si="22"/>
        <v>0</v>
      </c>
      <c r="L468">
        <f t="shared" si="23"/>
        <v>0</v>
      </c>
      <c r="M468" t="str">
        <f>INDEX('Legislator By Industry'!$G$1:$CJ$1,0,MATCH(MAX('Legislator By Industry'!G468:CJ468),'Legislator By Industry'!G468:CJ468,0))</f>
        <v>Transportation - Sea Transport</v>
      </c>
      <c r="N468">
        <f>MAX('Legislator By Industry'!G468:CJ468)</f>
        <v>62900</v>
      </c>
      <c r="O468">
        <f>N468/G468</f>
        <v>0.18245105148658447</v>
      </c>
    </row>
    <row r="469" spans="1:15" x14ac:dyDescent="0.25">
      <c r="A469" t="s">
        <v>646</v>
      </c>
      <c r="B469" t="s">
        <v>2591</v>
      </c>
      <c r="C469" t="s">
        <v>2657</v>
      </c>
      <c r="D469" s="6" t="s">
        <v>1099</v>
      </c>
      <c r="E469" t="s">
        <v>87</v>
      </c>
      <c r="F469" t="s">
        <v>90</v>
      </c>
      <c r="G469">
        <f>SUM('Legislator By Industry'!G469:CJ469)</f>
        <v>1529602</v>
      </c>
      <c r="H469">
        <f>SUM('Legislator By Industry'!AD469,'Legislator By Industry'!AE469)</f>
        <v>9700</v>
      </c>
      <c r="I469">
        <f t="shared" si="21"/>
        <v>6.3415189049177501E-3</v>
      </c>
      <c r="J469">
        <f>SUM('Legislator By Industry'!AW469)</f>
        <v>25</v>
      </c>
      <c r="K469">
        <f t="shared" si="22"/>
        <v>1.6344120888963273E-5</v>
      </c>
      <c r="L469">
        <f t="shared" si="23"/>
        <v>1.6344120888963273E-5</v>
      </c>
      <c r="M469" t="str">
        <f>INDEX('Legislator By Industry'!$G$1:$CJ$1,0,MATCH(MAX('Legislator By Industry'!G469:CJ469),'Legislator By Industry'!G469:CJ469,0))</f>
        <v>Finance, Insurance &amp; Real Estate - Real Estate</v>
      </c>
      <c r="N469">
        <f>MAX('Legislator By Industry'!G469:CJ469)</f>
        <v>130809</v>
      </c>
      <c r="O469">
        <f>N469/G469</f>
        <v>8.5518324374575877E-2</v>
      </c>
    </row>
    <row r="470" spans="1:15" x14ac:dyDescent="0.25">
      <c r="A470" t="s">
        <v>647</v>
      </c>
      <c r="B470" t="s">
        <v>2592</v>
      </c>
      <c r="C470" t="s">
        <v>2699</v>
      </c>
      <c r="D470" s="6" t="s">
        <v>1100</v>
      </c>
      <c r="E470" t="s">
        <v>87</v>
      </c>
      <c r="F470" t="s">
        <v>90</v>
      </c>
      <c r="G470">
        <f>SUM('Legislator By Industry'!G470:CJ470)</f>
        <v>843795</v>
      </c>
      <c r="H470">
        <f>SUM('Legislator By Industry'!AD470,'Legislator By Industry'!AE470)</f>
        <v>2000</v>
      </c>
      <c r="I470">
        <f t="shared" si="21"/>
        <v>2.3702439573593114E-3</v>
      </c>
      <c r="J470">
        <f>SUM('Legislator By Industry'!AW470)</f>
        <v>500</v>
      </c>
      <c r="K470">
        <f t="shared" si="22"/>
        <v>5.9256098933982784E-4</v>
      </c>
      <c r="L470">
        <f t="shared" si="23"/>
        <v>5.9256098933982784E-4</v>
      </c>
      <c r="M470" t="str">
        <f>INDEX('Legislator By Industry'!$G$1:$CJ$1,0,MATCH(MAX('Legislator By Industry'!G470:CJ470),'Legislator By Industry'!G470:CJ470,0))</f>
        <v>Other - Retired</v>
      </c>
      <c r="N470">
        <f>MAX('Legislator By Industry'!G470:CJ470)</f>
        <v>69218</v>
      </c>
      <c r="O470">
        <f>N470/G470</f>
        <v>8.2031773120248397E-2</v>
      </c>
    </row>
    <row r="471" spans="1:15" x14ac:dyDescent="0.25">
      <c r="A471" t="s">
        <v>648</v>
      </c>
      <c r="B471" t="s">
        <v>2593</v>
      </c>
      <c r="C471" t="s">
        <v>2657</v>
      </c>
      <c r="D471" s="6" t="s">
        <v>1101</v>
      </c>
      <c r="E471" t="s">
        <v>87</v>
      </c>
      <c r="F471" t="s">
        <v>90</v>
      </c>
      <c r="G471">
        <f>SUM('Legislator By Industry'!G471:CJ471)</f>
        <v>793671</v>
      </c>
      <c r="H471">
        <f>SUM('Legislator By Industry'!AD471,'Legislator By Industry'!AE471)</f>
        <v>0</v>
      </c>
      <c r="I471">
        <f t="shared" si="21"/>
        <v>0</v>
      </c>
      <c r="J471">
        <f>SUM('Legislator By Industry'!AW471)</f>
        <v>2700</v>
      </c>
      <c r="K471">
        <f t="shared" si="22"/>
        <v>3.4019133872851596E-3</v>
      </c>
      <c r="L471">
        <f t="shared" si="23"/>
        <v>3.4019133872851596E-3</v>
      </c>
      <c r="M471" t="str">
        <f>INDEX('Legislator By Industry'!$G$1:$CJ$1,0,MATCH(MAX('Legislator By Industry'!G471:CJ471),'Legislator By Industry'!G471:CJ471,0))</f>
        <v>Other - Retired</v>
      </c>
      <c r="N471">
        <f>MAX('Legislator By Industry'!G471:CJ471)</f>
        <v>87936</v>
      </c>
      <c r="O471">
        <f>N471/G471</f>
        <v>0.110796539120114</v>
      </c>
    </row>
    <row r="472" spans="1:15" x14ac:dyDescent="0.25">
      <c r="A472" t="s">
        <v>649</v>
      </c>
      <c r="B472" t="s">
        <v>2594</v>
      </c>
      <c r="C472" t="s">
        <v>2695</v>
      </c>
      <c r="D472" s="6" t="s">
        <v>650</v>
      </c>
      <c r="E472" t="s">
        <v>95</v>
      </c>
      <c r="F472" t="s">
        <v>90</v>
      </c>
      <c r="G472">
        <f>SUM('Legislator By Industry'!G472:CJ472)</f>
        <v>1279590</v>
      </c>
      <c r="H472">
        <f>SUM('Legislator By Industry'!AD472,'Legislator By Industry'!AE472)</f>
        <v>9630</v>
      </c>
      <c r="I472">
        <f t="shared" si="21"/>
        <v>7.5258481232269711E-3</v>
      </c>
      <c r="J472">
        <f>SUM('Legislator By Industry'!AW472)</f>
        <v>3600</v>
      </c>
      <c r="K472">
        <f t="shared" si="22"/>
        <v>2.8134011675614847E-3</v>
      </c>
      <c r="L472">
        <f t="shared" si="23"/>
        <v>2.8134011675614847E-3</v>
      </c>
      <c r="M472" t="str">
        <f>INDEX('Legislator By Industry'!$G$1:$CJ$1,0,MATCH(MAX('Legislator By Industry'!G472:CJ472),'Legislator By Industry'!G472:CJ472,0))</f>
        <v>Finance, Insurance &amp; Real Estate - Insurance</v>
      </c>
      <c r="N472">
        <f>MAX('Legislator By Industry'!G472:CJ472)</f>
        <v>169258</v>
      </c>
      <c r="O472">
        <f>N472/G472</f>
        <v>0.13227518189420048</v>
      </c>
    </row>
    <row r="473" spans="1:15" x14ac:dyDescent="0.25">
      <c r="A473" t="s">
        <v>651</v>
      </c>
      <c r="B473" t="s">
        <v>2595</v>
      </c>
      <c r="C473" t="s">
        <v>2691</v>
      </c>
      <c r="D473" s="6" t="s">
        <v>1102</v>
      </c>
      <c r="E473" t="s">
        <v>87</v>
      </c>
      <c r="F473" t="s">
        <v>90</v>
      </c>
      <c r="G473">
        <f>SUM('Legislator By Industry'!G473:CJ473)</f>
        <v>969581</v>
      </c>
      <c r="H473">
        <f>SUM('Legislator By Industry'!AD473,'Legislator By Industry'!AE473)</f>
        <v>20500</v>
      </c>
      <c r="I473">
        <f t="shared" si="21"/>
        <v>2.1143153589024539E-2</v>
      </c>
      <c r="J473">
        <f>SUM('Legislator By Industry'!AW473)</f>
        <v>1</v>
      </c>
      <c r="K473">
        <f t="shared" si="22"/>
        <v>1.0313733458060751E-6</v>
      </c>
      <c r="L473">
        <f t="shared" si="23"/>
        <v>1.0313733458060751E-6</v>
      </c>
      <c r="M473" t="str">
        <f>INDEX('Legislator By Industry'!$G$1:$CJ$1,0,MATCH(MAX('Legislator By Industry'!G473:CJ473),'Legislator By Industry'!G473:CJ473,0))</f>
        <v>Labor - Transportation Unions</v>
      </c>
      <c r="N473">
        <f>MAX('Legislator By Industry'!G473:CJ473)</f>
        <v>72500</v>
      </c>
      <c r="O473">
        <f>N473/G473</f>
        <v>7.4774567570940434E-2</v>
      </c>
    </row>
    <row r="474" spans="1:15" x14ac:dyDescent="0.25">
      <c r="A474" t="s">
        <v>652</v>
      </c>
      <c r="B474" t="s">
        <v>2596</v>
      </c>
      <c r="C474" t="s">
        <v>2666</v>
      </c>
      <c r="D474" s="6" t="s">
        <v>1103</v>
      </c>
      <c r="E474" t="s">
        <v>87</v>
      </c>
      <c r="F474" t="s">
        <v>88</v>
      </c>
      <c r="G474">
        <f>SUM('Legislator By Industry'!G474:CJ474)</f>
        <v>914665</v>
      </c>
      <c r="H474">
        <f>SUM('Legislator By Industry'!AD474,'Legislator By Industry'!AE474)</f>
        <v>92550</v>
      </c>
      <c r="I474">
        <f t="shared" si="21"/>
        <v>0.10118458670660843</v>
      </c>
      <c r="J474">
        <f>SUM('Legislator By Industry'!AW474)</f>
        <v>0</v>
      </c>
      <c r="K474">
        <f t="shared" si="22"/>
        <v>0</v>
      </c>
      <c r="L474">
        <f t="shared" si="23"/>
        <v>0</v>
      </c>
      <c r="M474" t="str">
        <f>INDEX('Legislator By Industry'!$G$1:$CJ$1,0,MATCH(MAX('Legislator By Industry'!G474:CJ474),'Legislator By Industry'!G474:CJ474,0))</f>
        <v>Energy &amp; Natural Resources - Oil &amp; Gas</v>
      </c>
      <c r="N474">
        <f>MAX('Legislator By Industry'!G474:CJ474)</f>
        <v>75300</v>
      </c>
      <c r="O474">
        <f>N474/G474</f>
        <v>8.2325222895814315E-2</v>
      </c>
    </row>
    <row r="475" spans="1:15" x14ac:dyDescent="0.25">
      <c r="A475" t="s">
        <v>653</v>
      </c>
      <c r="B475" t="s">
        <v>2597</v>
      </c>
      <c r="C475" t="s">
        <v>2657</v>
      </c>
      <c r="D475" s="6" t="s">
        <v>1104</v>
      </c>
      <c r="E475" t="s">
        <v>87</v>
      </c>
      <c r="F475" t="s">
        <v>90</v>
      </c>
      <c r="G475">
        <f>SUM('Legislator By Industry'!G475:CJ475)</f>
        <v>1701244</v>
      </c>
      <c r="H475">
        <f>SUM('Legislator By Industry'!AD475,'Legislator By Industry'!AE475)</f>
        <v>7500</v>
      </c>
      <c r="I475">
        <f t="shared" si="21"/>
        <v>4.4085386928623994E-3</v>
      </c>
      <c r="J475">
        <f>SUM('Legislator By Industry'!AW475)</f>
        <v>17320</v>
      </c>
      <c r="K475">
        <f t="shared" si="22"/>
        <v>1.0180785354716901E-2</v>
      </c>
      <c r="L475">
        <f t="shared" si="23"/>
        <v>1.0180785354716901E-2</v>
      </c>
      <c r="M475" t="str">
        <f>INDEX('Legislator By Industry'!$G$1:$CJ$1,0,MATCH(MAX('Legislator By Industry'!G475:CJ475),'Legislator By Industry'!G475:CJ475,0))</f>
        <v>Misc Business - Beer, Wine &amp; Liquor</v>
      </c>
      <c r="N475">
        <f>MAX('Legislator By Industry'!G475:CJ475)</f>
        <v>227091</v>
      </c>
      <c r="O475">
        <f>N475/G475</f>
        <v>0.13348526137344202</v>
      </c>
    </row>
    <row r="476" spans="1:15" x14ac:dyDescent="0.25">
      <c r="A476" t="s">
        <v>654</v>
      </c>
      <c r="B476" t="s">
        <v>2598</v>
      </c>
      <c r="C476" t="s">
        <v>2664</v>
      </c>
      <c r="D476" s="6" t="s">
        <v>1105</v>
      </c>
      <c r="E476" t="s">
        <v>87</v>
      </c>
      <c r="F476" t="s">
        <v>88</v>
      </c>
      <c r="G476">
        <f>SUM('Legislator By Industry'!G476:CJ476)</f>
        <v>1563590</v>
      </c>
      <c r="H476">
        <f>SUM('Legislator By Industry'!AD476,'Legislator By Industry'!AE476)</f>
        <v>69550</v>
      </c>
      <c r="I476">
        <f t="shared" si="21"/>
        <v>4.4480970075275489E-2</v>
      </c>
      <c r="J476">
        <f>SUM('Legislator By Industry'!AW476)</f>
        <v>1000</v>
      </c>
      <c r="K476">
        <f t="shared" si="22"/>
        <v>6.39553847236168E-4</v>
      </c>
      <c r="L476">
        <f t="shared" si="23"/>
        <v>6.39553847236168E-4</v>
      </c>
      <c r="M476" t="str">
        <f>INDEX('Legislator By Industry'!$G$1:$CJ$1,0,MATCH(MAX('Legislator By Industry'!G476:CJ476),'Legislator By Industry'!G476:CJ476,0))</f>
        <v>Defense - Defense Aerospace</v>
      </c>
      <c r="N476">
        <f>MAX('Legislator By Industry'!G476:CJ476)</f>
        <v>179950</v>
      </c>
      <c r="O476">
        <f>N476/G476</f>
        <v>0.11508771481014844</v>
      </c>
    </row>
    <row r="477" spans="1:15" x14ac:dyDescent="0.25">
      <c r="A477" t="s">
        <v>655</v>
      </c>
      <c r="B477" t="s">
        <v>2599</v>
      </c>
      <c r="C477" t="s">
        <v>2704</v>
      </c>
      <c r="D477" s="6" t="s">
        <v>656</v>
      </c>
      <c r="E477" t="s">
        <v>95</v>
      </c>
      <c r="F477" t="s">
        <v>88</v>
      </c>
      <c r="G477">
        <f>SUM('Legislator By Industry'!G477:CJ477)</f>
        <v>4465540</v>
      </c>
      <c r="H477">
        <f>SUM('Legislator By Industry'!AD477,'Legislator By Industry'!AE477)</f>
        <v>135250</v>
      </c>
      <c r="I477">
        <f t="shared" si="21"/>
        <v>3.0287490426689719E-2</v>
      </c>
      <c r="J477">
        <f>SUM('Legislator By Industry'!AW477)</f>
        <v>0</v>
      </c>
      <c r="K477">
        <f t="shared" si="22"/>
        <v>0</v>
      </c>
      <c r="L477">
        <f t="shared" si="23"/>
        <v>0</v>
      </c>
      <c r="M477" t="str">
        <f>INDEX('Legislator By Industry'!$G$1:$CJ$1,0,MATCH(MAX('Legislator By Industry'!G477:CJ477),'Legislator By Industry'!G477:CJ477,0))</f>
        <v>Other - Retired</v>
      </c>
      <c r="N477">
        <f>MAX('Legislator By Industry'!G477:CJ477)</f>
        <v>358924</v>
      </c>
      <c r="O477">
        <f>N477/G477</f>
        <v>8.0376393448496716E-2</v>
      </c>
    </row>
    <row r="478" spans="1:15" x14ac:dyDescent="0.25">
      <c r="A478" t="s">
        <v>657</v>
      </c>
      <c r="B478" t="s">
        <v>2600</v>
      </c>
      <c r="C478" t="s">
        <v>2669</v>
      </c>
      <c r="D478" s="6" t="s">
        <v>1106</v>
      </c>
      <c r="E478" t="s">
        <v>87</v>
      </c>
      <c r="F478" t="s">
        <v>88</v>
      </c>
      <c r="G478">
        <f>SUM('Legislator By Industry'!G478:CJ478)</f>
        <v>4025304</v>
      </c>
      <c r="H478">
        <f>SUM('Legislator By Industry'!AD478,'Legislator By Industry'!AE478)</f>
        <v>92500</v>
      </c>
      <c r="I478">
        <f t="shared" si="21"/>
        <v>2.2979630855209942E-2</v>
      </c>
      <c r="J478">
        <f>SUM('Legislator By Industry'!AW478)</f>
        <v>0</v>
      </c>
      <c r="K478">
        <f t="shared" si="22"/>
        <v>0</v>
      </c>
      <c r="L478">
        <f t="shared" si="23"/>
        <v>0</v>
      </c>
      <c r="M478" t="str">
        <f>INDEX('Legislator By Industry'!$G$1:$CJ$1,0,MATCH(MAX('Legislator By Industry'!G478:CJ478),'Legislator By Industry'!G478:CJ478,0))</f>
        <v>Finance, Insurance &amp; Real Estate - Insurance</v>
      </c>
      <c r="N478">
        <f>MAX('Legislator By Industry'!G478:CJ478)</f>
        <v>384360</v>
      </c>
      <c r="O478">
        <f>N478/G478</f>
        <v>9.5485955843335066E-2</v>
      </c>
    </row>
    <row r="479" spans="1:15" x14ac:dyDescent="0.25">
      <c r="A479" t="s">
        <v>658</v>
      </c>
      <c r="B479" t="s">
        <v>2601</v>
      </c>
      <c r="C479" t="s">
        <v>2655</v>
      </c>
      <c r="D479" s="6" t="s">
        <v>659</v>
      </c>
      <c r="E479" t="s">
        <v>95</v>
      </c>
      <c r="F479" t="s">
        <v>88</v>
      </c>
      <c r="G479">
        <f>SUM('Legislator By Industry'!G479:CJ479)</f>
        <v>779224</v>
      </c>
      <c r="H479">
        <f>SUM('Legislator By Industry'!AD479,'Legislator By Industry'!AE479)</f>
        <v>11600</v>
      </c>
      <c r="I479">
        <f t="shared" si="21"/>
        <v>1.488660513536544E-2</v>
      </c>
      <c r="J479">
        <f>SUM('Legislator By Industry'!AW479)</f>
        <v>0</v>
      </c>
      <c r="K479">
        <f t="shared" si="22"/>
        <v>0</v>
      </c>
      <c r="L479">
        <f t="shared" si="23"/>
        <v>0</v>
      </c>
      <c r="M479" t="str">
        <f>INDEX('Legislator By Industry'!$G$1:$CJ$1,0,MATCH(MAX('Legislator By Industry'!G479:CJ479),'Legislator By Industry'!G479:CJ479,0))</f>
        <v>Finance, Insurance &amp; Real Estate - Commercial Banks</v>
      </c>
      <c r="N479">
        <f>MAX('Legislator By Industry'!G479:CJ479)</f>
        <v>63950</v>
      </c>
      <c r="O479">
        <f>N479/G479</f>
        <v>8.206882744884654E-2</v>
      </c>
    </row>
    <row r="480" spans="1:15" x14ac:dyDescent="0.25">
      <c r="A480" t="s">
        <v>660</v>
      </c>
      <c r="B480" t="s">
        <v>2602</v>
      </c>
      <c r="C480" t="s">
        <v>2670</v>
      </c>
      <c r="D480" s="6" t="s">
        <v>1107</v>
      </c>
      <c r="E480" t="s">
        <v>87</v>
      </c>
      <c r="F480" t="s">
        <v>88</v>
      </c>
      <c r="G480">
        <f>SUM('Legislator By Industry'!G480:CJ480)</f>
        <v>1634733</v>
      </c>
      <c r="H480">
        <f>SUM('Legislator By Industry'!AD480,'Legislator By Industry'!AE480)</f>
        <v>164150</v>
      </c>
      <c r="I480">
        <f t="shared" si="21"/>
        <v>0.10041395139145047</v>
      </c>
      <c r="J480">
        <f>SUM('Legislator By Industry'!AW480)</f>
        <v>0</v>
      </c>
      <c r="K480">
        <f t="shared" si="22"/>
        <v>0</v>
      </c>
      <c r="L480">
        <f t="shared" si="23"/>
        <v>0</v>
      </c>
      <c r="M480" t="str">
        <f>INDEX('Legislator By Industry'!$G$1:$CJ$1,0,MATCH(MAX('Legislator By Industry'!G480:CJ480),'Legislator By Industry'!G480:CJ480,0))</f>
        <v>Other - Retired</v>
      </c>
      <c r="N480">
        <f>MAX('Legislator By Industry'!G480:CJ480)</f>
        <v>150545</v>
      </c>
      <c r="O480">
        <f>N480/G480</f>
        <v>9.2091491393395744E-2</v>
      </c>
    </row>
    <row r="481" spans="1:15" x14ac:dyDescent="0.25">
      <c r="A481" t="s">
        <v>661</v>
      </c>
      <c r="B481" t="s">
        <v>2603</v>
      </c>
      <c r="C481" t="s">
        <v>2661</v>
      </c>
      <c r="D481" s="6" t="s">
        <v>1108</v>
      </c>
      <c r="E481" t="s">
        <v>87</v>
      </c>
      <c r="F481" t="s">
        <v>90</v>
      </c>
      <c r="G481">
        <f>SUM('Legislator By Industry'!G481:CJ481)</f>
        <v>766477</v>
      </c>
      <c r="H481">
        <f>SUM('Legislator By Industry'!AD481,'Legislator By Industry'!AE481)</f>
        <v>13000</v>
      </c>
      <c r="I481">
        <f t="shared" si="21"/>
        <v>1.6960717673198282E-2</v>
      </c>
      <c r="J481">
        <f>SUM('Legislator By Industry'!AW481)</f>
        <v>0</v>
      </c>
      <c r="K481">
        <f t="shared" si="22"/>
        <v>0</v>
      </c>
      <c r="L481">
        <f t="shared" si="23"/>
        <v>0</v>
      </c>
      <c r="M481" t="str">
        <f>INDEX('Legislator By Industry'!$G$1:$CJ$1,0,MATCH(MAX('Legislator By Industry'!G481:CJ481),'Legislator By Industry'!G481:CJ481,0))</f>
        <v>Misc Business - Casinos/Gambling</v>
      </c>
      <c r="N481">
        <f>MAX('Legislator By Industry'!G481:CJ481)</f>
        <v>61200</v>
      </c>
      <c r="O481">
        <f>N481/G481</f>
        <v>7.9845840123056525E-2</v>
      </c>
    </row>
    <row r="482" spans="1:15" x14ac:dyDescent="0.25">
      <c r="A482" t="s">
        <v>662</v>
      </c>
      <c r="B482" t="s">
        <v>2604</v>
      </c>
      <c r="C482" t="s">
        <v>2690</v>
      </c>
      <c r="D482" s="6" t="s">
        <v>1109</v>
      </c>
      <c r="E482" t="s">
        <v>87</v>
      </c>
      <c r="F482" t="s">
        <v>90</v>
      </c>
      <c r="G482">
        <f>SUM('Legislator By Industry'!G482:CJ482)</f>
        <v>880656</v>
      </c>
      <c r="H482">
        <f>SUM('Legislator By Industry'!AD482,'Legislator By Industry'!AE482)</f>
        <v>6400</v>
      </c>
      <c r="I482">
        <f t="shared" si="21"/>
        <v>7.267309823586054E-3</v>
      </c>
      <c r="J482">
        <f>SUM('Legislator By Industry'!AW482)</f>
        <v>350</v>
      </c>
      <c r="K482">
        <f t="shared" si="22"/>
        <v>3.9743100597736233E-4</v>
      </c>
      <c r="L482">
        <f t="shared" si="23"/>
        <v>3.9743100597736233E-4</v>
      </c>
      <c r="M482" t="str">
        <f>INDEX('Legislator By Industry'!$G$1:$CJ$1,0,MATCH(MAX('Legislator By Industry'!G482:CJ482),'Legislator By Industry'!G482:CJ482,0))</f>
        <v>Health - Health Professionals</v>
      </c>
      <c r="N482">
        <f>MAX('Legislator By Industry'!G482:CJ482)</f>
        <v>124463</v>
      </c>
      <c r="O482">
        <f>N482/G482</f>
        <v>0.14132987227702984</v>
      </c>
    </row>
    <row r="483" spans="1:15" x14ac:dyDescent="0.25">
      <c r="A483" t="s">
        <v>663</v>
      </c>
      <c r="B483" t="s">
        <v>2605</v>
      </c>
      <c r="C483" t="s">
        <v>2666</v>
      </c>
      <c r="D483" s="6" t="s">
        <v>664</v>
      </c>
      <c r="E483" t="s">
        <v>95</v>
      </c>
      <c r="F483" t="s">
        <v>88</v>
      </c>
      <c r="G483">
        <f>SUM('Legislator By Industry'!G483:CJ483)</f>
        <v>13473320</v>
      </c>
      <c r="H483">
        <f>SUM('Legislator By Industry'!AD483,'Legislator By Industry'!AE483)</f>
        <v>478295</v>
      </c>
      <c r="I483">
        <f t="shared" si="21"/>
        <v>3.5499416624855638E-2</v>
      </c>
      <c r="J483">
        <f>SUM('Legislator By Industry'!AW483)</f>
        <v>0</v>
      </c>
      <c r="K483">
        <f t="shared" si="22"/>
        <v>0</v>
      </c>
      <c r="L483">
        <f t="shared" si="23"/>
        <v>0</v>
      </c>
      <c r="M483" t="str">
        <f>INDEX('Legislator By Industry'!$G$1:$CJ$1,0,MATCH(MAX('Legislator By Industry'!G483:CJ483),'Legislator By Industry'!G483:CJ483,0))</f>
        <v>Other - Retired</v>
      </c>
      <c r="N483">
        <f>MAX('Legislator By Industry'!G483:CJ483)</f>
        <v>2194072</v>
      </c>
      <c r="O483">
        <f>N483/G483</f>
        <v>0.16284568317237325</v>
      </c>
    </row>
    <row r="484" spans="1:15" x14ac:dyDescent="0.25">
      <c r="A484" t="s">
        <v>665</v>
      </c>
      <c r="B484" t="s">
        <v>2606</v>
      </c>
      <c r="C484" t="s">
        <v>2657</v>
      </c>
      <c r="D484" s="6" t="s">
        <v>1110</v>
      </c>
      <c r="E484" t="s">
        <v>87</v>
      </c>
      <c r="F484" t="s">
        <v>90</v>
      </c>
      <c r="G484">
        <f>SUM('Legislator By Industry'!G484:CJ484)</f>
        <v>577628</v>
      </c>
      <c r="H484">
        <f>SUM('Legislator By Industry'!AD484,'Legislator By Industry'!AE484)</f>
        <v>6500</v>
      </c>
      <c r="I484">
        <f t="shared" si="21"/>
        <v>1.1252917102356534E-2</v>
      </c>
      <c r="J484">
        <f>SUM('Legislator By Industry'!AW484)</f>
        <v>12005</v>
      </c>
      <c r="K484">
        <f t="shared" si="22"/>
        <v>2.0783272279044643E-2</v>
      </c>
      <c r="L484">
        <f t="shared" si="23"/>
        <v>2.0783272279044643E-2</v>
      </c>
      <c r="M484" t="str">
        <f>INDEX('Legislator By Industry'!$G$1:$CJ$1,0,MATCH(MAX('Legislator By Industry'!G484:CJ484),'Legislator By Industry'!G484:CJ484,0))</f>
        <v>Misc Business - Casinos/Gambling</v>
      </c>
      <c r="N484">
        <f>MAX('Legislator By Industry'!G484:CJ484)</f>
        <v>44400</v>
      </c>
      <c r="O484">
        <f>N484/G484</f>
        <v>7.6866079899173864E-2</v>
      </c>
    </row>
    <row r="485" spans="1:15" x14ac:dyDescent="0.25">
      <c r="A485" t="s">
        <v>666</v>
      </c>
      <c r="B485" t="s">
        <v>2607</v>
      </c>
      <c r="C485" t="s">
        <v>2660</v>
      </c>
      <c r="D485" s="6" t="s">
        <v>1111</v>
      </c>
      <c r="E485" t="s">
        <v>87</v>
      </c>
      <c r="F485" t="s">
        <v>88</v>
      </c>
      <c r="G485">
        <f>SUM('Legislator By Industry'!G485:CJ485)</f>
        <v>920653</v>
      </c>
      <c r="H485">
        <f>SUM('Legislator By Industry'!AD485,'Legislator By Industry'!AE485)</f>
        <v>4000</v>
      </c>
      <c r="I485">
        <f t="shared" si="21"/>
        <v>4.3447422644579447E-3</v>
      </c>
      <c r="J485">
        <f>SUM('Legislator By Industry'!AW485)</f>
        <v>0</v>
      </c>
      <c r="K485">
        <f t="shared" si="22"/>
        <v>0</v>
      </c>
      <c r="L485">
        <f t="shared" si="23"/>
        <v>0</v>
      </c>
      <c r="M485" t="str">
        <f>INDEX('Legislator By Industry'!$G$1:$CJ$1,0,MATCH(MAX('Legislator By Industry'!G485:CJ485),'Legislator By Industry'!G485:CJ485,0))</f>
        <v>Finance, Insurance &amp; Real Estate - Real Estate</v>
      </c>
      <c r="N485">
        <f>MAX('Legislator By Industry'!G485:CJ485)</f>
        <v>130215</v>
      </c>
      <c r="O485">
        <f>N485/G485</f>
        <v>0.14143765349159781</v>
      </c>
    </row>
    <row r="486" spans="1:15" x14ac:dyDescent="0.25">
      <c r="A486" t="s">
        <v>667</v>
      </c>
      <c r="B486" t="s">
        <v>2608</v>
      </c>
      <c r="C486" t="s">
        <v>2686</v>
      </c>
      <c r="D486" s="6" t="s">
        <v>1112</v>
      </c>
      <c r="E486" t="s">
        <v>87</v>
      </c>
      <c r="F486" t="s">
        <v>90</v>
      </c>
      <c r="G486">
        <f>SUM('Legislator By Industry'!G486:CJ486)</f>
        <v>894840</v>
      </c>
      <c r="H486">
        <f>SUM('Legislator By Industry'!AD486,'Legislator By Industry'!AE486)</f>
        <v>4700</v>
      </c>
      <c r="I486">
        <f t="shared" si="21"/>
        <v>5.2523356130704931E-3</v>
      </c>
      <c r="J486">
        <f>SUM('Legislator By Industry'!AW486)</f>
        <v>5200</v>
      </c>
      <c r="K486">
        <f t="shared" si="22"/>
        <v>5.8110947208439498E-3</v>
      </c>
      <c r="L486">
        <f t="shared" si="23"/>
        <v>5.8110947208439498E-3</v>
      </c>
      <c r="M486" t="str">
        <f>INDEX('Legislator By Industry'!$G$1:$CJ$1,0,MATCH(MAX('Legislator By Industry'!G486:CJ486),'Legislator By Industry'!G486:CJ486,0))</f>
        <v>Lawyers &amp; Lobbyists - Lawyers/Law Firms</v>
      </c>
      <c r="N486">
        <f>MAX('Legislator By Industry'!G486:CJ486)</f>
        <v>76386</v>
      </c>
      <c r="O486">
        <f>N486/G486</f>
        <v>8.5362746412766533E-2</v>
      </c>
    </row>
    <row r="487" spans="1:15" x14ac:dyDescent="0.25">
      <c r="A487" t="s">
        <v>668</v>
      </c>
      <c r="B487" t="s">
        <v>2609</v>
      </c>
      <c r="C487" t="s">
        <v>2669</v>
      </c>
      <c r="D487" s="6" t="s">
        <v>1113</v>
      </c>
      <c r="E487" t="s">
        <v>87</v>
      </c>
      <c r="F487" t="s">
        <v>88</v>
      </c>
      <c r="G487">
        <f>SUM('Legislator By Industry'!G487:CJ487)</f>
        <v>836013</v>
      </c>
      <c r="H487">
        <f>SUM('Legislator By Industry'!AD487,'Legislator By Industry'!AE487)</f>
        <v>18400</v>
      </c>
      <c r="I487">
        <f t="shared" si="21"/>
        <v>2.2009227129243206E-2</v>
      </c>
      <c r="J487">
        <f>SUM('Legislator By Industry'!AW487)</f>
        <v>0</v>
      </c>
      <c r="K487">
        <f t="shared" si="22"/>
        <v>0</v>
      </c>
      <c r="L487">
        <f t="shared" si="23"/>
        <v>0</v>
      </c>
      <c r="M487" t="str">
        <f>INDEX('Legislator By Industry'!$G$1:$CJ$1,0,MATCH(MAX('Legislator By Industry'!G487:CJ487),'Legislator By Industry'!G487:CJ487,0))</f>
        <v>Defense - Defense Aerospace</v>
      </c>
      <c r="N487">
        <f>MAX('Legislator By Industry'!G487:CJ487)</f>
        <v>101500</v>
      </c>
      <c r="O487">
        <f>N487/G487</f>
        <v>0.12140959530533615</v>
      </c>
    </row>
    <row r="488" spans="1:15" x14ac:dyDescent="0.25">
      <c r="A488" t="s">
        <v>669</v>
      </c>
      <c r="B488" t="s">
        <v>2610</v>
      </c>
      <c r="C488" t="s">
        <v>2700</v>
      </c>
      <c r="D488" s="6" t="s">
        <v>670</v>
      </c>
      <c r="E488" t="s">
        <v>95</v>
      </c>
      <c r="F488" t="s">
        <v>90</v>
      </c>
      <c r="G488">
        <f>SUM('Legislator By Industry'!G488:CJ488)</f>
        <v>457354</v>
      </c>
      <c r="H488">
        <f>SUM('Legislator By Industry'!AD488,'Legislator By Industry'!AE488)</f>
        <v>10000</v>
      </c>
      <c r="I488">
        <f t="shared" si="21"/>
        <v>2.1864901148781906E-2</v>
      </c>
      <c r="J488">
        <f>SUM('Legislator By Industry'!AW488)</f>
        <v>0</v>
      </c>
      <c r="K488">
        <f t="shared" si="22"/>
        <v>0</v>
      </c>
      <c r="L488">
        <f t="shared" si="23"/>
        <v>0</v>
      </c>
      <c r="M488" t="str">
        <f>INDEX('Legislator By Industry'!$G$1:$CJ$1,0,MATCH(MAX('Legislator By Industry'!G488:CJ488),'Legislator By Industry'!G488:CJ488,0))</f>
        <v>Other - Retired</v>
      </c>
      <c r="N488">
        <f>MAX('Legislator By Industry'!G488:CJ488)</f>
        <v>101878</v>
      </c>
      <c r="O488">
        <f>N488/G488</f>
        <v>0.22275523992356031</v>
      </c>
    </row>
    <row r="489" spans="1:15" x14ac:dyDescent="0.25">
      <c r="A489" t="s">
        <v>671</v>
      </c>
      <c r="B489" t="s">
        <v>2611</v>
      </c>
      <c r="C489" t="s">
        <v>2660</v>
      </c>
      <c r="D489" s="6" t="s">
        <v>1114</v>
      </c>
      <c r="E489" t="s">
        <v>87</v>
      </c>
      <c r="F489" t="s">
        <v>88</v>
      </c>
      <c r="G489">
        <f>SUM('Legislator By Industry'!G489:CJ489)</f>
        <v>2714308</v>
      </c>
      <c r="H489">
        <f>SUM('Legislator By Industry'!AD489,'Legislator By Industry'!AE489)</f>
        <v>228400</v>
      </c>
      <c r="I489">
        <f t="shared" si="21"/>
        <v>8.414667753254236E-2</v>
      </c>
      <c r="J489">
        <f>SUM('Legislator By Industry'!AW489)</f>
        <v>0</v>
      </c>
      <c r="K489">
        <f t="shared" si="22"/>
        <v>0</v>
      </c>
      <c r="L489">
        <f t="shared" si="23"/>
        <v>0</v>
      </c>
      <c r="M489" t="str">
        <f>INDEX('Legislator By Industry'!$G$1:$CJ$1,0,MATCH(MAX('Legislator By Industry'!G489:CJ489),'Legislator By Industry'!G489:CJ489,0))</f>
        <v>Health - Health Professionals</v>
      </c>
      <c r="N489">
        <f>MAX('Legislator By Industry'!G489:CJ489)</f>
        <v>260100</v>
      </c>
      <c r="O489">
        <f>N489/G489</f>
        <v>9.5825529011446017E-2</v>
      </c>
    </row>
    <row r="490" spans="1:15" x14ac:dyDescent="0.25">
      <c r="A490" t="s">
        <v>672</v>
      </c>
      <c r="B490" t="s">
        <v>2612</v>
      </c>
      <c r="C490" t="s">
        <v>2657</v>
      </c>
      <c r="D490" s="6" t="s">
        <v>1115</v>
      </c>
      <c r="E490" t="s">
        <v>87</v>
      </c>
      <c r="F490" t="s">
        <v>88</v>
      </c>
      <c r="G490">
        <f>SUM('Legislator By Industry'!G490:CJ490)</f>
        <v>2248089</v>
      </c>
      <c r="H490">
        <f>SUM('Legislator By Industry'!AD490,'Legislator By Industry'!AE490)</f>
        <v>53650</v>
      </c>
      <c r="I490">
        <f t="shared" si="21"/>
        <v>2.3864713541145392E-2</v>
      </c>
      <c r="J490">
        <f>SUM('Legislator By Industry'!AW490)</f>
        <v>0</v>
      </c>
      <c r="K490">
        <f t="shared" si="22"/>
        <v>0</v>
      </c>
      <c r="L490">
        <f t="shared" si="23"/>
        <v>0</v>
      </c>
      <c r="M490" t="str">
        <f>INDEX('Legislator By Industry'!$G$1:$CJ$1,0,MATCH(MAX('Legislator By Industry'!G490:CJ490),'Legislator By Industry'!G490:CJ490,0))</f>
        <v>Agribusiness - Crop Production &amp; Basic Processing</v>
      </c>
      <c r="N490">
        <f>MAX('Legislator By Industry'!G490:CJ490)</f>
        <v>316734</v>
      </c>
      <c r="O490">
        <f>N490/G490</f>
        <v>0.14089032951987221</v>
      </c>
    </row>
    <row r="491" spans="1:15" x14ac:dyDescent="0.25">
      <c r="A491" t="s">
        <v>673</v>
      </c>
      <c r="B491" t="s">
        <v>2613</v>
      </c>
      <c r="C491" t="s">
        <v>2687</v>
      </c>
      <c r="D491" s="6" t="s">
        <v>1116</v>
      </c>
      <c r="E491" t="s">
        <v>87</v>
      </c>
      <c r="F491" t="s">
        <v>90</v>
      </c>
      <c r="G491">
        <f>SUM('Legislator By Industry'!G491:CJ491)</f>
        <v>14105918</v>
      </c>
      <c r="H491">
        <f>SUM('Legislator By Industry'!AD491,'Legislator By Industry'!AE491)</f>
        <v>20050</v>
      </c>
      <c r="I491">
        <f t="shared" si="21"/>
        <v>1.4213892353549765E-3</v>
      </c>
      <c r="J491">
        <f>SUM('Legislator By Industry'!AW491)</f>
        <v>37700</v>
      </c>
      <c r="K491">
        <f t="shared" si="22"/>
        <v>2.6726371158544947E-3</v>
      </c>
      <c r="L491">
        <f t="shared" si="23"/>
        <v>2.6726371158544947E-3</v>
      </c>
      <c r="M491" t="str">
        <f>INDEX('Legislator By Industry'!$G$1:$CJ$1,0,MATCH(MAX('Legislator By Industry'!G491:CJ491),'Legislator By Industry'!G491:CJ491,0))</f>
        <v>Lawyers &amp; Lobbyists - Lawyers/Law Firms</v>
      </c>
      <c r="N491">
        <f>MAX('Legislator By Industry'!G491:CJ491)</f>
        <v>2771528</v>
      </c>
      <c r="O491">
        <f>N491/G491</f>
        <v>0.19647980372493304</v>
      </c>
    </row>
    <row r="492" spans="1:15" x14ac:dyDescent="0.25">
      <c r="A492" t="s">
        <v>674</v>
      </c>
      <c r="B492" t="s">
        <v>2614</v>
      </c>
      <c r="C492" t="s">
        <v>2657</v>
      </c>
      <c r="D492" s="6" t="s">
        <v>1117</v>
      </c>
      <c r="E492" t="s">
        <v>87</v>
      </c>
      <c r="F492" t="s">
        <v>90</v>
      </c>
      <c r="G492">
        <f>SUM('Legislator By Industry'!G492:CJ492)</f>
        <v>1025869</v>
      </c>
      <c r="H492">
        <f>SUM('Legislator By Industry'!AD492,'Legislator By Industry'!AE492)</f>
        <v>0</v>
      </c>
      <c r="I492">
        <f t="shared" si="21"/>
        <v>0</v>
      </c>
      <c r="J492">
        <f>SUM('Legislator By Industry'!AW492)</f>
        <v>17410</v>
      </c>
      <c r="K492">
        <f t="shared" si="22"/>
        <v>1.6970977775914858E-2</v>
      </c>
      <c r="L492">
        <f t="shared" si="23"/>
        <v>1.6970977775914858E-2</v>
      </c>
      <c r="M492" t="str">
        <f>INDEX('Legislator By Industry'!$G$1:$CJ$1,0,MATCH(MAX('Legislator By Industry'!G492:CJ492),'Legislator By Industry'!G492:CJ492,0))</f>
        <v>Finance, Insurance &amp; Real Estate - Insurance</v>
      </c>
      <c r="N492">
        <f>MAX('Legislator By Industry'!G492:CJ492)</f>
        <v>153500</v>
      </c>
      <c r="O492">
        <f>N492/G492</f>
        <v>0.14962924116042106</v>
      </c>
    </row>
    <row r="493" spans="1:15" x14ac:dyDescent="0.25">
      <c r="A493" t="s">
        <v>675</v>
      </c>
      <c r="B493" t="s">
        <v>2615</v>
      </c>
      <c r="C493" t="s">
        <v>2664</v>
      </c>
      <c r="D493" s="6" t="s">
        <v>1118</v>
      </c>
      <c r="E493" t="s">
        <v>87</v>
      </c>
      <c r="F493" t="s">
        <v>90</v>
      </c>
      <c r="G493">
        <f>SUM('Legislator By Industry'!G493:CJ493)</f>
        <v>1216278</v>
      </c>
      <c r="H493">
        <f>SUM('Legislator By Industry'!AD493,'Legislator By Industry'!AE493)</f>
        <v>72800</v>
      </c>
      <c r="I493">
        <f t="shared" si="21"/>
        <v>5.9854737157130196E-2</v>
      </c>
      <c r="J493">
        <f>SUM('Legislator By Industry'!AW493)</f>
        <v>250</v>
      </c>
      <c r="K493">
        <f t="shared" si="22"/>
        <v>2.0554511386377129E-4</v>
      </c>
      <c r="L493">
        <f t="shared" si="23"/>
        <v>2.0554511386377129E-4</v>
      </c>
      <c r="M493" t="str">
        <f>INDEX('Legislator By Industry'!$G$1:$CJ$1,0,MATCH(MAX('Legislator By Industry'!G493:CJ493),'Legislator By Industry'!G493:CJ493,0))</f>
        <v>Lawyers &amp; Lobbyists - Lawyers/Law Firms</v>
      </c>
      <c r="N493">
        <f>MAX('Legislator By Industry'!G493:CJ493)</f>
        <v>151515</v>
      </c>
      <c r="O493">
        <f>N493/G493</f>
        <v>0.12457267170827722</v>
      </c>
    </row>
    <row r="494" spans="1:15" x14ac:dyDescent="0.25">
      <c r="A494" t="s">
        <v>676</v>
      </c>
      <c r="B494" t="s">
        <v>2616</v>
      </c>
      <c r="C494" t="s">
        <v>2664</v>
      </c>
      <c r="D494" s="6" t="s">
        <v>1119</v>
      </c>
      <c r="E494" t="s">
        <v>87</v>
      </c>
      <c r="F494" t="s">
        <v>90</v>
      </c>
      <c r="G494">
        <f>SUM('Legislator By Industry'!G494:CJ494)</f>
        <v>968429</v>
      </c>
      <c r="H494">
        <f>SUM('Legislator By Industry'!AD494,'Legislator By Industry'!AE494)</f>
        <v>38000</v>
      </c>
      <c r="I494">
        <f t="shared" si="21"/>
        <v>3.9238808420648287E-2</v>
      </c>
      <c r="J494">
        <f>SUM('Legislator By Industry'!AW494)</f>
        <v>19200</v>
      </c>
      <c r="K494">
        <f t="shared" si="22"/>
        <v>1.9825924254643346E-2</v>
      </c>
      <c r="L494">
        <f t="shared" si="23"/>
        <v>1.9825924254643346E-2</v>
      </c>
      <c r="M494" t="str">
        <f>INDEX('Legislator By Industry'!$G$1:$CJ$1,0,MATCH(MAX('Legislator By Industry'!G494:CJ494),'Legislator By Industry'!G494:CJ494,0))</f>
        <v>Lawyers &amp; Lobbyists - Lawyers/Law Firms</v>
      </c>
      <c r="N494">
        <f>MAX('Legislator By Industry'!G494:CJ494)</f>
        <v>94460</v>
      </c>
      <c r="O494">
        <f>N494/G494</f>
        <v>9.7539416931958875E-2</v>
      </c>
    </row>
    <row r="495" spans="1:15" x14ac:dyDescent="0.25">
      <c r="A495" t="s">
        <v>677</v>
      </c>
      <c r="B495" t="s">
        <v>2617</v>
      </c>
      <c r="C495" t="s">
        <v>2690</v>
      </c>
      <c r="D495" s="6" t="s">
        <v>1120</v>
      </c>
      <c r="E495" t="s">
        <v>87</v>
      </c>
      <c r="F495" t="s">
        <v>90</v>
      </c>
      <c r="G495">
        <f>SUM('Legislator By Industry'!G495:CJ495)</f>
        <v>644721</v>
      </c>
      <c r="H495">
        <f>SUM('Legislator By Industry'!AD495,'Legislator By Industry'!AE495)</f>
        <v>0</v>
      </c>
      <c r="I495">
        <f t="shared" si="21"/>
        <v>0</v>
      </c>
      <c r="J495">
        <f>SUM('Legislator By Industry'!AW495)</f>
        <v>3450</v>
      </c>
      <c r="K495">
        <f t="shared" si="22"/>
        <v>5.351151893609794E-3</v>
      </c>
      <c r="L495">
        <f t="shared" si="23"/>
        <v>5.351151893609794E-3</v>
      </c>
      <c r="M495" t="str">
        <f>INDEX('Legislator By Industry'!$G$1:$CJ$1,0,MATCH(MAX('Legislator By Industry'!G495:CJ495),'Legislator By Industry'!G495:CJ495,0))</f>
        <v>Lawyers &amp; Lobbyists - Lawyers/Law Firms</v>
      </c>
      <c r="N495">
        <f>MAX('Legislator By Industry'!G495:CJ495)</f>
        <v>46421</v>
      </c>
      <c r="O495">
        <f>N495/G495</f>
        <v>7.2001687551669635E-2</v>
      </c>
    </row>
    <row r="496" spans="1:15" x14ac:dyDescent="0.25">
      <c r="A496" t="s">
        <v>678</v>
      </c>
      <c r="B496" t="s">
        <v>2618</v>
      </c>
      <c r="C496" t="s">
        <v>2684</v>
      </c>
      <c r="D496" s="6" t="s">
        <v>1121</v>
      </c>
      <c r="E496" t="s">
        <v>87</v>
      </c>
      <c r="F496" t="s">
        <v>90</v>
      </c>
      <c r="G496">
        <f>SUM('Legislator By Industry'!G496:CJ496)</f>
        <v>941997</v>
      </c>
      <c r="H496">
        <f>SUM('Legislator By Industry'!AD496,'Legislator By Industry'!AE496)</f>
        <v>10000</v>
      </c>
      <c r="I496">
        <f t="shared" si="21"/>
        <v>1.0615745060759216E-2</v>
      </c>
      <c r="J496">
        <f>SUM('Legislator By Industry'!AW496)</f>
        <v>0</v>
      </c>
      <c r="K496">
        <f t="shared" si="22"/>
        <v>0</v>
      </c>
      <c r="L496">
        <f t="shared" si="23"/>
        <v>0</v>
      </c>
      <c r="M496" t="str">
        <f>INDEX('Legislator By Industry'!$G$1:$CJ$1,0,MATCH(MAX('Legislator By Industry'!G496:CJ496),'Legislator By Industry'!G496:CJ496,0))</f>
        <v>Defense - Defense Aerospace</v>
      </c>
      <c r="N496">
        <f>MAX('Legislator By Industry'!G496:CJ496)</f>
        <v>103100</v>
      </c>
      <c r="O496">
        <f>N496/G496</f>
        <v>0.10944833157642753</v>
      </c>
    </row>
    <row r="497" spans="1:15" x14ac:dyDescent="0.25">
      <c r="A497" t="s">
        <v>679</v>
      </c>
      <c r="B497" t="s">
        <v>2619</v>
      </c>
      <c r="C497" t="s">
        <v>2654</v>
      </c>
      <c r="D497" s="6" t="s">
        <v>680</v>
      </c>
      <c r="E497" t="s">
        <v>95</v>
      </c>
      <c r="F497" t="s">
        <v>88</v>
      </c>
      <c r="G497">
        <f>SUM('Legislator By Industry'!G497:CJ497)</f>
        <v>153050</v>
      </c>
      <c r="H497">
        <f>SUM('Legislator By Industry'!AD497,'Legislator By Industry'!AE497)</f>
        <v>14500</v>
      </c>
      <c r="I497">
        <f t="shared" si="21"/>
        <v>9.474028095393662E-2</v>
      </c>
      <c r="J497">
        <f>SUM('Legislator By Industry'!AW497)</f>
        <v>0</v>
      </c>
      <c r="K497">
        <f t="shared" si="22"/>
        <v>0</v>
      </c>
      <c r="L497">
        <f t="shared" si="23"/>
        <v>0</v>
      </c>
      <c r="M497" t="str">
        <f>INDEX('Legislator By Industry'!$G$1:$CJ$1,0,MATCH(MAX('Legislator By Industry'!G497:CJ497),'Legislator By Industry'!G497:CJ497,0))</f>
        <v>Misc Business - Chemical &amp; Related Manufacturing</v>
      </c>
      <c r="N497">
        <f>MAX('Legislator By Industry'!G497:CJ497)</f>
        <v>25000</v>
      </c>
      <c r="O497">
        <f>N497/G497</f>
        <v>0.16334531198954591</v>
      </c>
    </row>
    <row r="498" spans="1:15" x14ac:dyDescent="0.25">
      <c r="A498" t="s">
        <v>681</v>
      </c>
      <c r="B498" t="s">
        <v>2620</v>
      </c>
      <c r="C498" t="s">
        <v>2678</v>
      </c>
      <c r="D498" s="6" t="s">
        <v>1122</v>
      </c>
      <c r="E498" t="s">
        <v>87</v>
      </c>
      <c r="F498" t="s">
        <v>88</v>
      </c>
      <c r="G498">
        <f>SUM('Legislator By Industry'!G498:CJ498)</f>
        <v>1939700</v>
      </c>
      <c r="H498">
        <f>SUM('Legislator By Industry'!AD498,'Legislator By Industry'!AE498)</f>
        <v>62900</v>
      </c>
      <c r="I498">
        <f t="shared" si="21"/>
        <v>3.2427695004382119E-2</v>
      </c>
      <c r="J498">
        <f>SUM('Legislator By Industry'!AW498)</f>
        <v>0</v>
      </c>
      <c r="K498">
        <f t="shared" si="22"/>
        <v>0</v>
      </c>
      <c r="L498">
        <f t="shared" si="23"/>
        <v>0</v>
      </c>
      <c r="M498" t="str">
        <f>INDEX('Legislator By Industry'!$G$1:$CJ$1,0,MATCH(MAX('Legislator By Industry'!G498:CJ498),'Legislator By Industry'!G498:CJ498,0))</f>
        <v>Finance, Insurance &amp; Real Estate - Insurance</v>
      </c>
      <c r="N498">
        <f>MAX('Legislator By Industry'!G498:CJ498)</f>
        <v>250300</v>
      </c>
      <c r="O498">
        <f>N498/G498</f>
        <v>0.12904057328452853</v>
      </c>
    </row>
    <row r="499" spans="1:15" x14ac:dyDescent="0.25">
      <c r="A499" t="s">
        <v>682</v>
      </c>
      <c r="B499" t="s">
        <v>2621</v>
      </c>
      <c r="C499" t="s">
        <v>2660</v>
      </c>
      <c r="D499" s="6" t="s">
        <v>1123</v>
      </c>
      <c r="E499" t="s">
        <v>87</v>
      </c>
      <c r="F499" t="s">
        <v>88</v>
      </c>
      <c r="G499">
        <f>SUM('Legislator By Industry'!G499:CJ499)</f>
        <v>1794241</v>
      </c>
      <c r="H499">
        <f>SUM('Legislator By Industry'!AD499,'Legislator By Industry'!AE499)</f>
        <v>72200</v>
      </c>
      <c r="I499">
        <f t="shared" si="21"/>
        <v>4.0239856295781896E-2</v>
      </c>
      <c r="J499">
        <f>SUM('Legislator By Industry'!AW499)</f>
        <v>0</v>
      </c>
      <c r="K499">
        <f t="shared" si="22"/>
        <v>0</v>
      </c>
      <c r="L499">
        <f t="shared" si="23"/>
        <v>0</v>
      </c>
      <c r="M499" t="str">
        <f>INDEX('Legislator By Industry'!$G$1:$CJ$1,0,MATCH(MAX('Legislator By Industry'!G499:CJ499),'Legislator By Industry'!G499:CJ499,0))</f>
        <v>Ideological/Single-Issue - Leadership PACs</v>
      </c>
      <c r="N499">
        <f>MAX('Legislator By Industry'!G499:CJ499)</f>
        <v>271620</v>
      </c>
      <c r="O499">
        <f>N499/G499</f>
        <v>0.15138434580415897</v>
      </c>
    </row>
    <row r="500" spans="1:15" x14ac:dyDescent="0.25">
      <c r="A500" t="s">
        <v>683</v>
      </c>
      <c r="B500" t="s">
        <v>2622</v>
      </c>
      <c r="C500" t="s">
        <v>2676</v>
      </c>
      <c r="D500" s="6" t="s">
        <v>1124</v>
      </c>
      <c r="E500" t="s">
        <v>87</v>
      </c>
      <c r="F500" t="s">
        <v>88</v>
      </c>
      <c r="G500">
        <f>SUM('Legislator By Industry'!G500:CJ500)</f>
        <v>2899026</v>
      </c>
      <c r="H500">
        <f>SUM('Legislator By Industry'!AD500,'Legislator By Industry'!AE500)</f>
        <v>159950</v>
      </c>
      <c r="I500">
        <f t="shared" si="21"/>
        <v>5.5173703167891559E-2</v>
      </c>
      <c r="J500">
        <f>SUM('Legislator By Industry'!AW500)</f>
        <v>0</v>
      </c>
      <c r="K500">
        <f t="shared" si="22"/>
        <v>0</v>
      </c>
      <c r="L500">
        <f t="shared" si="23"/>
        <v>0</v>
      </c>
      <c r="M500" t="str">
        <f>INDEX('Legislator By Industry'!$G$1:$CJ$1,0,MATCH(MAX('Legislator By Industry'!G500:CJ500),'Legislator By Industry'!G500:CJ500,0))</f>
        <v>Communications/Electronics - TV/Movies/Music</v>
      </c>
      <c r="N500">
        <f>MAX('Legislator By Industry'!G500:CJ500)</f>
        <v>182419</v>
      </c>
      <c r="O500">
        <f>N500/G500</f>
        <v>6.2924237312807815E-2</v>
      </c>
    </row>
    <row r="501" spans="1:15" x14ac:dyDescent="0.25">
      <c r="A501" t="s">
        <v>684</v>
      </c>
      <c r="B501" t="s">
        <v>2623</v>
      </c>
      <c r="C501" t="s">
        <v>2655</v>
      </c>
      <c r="D501" s="6" t="s">
        <v>1125</v>
      </c>
      <c r="E501" t="s">
        <v>87</v>
      </c>
      <c r="F501" t="s">
        <v>88</v>
      </c>
      <c r="G501">
        <f>SUM('Legislator By Industry'!G501:CJ501)</f>
        <v>686685</v>
      </c>
      <c r="H501">
        <f>SUM('Legislator By Industry'!AD501,'Legislator By Industry'!AE501)</f>
        <v>3500</v>
      </c>
      <c r="I501">
        <f t="shared" si="21"/>
        <v>5.0969512949896965E-3</v>
      </c>
      <c r="J501">
        <f>SUM('Legislator By Industry'!AW501)</f>
        <v>0</v>
      </c>
      <c r="K501">
        <f t="shared" si="22"/>
        <v>0</v>
      </c>
      <c r="L501">
        <f t="shared" si="23"/>
        <v>0</v>
      </c>
      <c r="M501" t="str">
        <f>INDEX('Legislator By Industry'!$G$1:$CJ$1,0,MATCH(MAX('Legislator By Industry'!G501:CJ501),'Legislator By Industry'!G501:CJ501,0))</f>
        <v>Other - Retired</v>
      </c>
      <c r="N501">
        <f>MAX('Legislator By Industry'!G501:CJ501)</f>
        <v>99436</v>
      </c>
      <c r="O501">
        <f>N501/G501</f>
        <v>0.14480584256245585</v>
      </c>
    </row>
    <row r="502" spans="1:15" x14ac:dyDescent="0.25">
      <c r="A502" t="s">
        <v>685</v>
      </c>
      <c r="B502" t="s">
        <v>2624</v>
      </c>
      <c r="C502" t="s">
        <v>2684</v>
      </c>
      <c r="D502" s="6" t="s">
        <v>1126</v>
      </c>
      <c r="E502" t="s">
        <v>87</v>
      </c>
      <c r="F502" t="s">
        <v>88</v>
      </c>
      <c r="G502">
        <f>SUM('Legislator By Industry'!G502:CJ502)</f>
        <v>1405014</v>
      </c>
      <c r="H502">
        <f>SUM('Legislator By Industry'!AD502,'Legislator By Industry'!AE502)</f>
        <v>30500</v>
      </c>
      <c r="I502">
        <f t="shared" si="21"/>
        <v>2.17079687462189E-2</v>
      </c>
      <c r="J502">
        <f>SUM('Legislator By Industry'!AW502)</f>
        <v>0</v>
      </c>
      <c r="K502">
        <f t="shared" si="22"/>
        <v>0</v>
      </c>
      <c r="L502">
        <f t="shared" si="23"/>
        <v>0</v>
      </c>
      <c r="M502" t="str">
        <f>INDEX('Legislator By Industry'!$G$1:$CJ$1,0,MATCH(MAX('Legislator By Industry'!G502:CJ502),'Legislator By Industry'!G502:CJ502,0))</f>
        <v>Health - Health Professionals</v>
      </c>
      <c r="N502">
        <f>MAX('Legislator By Industry'!G502:CJ502)</f>
        <v>116200</v>
      </c>
      <c r="O502">
        <f>N502/G502</f>
        <v>8.2703802239692981E-2</v>
      </c>
    </row>
    <row r="503" spans="1:15" x14ac:dyDescent="0.25">
      <c r="A503" t="s">
        <v>686</v>
      </c>
      <c r="B503" t="s">
        <v>2625</v>
      </c>
      <c r="C503" t="s">
        <v>2657</v>
      </c>
      <c r="D503" s="6" t="s">
        <v>1127</v>
      </c>
      <c r="E503" t="s">
        <v>87</v>
      </c>
      <c r="F503" t="s">
        <v>88</v>
      </c>
      <c r="G503">
        <f>SUM('Legislator By Industry'!G503:CJ503)</f>
        <v>1721167</v>
      </c>
      <c r="H503">
        <f>SUM('Legislator By Industry'!AD503,'Legislator By Industry'!AE503)</f>
        <v>65950</v>
      </c>
      <c r="I503">
        <f t="shared" si="21"/>
        <v>3.831702559949151E-2</v>
      </c>
      <c r="J503">
        <f>SUM('Legislator By Industry'!AW503)</f>
        <v>0</v>
      </c>
      <c r="K503">
        <f t="shared" si="22"/>
        <v>0</v>
      </c>
      <c r="L503">
        <f t="shared" si="23"/>
        <v>0</v>
      </c>
      <c r="M503" t="str">
        <f>INDEX('Legislator By Industry'!$G$1:$CJ$1,0,MATCH(MAX('Legislator By Industry'!G503:CJ503),'Legislator By Industry'!G503:CJ503,0))</f>
        <v>Health - Pharmaceuticals/Health Products</v>
      </c>
      <c r="N503">
        <f>MAX('Legislator By Industry'!G503:CJ503)</f>
        <v>139150</v>
      </c>
      <c r="O503">
        <f>N503/G503</f>
        <v>8.0846309509768663E-2</v>
      </c>
    </row>
    <row r="504" spans="1:15" x14ac:dyDescent="0.25">
      <c r="A504" t="s">
        <v>687</v>
      </c>
      <c r="B504" t="s">
        <v>2626</v>
      </c>
      <c r="C504" t="s">
        <v>2697</v>
      </c>
      <c r="D504" s="6" t="s">
        <v>1128</v>
      </c>
      <c r="E504" t="s">
        <v>87</v>
      </c>
      <c r="F504" t="s">
        <v>90</v>
      </c>
      <c r="G504">
        <f>SUM('Legislator By Industry'!G504:CJ504)</f>
        <v>1210889</v>
      </c>
      <c r="H504">
        <f>SUM('Legislator By Industry'!AD504,'Legislator By Industry'!AE504)</f>
        <v>15500</v>
      </c>
      <c r="I504">
        <f t="shared" si="21"/>
        <v>1.280051268117887E-2</v>
      </c>
      <c r="J504">
        <f>SUM('Legislator By Industry'!AW504)</f>
        <v>750</v>
      </c>
      <c r="K504">
        <f t="shared" si="22"/>
        <v>6.1937964586349363E-4</v>
      </c>
      <c r="L504">
        <f t="shared" si="23"/>
        <v>6.1937964586349363E-4</v>
      </c>
      <c r="M504" t="str">
        <f>INDEX('Legislator By Industry'!$G$1:$CJ$1,0,MATCH(MAX('Legislator By Industry'!G504:CJ504),'Legislator By Industry'!G504:CJ504,0))</f>
        <v>Other - Retired</v>
      </c>
      <c r="N504">
        <f>MAX('Legislator By Industry'!G504:CJ504)</f>
        <v>144640</v>
      </c>
      <c r="O504">
        <f>N504/G504</f>
        <v>0.1194494293035943</v>
      </c>
    </row>
    <row r="505" spans="1:15" x14ac:dyDescent="0.25">
      <c r="A505" t="s">
        <v>688</v>
      </c>
      <c r="B505" t="s">
        <v>2627</v>
      </c>
      <c r="C505" t="s">
        <v>2672</v>
      </c>
      <c r="D505" s="6" t="s">
        <v>689</v>
      </c>
      <c r="E505" t="s">
        <v>95</v>
      </c>
      <c r="F505" t="s">
        <v>90</v>
      </c>
      <c r="G505">
        <f>SUM('Legislator By Industry'!G505:CJ505)</f>
        <v>1015233</v>
      </c>
      <c r="H505">
        <f>SUM('Legislator By Industry'!AD505,'Legislator By Industry'!AE505)</f>
        <v>22350</v>
      </c>
      <c r="I505">
        <f t="shared" si="21"/>
        <v>2.2014650823998037E-2</v>
      </c>
      <c r="J505">
        <f>SUM('Legislator By Industry'!AW505)</f>
        <v>0</v>
      </c>
      <c r="K505">
        <f t="shared" si="22"/>
        <v>0</v>
      </c>
      <c r="L505">
        <f t="shared" si="23"/>
        <v>0</v>
      </c>
      <c r="M505" t="str">
        <f>INDEX('Legislator By Industry'!$G$1:$CJ$1,0,MATCH(MAX('Legislator By Industry'!G505:CJ505),'Legislator By Industry'!G505:CJ505,0))</f>
        <v>Finance, Insurance &amp; Real Estate - Securities &amp; Investment</v>
      </c>
      <c r="N505">
        <f>MAX('Legislator By Industry'!G505:CJ505)</f>
        <v>128300</v>
      </c>
      <c r="O505">
        <f>N505/G505</f>
        <v>0.12637493068093728</v>
      </c>
    </row>
    <row r="506" spans="1:15" x14ac:dyDescent="0.25">
      <c r="A506" t="s">
        <v>690</v>
      </c>
      <c r="B506" t="s">
        <v>2628</v>
      </c>
      <c r="C506" t="s">
        <v>2686</v>
      </c>
      <c r="D506" s="6" t="s">
        <v>691</v>
      </c>
      <c r="E506" t="s">
        <v>95</v>
      </c>
      <c r="F506" t="s">
        <v>90</v>
      </c>
      <c r="G506">
        <f>SUM('Legislator By Industry'!G506:CJ506)</f>
        <v>1726108</v>
      </c>
      <c r="H506">
        <f>SUM('Legislator By Industry'!AD506,'Legislator By Industry'!AE506)</f>
        <v>1048</v>
      </c>
      <c r="I506">
        <f t="shared" si="21"/>
        <v>6.0714625040843328E-4</v>
      </c>
      <c r="J506">
        <f>SUM('Legislator By Industry'!AW506)</f>
        <v>531048</v>
      </c>
      <c r="K506">
        <f t="shared" si="22"/>
        <v>0.30765629960581842</v>
      </c>
      <c r="L506">
        <f t="shared" si="23"/>
        <v>0.30765629960581842</v>
      </c>
      <c r="M506" t="str">
        <f>INDEX('Legislator By Industry'!$G$1:$CJ$1,0,MATCH(MAX('Legislator By Industry'!G506:CJ506),'Legislator By Industry'!G506:CJ506,0))</f>
        <v>Other - Retired</v>
      </c>
      <c r="N506">
        <f>MAX('Legislator By Industry'!G506:CJ506)</f>
        <v>557718</v>
      </c>
      <c r="O506">
        <f>N506/G506</f>
        <v>0.32310724473787272</v>
      </c>
    </row>
    <row r="507" spans="1:15" x14ac:dyDescent="0.25">
      <c r="A507" t="s">
        <v>692</v>
      </c>
      <c r="B507" t="s">
        <v>2629</v>
      </c>
      <c r="C507" t="s">
        <v>2657</v>
      </c>
      <c r="D507" s="6" t="s">
        <v>1129</v>
      </c>
      <c r="E507" t="s">
        <v>87</v>
      </c>
      <c r="F507" t="s">
        <v>90</v>
      </c>
      <c r="G507">
        <f>SUM('Legislator By Industry'!G507:CJ507)</f>
        <v>629177</v>
      </c>
      <c r="H507">
        <f>SUM('Legislator By Industry'!AD507,'Legislator By Industry'!AE507)</f>
        <v>5000</v>
      </c>
      <c r="I507">
        <f t="shared" si="21"/>
        <v>7.946889349102081E-3</v>
      </c>
      <c r="J507">
        <f>SUM('Legislator By Industry'!AW507)</f>
        <v>37086</v>
      </c>
      <c r="K507">
        <f t="shared" si="22"/>
        <v>5.8943667680159954E-2</v>
      </c>
      <c r="L507">
        <f t="shared" si="23"/>
        <v>5.8943667680159954E-2</v>
      </c>
      <c r="M507" t="str">
        <f>INDEX('Legislator By Industry'!$G$1:$CJ$1,0,MATCH(MAX('Legislator By Industry'!G507:CJ507),'Legislator By Industry'!G507:CJ507,0))</f>
        <v>Finance, Insurance &amp; Real Estate - Insurance</v>
      </c>
      <c r="N507">
        <f>MAX('Legislator By Industry'!G507:CJ507)</f>
        <v>107250</v>
      </c>
      <c r="O507">
        <f>N507/G507</f>
        <v>0.17046077653823963</v>
      </c>
    </row>
    <row r="508" spans="1:15" x14ac:dyDescent="0.25">
      <c r="A508" t="s">
        <v>693</v>
      </c>
      <c r="B508" t="s">
        <v>2630</v>
      </c>
      <c r="C508" t="s">
        <v>2664</v>
      </c>
      <c r="D508" s="6" t="s">
        <v>1130</v>
      </c>
      <c r="E508" t="s">
        <v>87</v>
      </c>
      <c r="F508" t="s">
        <v>88</v>
      </c>
      <c r="G508">
        <f>SUM('Legislator By Industry'!G508:CJ508)</f>
        <v>479394</v>
      </c>
      <c r="H508">
        <f>SUM('Legislator By Industry'!AD508,'Legislator By Industry'!AE508)</f>
        <v>59200</v>
      </c>
      <c r="I508">
        <f t="shared" si="21"/>
        <v>0.12348923849693572</v>
      </c>
      <c r="J508">
        <f>SUM('Legislator By Industry'!AW508)</f>
        <v>0</v>
      </c>
      <c r="K508">
        <f t="shared" si="22"/>
        <v>0</v>
      </c>
      <c r="L508">
        <f t="shared" si="23"/>
        <v>0</v>
      </c>
      <c r="M508" t="str">
        <f>INDEX('Legislator By Industry'!$G$1:$CJ$1,0,MATCH(MAX('Legislator By Industry'!G508:CJ508),'Legislator By Industry'!G508:CJ508,0))</f>
        <v>Energy &amp; Natural Resources - Oil &amp; Gas</v>
      </c>
      <c r="N508">
        <f>MAX('Legislator By Industry'!G508:CJ508)</f>
        <v>59200</v>
      </c>
      <c r="O508">
        <f>N508/G508</f>
        <v>0.12348923849693572</v>
      </c>
    </row>
    <row r="509" spans="1:15" x14ac:dyDescent="0.25">
      <c r="A509" t="s">
        <v>694</v>
      </c>
      <c r="B509" t="s">
        <v>2631</v>
      </c>
      <c r="C509" t="s">
        <v>2673</v>
      </c>
      <c r="D509" s="6" t="s">
        <v>1131</v>
      </c>
      <c r="E509" t="s">
        <v>87</v>
      </c>
      <c r="F509" t="s">
        <v>88</v>
      </c>
      <c r="G509">
        <f>SUM('Legislator By Industry'!G509:CJ509)</f>
        <v>608667</v>
      </c>
      <c r="H509">
        <f>SUM('Legislator By Industry'!AD509,'Legislator By Industry'!AE509)</f>
        <v>2300</v>
      </c>
      <c r="I509">
        <f t="shared" si="21"/>
        <v>3.7787492996991788E-3</v>
      </c>
      <c r="J509">
        <f>SUM('Legislator By Industry'!AW509)</f>
        <v>0</v>
      </c>
      <c r="K509">
        <f t="shared" si="22"/>
        <v>0</v>
      </c>
      <c r="L509">
        <f t="shared" si="23"/>
        <v>0</v>
      </c>
      <c r="M509" t="str">
        <f>INDEX('Legislator By Industry'!$G$1:$CJ$1,0,MATCH(MAX('Legislator By Industry'!G509:CJ509),'Legislator By Industry'!G509:CJ509,0))</f>
        <v>Other - Retired</v>
      </c>
      <c r="N509">
        <f>MAX('Legislator By Industry'!G509:CJ509)</f>
        <v>77782</v>
      </c>
      <c r="O509">
        <f>N509/G509</f>
        <v>0.12779072957791371</v>
      </c>
    </row>
    <row r="510" spans="1:15" x14ac:dyDescent="0.25">
      <c r="A510" t="s">
        <v>695</v>
      </c>
      <c r="B510" t="s">
        <v>2632</v>
      </c>
      <c r="C510" t="s">
        <v>2702</v>
      </c>
      <c r="D510" s="6" t="s">
        <v>1132</v>
      </c>
      <c r="E510" t="s">
        <v>87</v>
      </c>
      <c r="F510" t="s">
        <v>90</v>
      </c>
      <c r="G510">
        <f>SUM('Legislator By Industry'!G510:CJ510)</f>
        <v>876509</v>
      </c>
      <c r="H510">
        <f>SUM('Legislator By Industry'!AD510,'Legislator By Industry'!AE510)</f>
        <v>20000</v>
      </c>
      <c r="I510">
        <f t="shared" si="21"/>
        <v>2.2817791945091266E-2</v>
      </c>
      <c r="J510">
        <f>SUM('Legislator By Industry'!AW510)</f>
        <v>19113</v>
      </c>
      <c r="K510">
        <f t="shared" si="22"/>
        <v>2.1805822872326467E-2</v>
      </c>
      <c r="L510">
        <f t="shared" si="23"/>
        <v>2.1805822872326467E-2</v>
      </c>
      <c r="M510" t="str">
        <f>INDEX('Legislator By Industry'!$G$1:$CJ$1,0,MATCH(MAX('Legislator By Industry'!G510:CJ510),'Legislator By Industry'!G510:CJ510,0))</f>
        <v>Health - Health Professionals</v>
      </c>
      <c r="N510">
        <f>MAX('Legislator By Industry'!G510:CJ510)</f>
        <v>69284</v>
      </c>
      <c r="O510">
        <f>N510/G510</f>
        <v>7.9045394856185155E-2</v>
      </c>
    </row>
    <row r="511" spans="1:15" x14ac:dyDescent="0.25">
      <c r="A511" t="s">
        <v>696</v>
      </c>
      <c r="B511" t="s">
        <v>2633</v>
      </c>
      <c r="C511" t="s">
        <v>2669</v>
      </c>
      <c r="D511" s="6" t="s">
        <v>1133</v>
      </c>
      <c r="E511" t="s">
        <v>87</v>
      </c>
      <c r="F511" t="s">
        <v>88</v>
      </c>
      <c r="G511">
        <f>SUM('Legislator By Industry'!G511:CJ511)</f>
        <v>913171</v>
      </c>
      <c r="H511">
        <f>SUM('Legislator By Industry'!AD511,'Legislator By Industry'!AE511)</f>
        <v>12400</v>
      </c>
      <c r="I511">
        <f t="shared" si="21"/>
        <v>1.3579055839486799E-2</v>
      </c>
      <c r="J511">
        <f>SUM('Legislator By Industry'!AW511)</f>
        <v>0</v>
      </c>
      <c r="K511">
        <f t="shared" si="22"/>
        <v>0</v>
      </c>
      <c r="L511">
        <f t="shared" si="23"/>
        <v>0</v>
      </c>
      <c r="M511" t="str">
        <f>INDEX('Legislator By Industry'!$G$1:$CJ$1,0,MATCH(MAX('Legislator By Industry'!G511:CJ511),'Legislator By Industry'!G511:CJ511,0))</f>
        <v>Health - Health Professionals</v>
      </c>
      <c r="N511">
        <f>MAX('Legislator By Industry'!G511:CJ511)</f>
        <v>91775</v>
      </c>
      <c r="O511">
        <f>N511/G511</f>
        <v>0.1005014394894275</v>
      </c>
    </row>
    <row r="512" spans="1:15" x14ac:dyDescent="0.25">
      <c r="A512" t="s">
        <v>697</v>
      </c>
      <c r="B512" t="s">
        <v>2634</v>
      </c>
      <c r="C512" t="s">
        <v>2680</v>
      </c>
      <c r="D512" s="6" t="s">
        <v>1134</v>
      </c>
      <c r="E512" t="s">
        <v>87</v>
      </c>
      <c r="F512" t="s">
        <v>88</v>
      </c>
      <c r="G512">
        <f>SUM('Legislator By Industry'!G512:CJ512)</f>
        <v>575802</v>
      </c>
      <c r="H512">
        <f>SUM('Legislator By Industry'!AD512,'Legislator By Industry'!AE512)</f>
        <v>47700</v>
      </c>
      <c r="I512">
        <f t="shared" si="21"/>
        <v>8.2840976585701331E-2</v>
      </c>
      <c r="J512">
        <f>SUM('Legislator By Industry'!AW512)</f>
        <v>0</v>
      </c>
      <c r="K512">
        <f t="shared" si="22"/>
        <v>0</v>
      </c>
      <c r="L512">
        <f t="shared" si="23"/>
        <v>0</v>
      </c>
      <c r="M512" t="str">
        <f>INDEX('Legislator By Industry'!$G$1:$CJ$1,0,MATCH(MAX('Legislator By Industry'!G512:CJ512),'Legislator By Industry'!G512:CJ512,0))</f>
        <v>Agribusiness - Forestry &amp; Forest Products</v>
      </c>
      <c r="N512">
        <f>MAX('Legislator By Industry'!G512:CJ512)</f>
        <v>91962</v>
      </c>
      <c r="O512">
        <f>N512/G512</f>
        <v>0.15971115070805589</v>
      </c>
    </row>
    <row r="513" spans="1:15" x14ac:dyDescent="0.25">
      <c r="A513" t="s">
        <v>698</v>
      </c>
      <c r="B513" t="s">
        <v>2635</v>
      </c>
      <c r="C513" t="s">
        <v>2659</v>
      </c>
      <c r="D513" s="6" t="s">
        <v>1135</v>
      </c>
      <c r="E513" t="s">
        <v>87</v>
      </c>
      <c r="F513" t="s">
        <v>88</v>
      </c>
      <c r="G513">
        <f>SUM('Legislator By Industry'!G513:CJ513)</f>
        <v>348612</v>
      </c>
      <c r="H513">
        <f>SUM('Legislator By Industry'!AD513,'Legislator By Industry'!AE513)</f>
        <v>5750</v>
      </c>
      <c r="I513">
        <f t="shared" si="21"/>
        <v>1.649398184801441E-2</v>
      </c>
      <c r="J513">
        <f>SUM('Legislator By Industry'!AW513)</f>
        <v>0</v>
      </c>
      <c r="K513">
        <f t="shared" si="22"/>
        <v>0</v>
      </c>
      <c r="L513">
        <f t="shared" si="23"/>
        <v>0</v>
      </c>
      <c r="M513" t="str">
        <f>INDEX('Legislator By Industry'!$G$1:$CJ$1,0,MATCH(MAX('Legislator By Industry'!G513:CJ513),'Legislator By Industry'!G513:CJ513,0))</f>
        <v>Finance, Insurance &amp; Real Estate - Real Estate</v>
      </c>
      <c r="N513">
        <f>MAX('Legislator By Industry'!G513:CJ513)</f>
        <v>36250</v>
      </c>
      <c r="O513">
        <f>N513/G513</f>
        <v>0.10398379860704737</v>
      </c>
    </row>
    <row r="514" spans="1:15" x14ac:dyDescent="0.25">
      <c r="A514" t="s">
        <v>699</v>
      </c>
      <c r="B514" t="s">
        <v>2636</v>
      </c>
      <c r="C514" t="s">
        <v>2689</v>
      </c>
      <c r="D514" s="6" t="s">
        <v>700</v>
      </c>
      <c r="E514" t="s">
        <v>95</v>
      </c>
      <c r="F514" t="s">
        <v>90</v>
      </c>
      <c r="G514">
        <f>SUM('Legislator By Industry'!G514:CJ514)</f>
        <v>754281</v>
      </c>
      <c r="H514">
        <f>SUM('Legislator By Industry'!AD514,'Legislator By Industry'!AE514)</f>
        <v>1</v>
      </c>
      <c r="I514">
        <f t="shared" si="21"/>
        <v>1.325765861794212E-6</v>
      </c>
      <c r="J514">
        <f>SUM('Legislator By Industry'!AW514)</f>
        <v>0</v>
      </c>
      <c r="K514">
        <f t="shared" si="22"/>
        <v>0</v>
      </c>
      <c r="L514">
        <f t="shared" si="23"/>
        <v>0</v>
      </c>
      <c r="M514" t="str">
        <f>INDEX('Legislator By Industry'!$G$1:$CJ$1,0,MATCH(MAX('Legislator By Industry'!G514:CJ514),'Legislator By Industry'!G514:CJ514,0))</f>
        <v>Lawyers &amp; Lobbyists - Lawyers/Law Firms</v>
      </c>
      <c r="N514">
        <f>MAX('Legislator By Industry'!G514:CJ514)</f>
        <v>162486</v>
      </c>
      <c r="O514">
        <f>N514/G514</f>
        <v>0.21541839181949432</v>
      </c>
    </row>
    <row r="515" spans="1:15" x14ac:dyDescent="0.25">
      <c r="A515" t="s">
        <v>701</v>
      </c>
      <c r="B515" t="s">
        <v>2637</v>
      </c>
      <c r="C515" t="s">
        <v>2667</v>
      </c>
      <c r="D515" s="6" t="s">
        <v>1136</v>
      </c>
      <c r="E515" t="s">
        <v>87</v>
      </c>
      <c r="F515" t="s">
        <v>88</v>
      </c>
      <c r="G515">
        <f>SUM('Legislator By Industry'!G515:CJ515)</f>
        <v>401150</v>
      </c>
      <c r="H515">
        <f>SUM('Legislator By Industry'!AD515,'Legislator By Industry'!AE515)</f>
        <v>71100</v>
      </c>
      <c r="I515">
        <f t="shared" ref="I515:I531" si="24">H515/G515</f>
        <v>0.17724043375296025</v>
      </c>
      <c r="J515">
        <f>SUM('Legislator By Industry'!AW515)</f>
        <v>0</v>
      </c>
      <c r="K515">
        <f t="shared" ref="K515:K531" si="25">J515/G515</f>
        <v>0</v>
      </c>
      <c r="L515">
        <f t="shared" ref="L515:L531" si="26">IFERROR(J515/G515,0)</f>
        <v>0</v>
      </c>
      <c r="M515" t="str">
        <f>INDEX('Legislator By Industry'!$G$1:$CJ$1,0,MATCH(MAX('Legislator By Industry'!G515:CJ515),'Legislator By Industry'!G515:CJ515,0))</f>
        <v>Energy &amp; Natural Resources - Electric Utilities</v>
      </c>
      <c r="N515">
        <f>MAX('Legislator By Industry'!G515:CJ515)</f>
        <v>62000</v>
      </c>
      <c r="O515">
        <f>N515/G515</f>
        <v>0.15455565249906519</v>
      </c>
    </row>
    <row r="516" spans="1:15" x14ac:dyDescent="0.25">
      <c r="A516" t="s">
        <v>702</v>
      </c>
      <c r="B516" t="s">
        <v>2638</v>
      </c>
      <c r="C516" t="s">
        <v>2691</v>
      </c>
      <c r="D516" s="6" t="s">
        <v>703</v>
      </c>
      <c r="E516" t="s">
        <v>95</v>
      </c>
      <c r="F516" t="s">
        <v>88</v>
      </c>
      <c r="G516">
        <f>SUM('Legislator By Industry'!G516:CJ516)</f>
        <v>323879</v>
      </c>
      <c r="H516">
        <f>SUM('Legislator By Industry'!AD516,'Legislator By Industry'!AE516)</f>
        <v>11000</v>
      </c>
      <c r="I516">
        <f t="shared" si="24"/>
        <v>3.3963301109364914E-2</v>
      </c>
      <c r="J516">
        <f>SUM('Legislator By Industry'!AW516)</f>
        <v>0</v>
      </c>
      <c r="K516">
        <f t="shared" si="25"/>
        <v>0</v>
      </c>
      <c r="L516">
        <f t="shared" si="26"/>
        <v>0</v>
      </c>
      <c r="M516" t="str">
        <f>INDEX('Legislator By Industry'!$G$1:$CJ$1,0,MATCH(MAX('Legislator By Industry'!G516:CJ516),'Legislator By Industry'!G516:CJ516,0))</f>
        <v>Transportation - Railroads</v>
      </c>
      <c r="N516">
        <f>MAX('Legislator By Industry'!G516:CJ516)</f>
        <v>37688</v>
      </c>
      <c r="O516">
        <f>N516/G516</f>
        <v>0.11636444474634046</v>
      </c>
    </row>
    <row r="517" spans="1:15" x14ac:dyDescent="0.25">
      <c r="A517" t="s">
        <v>704</v>
      </c>
      <c r="B517" t="s">
        <v>2639</v>
      </c>
      <c r="C517" t="s">
        <v>2664</v>
      </c>
      <c r="D517" s="6" t="s">
        <v>1137</v>
      </c>
      <c r="E517" t="s">
        <v>87</v>
      </c>
      <c r="F517" t="s">
        <v>88</v>
      </c>
      <c r="G517">
        <f>SUM('Legislator By Industry'!G517:CJ517)</f>
        <v>1456794</v>
      </c>
      <c r="H517">
        <f>SUM('Legislator By Industry'!AD517,'Legislator By Industry'!AE517)</f>
        <v>129150</v>
      </c>
      <c r="I517">
        <f t="shared" si="24"/>
        <v>8.8653577650649296E-2</v>
      </c>
      <c r="J517">
        <f>SUM('Legislator By Industry'!AW517)</f>
        <v>0</v>
      </c>
      <c r="K517">
        <f t="shared" si="25"/>
        <v>0</v>
      </c>
      <c r="L517">
        <f t="shared" si="26"/>
        <v>0</v>
      </c>
      <c r="M517" t="str">
        <f>INDEX('Legislator By Industry'!$G$1:$CJ$1,0,MATCH(MAX('Legislator By Industry'!G517:CJ517),'Legislator By Industry'!G517:CJ517,0))</f>
        <v>Transportation - Automotive</v>
      </c>
      <c r="N517">
        <f>MAX('Legislator By Industry'!G517:CJ517)</f>
        <v>146140</v>
      </c>
      <c r="O517">
        <f>N517/G517</f>
        <v>0.10031617373492752</v>
      </c>
    </row>
    <row r="518" spans="1:15" x14ac:dyDescent="0.25">
      <c r="A518" t="s">
        <v>705</v>
      </c>
      <c r="B518" t="s">
        <v>2640</v>
      </c>
      <c r="C518" t="s">
        <v>2673</v>
      </c>
      <c r="D518" s="6" t="s">
        <v>1138</v>
      </c>
      <c r="E518" t="s">
        <v>87</v>
      </c>
      <c r="F518" t="s">
        <v>90</v>
      </c>
      <c r="G518">
        <f>SUM('Legislator By Industry'!G518:CJ518)</f>
        <v>465274</v>
      </c>
      <c r="H518">
        <f>SUM('Legislator By Industry'!AD518,'Legislator By Industry'!AE518)</f>
        <v>0</v>
      </c>
      <c r="I518">
        <f t="shared" si="24"/>
        <v>0</v>
      </c>
      <c r="J518">
        <f>SUM('Legislator By Industry'!AW518)</f>
        <v>0</v>
      </c>
      <c r="K518">
        <f t="shared" si="25"/>
        <v>0</v>
      </c>
      <c r="L518">
        <f t="shared" si="26"/>
        <v>0</v>
      </c>
      <c r="M518" t="str">
        <f>INDEX('Legislator By Industry'!$G$1:$CJ$1,0,MATCH(MAX('Legislator By Industry'!G518:CJ518),'Legislator By Industry'!G518:CJ518,0))</f>
        <v>Finance, Insurance &amp; Real Estate - Insurance</v>
      </c>
      <c r="N518">
        <f>MAX('Legislator By Industry'!G518:CJ518)</f>
        <v>43500</v>
      </c>
      <c r="O518">
        <f>N518/G518</f>
        <v>9.3493296423182895E-2</v>
      </c>
    </row>
    <row r="519" spans="1:15" x14ac:dyDescent="0.25">
      <c r="A519" t="s">
        <v>706</v>
      </c>
      <c r="B519" t="s">
        <v>2641</v>
      </c>
      <c r="C519" t="s">
        <v>2696</v>
      </c>
      <c r="D519" s="6" t="s">
        <v>1139</v>
      </c>
      <c r="E519" t="s">
        <v>87</v>
      </c>
      <c r="F519" t="s">
        <v>88</v>
      </c>
      <c r="G519">
        <f>SUM('Legislator By Industry'!G519:CJ519)</f>
        <v>935314</v>
      </c>
      <c r="H519">
        <f>SUM('Legislator By Industry'!AD519,'Legislator By Industry'!AE519)</f>
        <v>15000</v>
      </c>
      <c r="I519">
        <f t="shared" si="24"/>
        <v>1.6037394928334229E-2</v>
      </c>
      <c r="J519">
        <f>SUM('Legislator By Industry'!AW519)</f>
        <v>0</v>
      </c>
      <c r="K519">
        <f t="shared" si="25"/>
        <v>0</v>
      </c>
      <c r="L519">
        <f t="shared" si="26"/>
        <v>0</v>
      </c>
      <c r="M519" t="str">
        <f>INDEX('Legislator By Industry'!$G$1:$CJ$1,0,MATCH(MAX('Legislator By Industry'!G519:CJ519),'Legislator By Industry'!G519:CJ519,0))</f>
        <v>Defense - Defense Aerospace</v>
      </c>
      <c r="N519">
        <f>MAX('Legislator By Industry'!G519:CJ519)</f>
        <v>86500</v>
      </c>
      <c r="O519">
        <f>N519/G519</f>
        <v>9.2482310753394054E-2</v>
      </c>
    </row>
    <row r="520" spans="1:15" x14ac:dyDescent="0.25">
      <c r="A520" t="s">
        <v>707</v>
      </c>
      <c r="B520" t="s">
        <v>2642</v>
      </c>
      <c r="C520" t="s">
        <v>2672</v>
      </c>
      <c r="D520" s="6" t="s">
        <v>1140</v>
      </c>
      <c r="E520" t="s">
        <v>87</v>
      </c>
      <c r="F520" t="s">
        <v>88</v>
      </c>
      <c r="G520">
        <f>SUM('Legislator By Industry'!G520:CJ520)</f>
        <v>776170</v>
      </c>
      <c r="H520">
        <f>SUM('Legislator By Industry'!AD520,'Legislator By Industry'!AE520)</f>
        <v>15950</v>
      </c>
      <c r="I520">
        <f t="shared" si="24"/>
        <v>2.0549621861190203E-2</v>
      </c>
      <c r="J520">
        <f>SUM('Legislator By Industry'!AW520)</f>
        <v>0</v>
      </c>
      <c r="K520">
        <f t="shared" si="25"/>
        <v>0</v>
      </c>
      <c r="L520">
        <f t="shared" si="26"/>
        <v>0</v>
      </c>
      <c r="M520" t="str">
        <f>INDEX('Legislator By Industry'!$G$1:$CJ$1,0,MATCH(MAX('Legislator By Industry'!G520:CJ520),'Legislator By Industry'!G520:CJ520,0))</f>
        <v>Other - Retired</v>
      </c>
      <c r="N520">
        <f>MAX('Legislator By Industry'!G520:CJ520)</f>
        <v>72185</v>
      </c>
      <c r="O520">
        <f>N520/G520</f>
        <v>9.3001533169279921E-2</v>
      </c>
    </row>
    <row r="521" spans="1:15" x14ac:dyDescent="0.25">
      <c r="A521" t="s">
        <v>708</v>
      </c>
      <c r="B521" t="s">
        <v>2643</v>
      </c>
      <c r="C521" t="s">
        <v>2680</v>
      </c>
      <c r="D521" s="6" t="s">
        <v>1141</v>
      </c>
      <c r="E521" t="s">
        <v>87</v>
      </c>
      <c r="F521" t="s">
        <v>88</v>
      </c>
      <c r="G521">
        <f>SUM('Legislator By Industry'!G521:CJ521)</f>
        <v>798330</v>
      </c>
      <c r="H521">
        <f>SUM('Legislator By Industry'!AD521,'Legislator By Industry'!AE521)</f>
        <v>15000</v>
      </c>
      <c r="I521">
        <f t="shared" si="24"/>
        <v>1.8789222501972867E-2</v>
      </c>
      <c r="J521">
        <f>SUM('Legislator By Industry'!AW521)</f>
        <v>0</v>
      </c>
      <c r="K521">
        <f t="shared" si="25"/>
        <v>0</v>
      </c>
      <c r="L521">
        <f t="shared" si="26"/>
        <v>0</v>
      </c>
      <c r="M521" t="str">
        <f>INDEX('Legislator By Industry'!$G$1:$CJ$1,0,MATCH(MAX('Legislator By Industry'!G521:CJ521),'Legislator By Industry'!G521:CJ521,0))</f>
        <v>Misc Business - Retail Sales</v>
      </c>
      <c r="N521">
        <f>MAX('Legislator By Industry'!G521:CJ521)</f>
        <v>69650</v>
      </c>
      <c r="O521">
        <f>N521/G521</f>
        <v>8.7244623150827358E-2</v>
      </c>
    </row>
    <row r="522" spans="1:15" x14ac:dyDescent="0.25">
      <c r="A522" t="s">
        <v>709</v>
      </c>
      <c r="B522" t="s">
        <v>2644</v>
      </c>
      <c r="C522" t="s">
        <v>2659</v>
      </c>
      <c r="D522" s="6" t="s">
        <v>1142</v>
      </c>
      <c r="E522" t="s">
        <v>87</v>
      </c>
      <c r="F522" t="s">
        <v>88</v>
      </c>
      <c r="G522">
        <f>SUM('Legislator By Industry'!G522:CJ522)</f>
        <v>601794</v>
      </c>
      <c r="H522">
        <f>SUM('Legislator By Industry'!AD522,'Legislator By Industry'!AE522)</f>
        <v>18500</v>
      </c>
      <c r="I522">
        <f t="shared" si="24"/>
        <v>3.0741416498004302E-2</v>
      </c>
      <c r="J522">
        <f>SUM('Legislator By Industry'!AW522)</f>
        <v>0</v>
      </c>
      <c r="K522">
        <f t="shared" si="25"/>
        <v>0</v>
      </c>
      <c r="L522">
        <f t="shared" si="26"/>
        <v>0</v>
      </c>
      <c r="M522" t="str">
        <f>INDEX('Legislator By Industry'!$G$1:$CJ$1,0,MATCH(MAX('Legislator By Industry'!G522:CJ522),'Legislator By Industry'!G522:CJ522,0))</f>
        <v>Transportation - Air Transport</v>
      </c>
      <c r="N522">
        <f>MAX('Legislator By Industry'!G522:CJ522)</f>
        <v>59700</v>
      </c>
      <c r="O522">
        <f>N522/G522</f>
        <v>9.9203381888154418E-2</v>
      </c>
    </row>
    <row r="523" spans="1:15" x14ac:dyDescent="0.25">
      <c r="A523" t="s">
        <v>710</v>
      </c>
      <c r="B523" t="s">
        <v>2645</v>
      </c>
      <c r="C523" t="s">
        <v>2676</v>
      </c>
      <c r="D523" s="6" t="s">
        <v>711</v>
      </c>
      <c r="E523" t="s">
        <v>95</v>
      </c>
      <c r="F523" t="s">
        <v>90</v>
      </c>
      <c r="G523">
        <f>SUM('Legislator By Industry'!G523:CJ523)</f>
        <v>6632737</v>
      </c>
      <c r="H523">
        <f>SUM('Legislator By Industry'!AD523,'Legislator By Industry'!AE523)</f>
        <v>70406</v>
      </c>
      <c r="I523">
        <f t="shared" si="24"/>
        <v>1.0614924125590989E-2</v>
      </c>
      <c r="J523">
        <f>SUM('Legislator By Industry'!AW523)</f>
        <v>86135</v>
      </c>
      <c r="K523">
        <f t="shared" si="25"/>
        <v>1.2986343345137912E-2</v>
      </c>
      <c r="L523">
        <f t="shared" si="26"/>
        <v>1.2986343345137912E-2</v>
      </c>
      <c r="M523" t="str">
        <f>INDEX('Legislator By Industry'!$G$1:$CJ$1,0,MATCH(MAX('Legislator By Industry'!G523:CJ523),'Legislator By Industry'!G523:CJ523,0))</f>
        <v>Finance, Insurance &amp; Real Estate - Securities &amp; Investment</v>
      </c>
      <c r="N523">
        <f>MAX('Legislator By Industry'!G523:CJ523)</f>
        <v>660150</v>
      </c>
      <c r="O523">
        <f>N523/G523</f>
        <v>9.9529048113923407E-2</v>
      </c>
    </row>
    <row r="524" spans="1:15" x14ac:dyDescent="0.25">
      <c r="A524" t="s">
        <v>712</v>
      </c>
      <c r="B524" t="s">
        <v>2646</v>
      </c>
      <c r="C524" t="s">
        <v>2667</v>
      </c>
      <c r="D524" s="6" t="s">
        <v>1143</v>
      </c>
      <c r="E524" t="s">
        <v>87</v>
      </c>
      <c r="F524" t="s">
        <v>90</v>
      </c>
      <c r="G524">
        <f>SUM('Legislator By Industry'!G524:CJ524)</f>
        <v>605625</v>
      </c>
      <c r="H524">
        <f>SUM('Legislator By Industry'!AD524,'Legislator By Industry'!AE524)</f>
        <v>250</v>
      </c>
      <c r="I524">
        <f t="shared" si="24"/>
        <v>4.1279669762641898E-4</v>
      </c>
      <c r="J524">
        <f>SUM('Legislator By Industry'!AW524)</f>
        <v>0</v>
      </c>
      <c r="K524">
        <f t="shared" si="25"/>
        <v>0</v>
      </c>
      <c r="L524">
        <f t="shared" si="26"/>
        <v>0</v>
      </c>
      <c r="M524" t="str">
        <f>INDEX('Legislator By Industry'!$G$1:$CJ$1,0,MATCH(MAX('Legislator By Industry'!G524:CJ524),'Legislator By Industry'!G524:CJ524,0))</f>
        <v>Labor - Industrial Unions</v>
      </c>
      <c r="N524">
        <f>MAX('Legislator By Industry'!G524:CJ524)</f>
        <v>50000</v>
      </c>
      <c r="O524">
        <f>N524/G524</f>
        <v>8.2559339525283798E-2</v>
      </c>
    </row>
    <row r="525" spans="1:15" x14ac:dyDescent="0.25">
      <c r="A525" t="s">
        <v>713</v>
      </c>
      <c r="B525" t="s">
        <v>2647</v>
      </c>
      <c r="C525" t="s">
        <v>2701</v>
      </c>
      <c r="D525" s="6" t="s">
        <v>1144</v>
      </c>
      <c r="E525" t="s">
        <v>87</v>
      </c>
      <c r="F525" t="s">
        <v>88</v>
      </c>
      <c r="G525">
        <f>SUM('Legislator By Industry'!G525:CJ525)</f>
        <v>2718163</v>
      </c>
      <c r="H525">
        <f>SUM('Legislator By Industry'!AD525,'Legislator By Industry'!AE525)</f>
        <v>51375</v>
      </c>
      <c r="I525">
        <f t="shared" si="24"/>
        <v>1.8900632522773651E-2</v>
      </c>
      <c r="J525">
        <f>SUM('Legislator By Industry'!AW525)</f>
        <v>0</v>
      </c>
      <c r="K525">
        <f t="shared" si="25"/>
        <v>0</v>
      </c>
      <c r="L525">
        <f t="shared" si="26"/>
        <v>0</v>
      </c>
      <c r="M525" t="str">
        <f>INDEX('Legislator By Industry'!$G$1:$CJ$1,0,MATCH(MAX('Legislator By Industry'!G525:CJ525),'Legislator By Industry'!G525:CJ525,0))</f>
        <v>Ideological/Single-Issue - Leadership PACs</v>
      </c>
      <c r="N525">
        <f>MAX('Legislator By Industry'!G525:CJ525)</f>
        <v>263827</v>
      </c>
      <c r="O525">
        <f>N525/G525</f>
        <v>9.7060772293640962E-2</v>
      </c>
    </row>
    <row r="526" spans="1:15" x14ac:dyDescent="0.25">
      <c r="A526" t="s">
        <v>714</v>
      </c>
      <c r="B526" t="s">
        <v>2648</v>
      </c>
      <c r="C526" t="s">
        <v>2673</v>
      </c>
      <c r="D526" s="6" t="s">
        <v>1145</v>
      </c>
      <c r="E526" t="s">
        <v>87</v>
      </c>
      <c r="F526" t="s">
        <v>88</v>
      </c>
      <c r="G526">
        <f>SUM('Legislator By Industry'!G526:CJ526)</f>
        <v>572220</v>
      </c>
      <c r="H526">
        <f>SUM('Legislator By Industry'!AD526,'Legislator By Industry'!AE526)</f>
        <v>8900</v>
      </c>
      <c r="I526">
        <f t="shared" si="24"/>
        <v>1.5553458460032855E-2</v>
      </c>
      <c r="J526">
        <f>SUM('Legislator By Industry'!AW526)</f>
        <v>0</v>
      </c>
      <c r="K526">
        <f t="shared" si="25"/>
        <v>0</v>
      </c>
      <c r="L526">
        <f t="shared" si="26"/>
        <v>0</v>
      </c>
      <c r="M526" t="str">
        <f>INDEX('Legislator By Industry'!$G$1:$CJ$1,0,MATCH(MAX('Legislator By Industry'!G526:CJ526),'Legislator By Industry'!G526:CJ526,0))</f>
        <v>Agribusiness - Crop Production &amp; Basic Processing</v>
      </c>
      <c r="N526">
        <f>MAX('Legislator By Industry'!G526:CJ526)</f>
        <v>83211</v>
      </c>
      <c r="O526">
        <f>N526/G526</f>
        <v>0.14541784628289819</v>
      </c>
    </row>
    <row r="527" spans="1:15" x14ac:dyDescent="0.25">
      <c r="A527" t="s">
        <v>715</v>
      </c>
      <c r="B527" t="s">
        <v>2649</v>
      </c>
      <c r="C527" t="s">
        <v>2675</v>
      </c>
      <c r="D527" s="6" t="s">
        <v>1146</v>
      </c>
      <c r="E527" t="s">
        <v>87</v>
      </c>
      <c r="F527" t="s">
        <v>88</v>
      </c>
      <c r="G527">
        <f>SUM('Legislator By Industry'!G527:CJ527)</f>
        <v>2068346</v>
      </c>
      <c r="H527">
        <f>SUM('Legislator By Industry'!AD527,'Legislator By Industry'!AE527)</f>
        <v>23500</v>
      </c>
      <c r="I527">
        <f t="shared" si="24"/>
        <v>1.136173541564129E-2</v>
      </c>
      <c r="J527">
        <f>SUM('Legislator By Industry'!AW527)</f>
        <v>4200</v>
      </c>
      <c r="K527">
        <f t="shared" si="25"/>
        <v>2.0306080317316348E-3</v>
      </c>
      <c r="L527">
        <f t="shared" si="26"/>
        <v>2.0306080317316348E-3</v>
      </c>
      <c r="M527" t="str">
        <f>INDEX('Legislator By Industry'!$G$1:$CJ$1,0,MATCH(MAX('Legislator By Industry'!G527:CJ527),'Legislator By Industry'!G527:CJ527,0))</f>
        <v>Ideological/Single-Issue - Leadership PACs</v>
      </c>
      <c r="N527">
        <f>MAX('Legislator By Industry'!G527:CJ527)</f>
        <v>291235</v>
      </c>
      <c r="O527">
        <f>N527/G527</f>
        <v>0.14080574526699111</v>
      </c>
    </row>
    <row r="528" spans="1:15" x14ac:dyDescent="0.25">
      <c r="A528" t="s">
        <v>716</v>
      </c>
      <c r="B528" t="s">
        <v>2650</v>
      </c>
      <c r="C528" t="s">
        <v>2703</v>
      </c>
      <c r="D528" s="6" t="s">
        <v>1147</v>
      </c>
      <c r="E528" t="s">
        <v>87</v>
      </c>
      <c r="F528" t="s">
        <v>88</v>
      </c>
      <c r="G528">
        <f>SUM('Legislator By Industry'!G528:CJ528)</f>
        <v>857258</v>
      </c>
      <c r="H528">
        <f>SUM('Legislator By Industry'!AD528,'Legislator By Industry'!AE528)</f>
        <v>91050</v>
      </c>
      <c r="I528">
        <f t="shared" si="24"/>
        <v>0.10621073235828654</v>
      </c>
      <c r="J528">
        <f>SUM('Legislator By Industry'!AW528)</f>
        <v>0</v>
      </c>
      <c r="K528">
        <f t="shared" si="25"/>
        <v>0</v>
      </c>
      <c r="L528">
        <f t="shared" si="26"/>
        <v>0</v>
      </c>
      <c r="M528" t="str">
        <f>INDEX('Legislator By Industry'!$G$1:$CJ$1,0,MATCH(MAX('Legislator By Industry'!G528:CJ528),'Legislator By Industry'!G528:CJ528,0))</f>
        <v>Misc Business - Casinos/Gambling</v>
      </c>
      <c r="N528">
        <f>MAX('Legislator By Industry'!G528:CJ528)</f>
        <v>96207</v>
      </c>
      <c r="O528">
        <f>N528/G528</f>
        <v>0.11222642425034238</v>
      </c>
    </row>
    <row r="529" spans="1:15" x14ac:dyDescent="0.25">
      <c r="A529" t="s">
        <v>717</v>
      </c>
      <c r="B529" t="s">
        <v>2651</v>
      </c>
      <c r="C529" t="s">
        <v>2684</v>
      </c>
      <c r="D529" s="6" t="s">
        <v>1148</v>
      </c>
      <c r="E529" t="s">
        <v>87</v>
      </c>
      <c r="F529" t="s">
        <v>88</v>
      </c>
      <c r="G529">
        <f>SUM('Legislator By Industry'!G529:CJ529)</f>
        <v>6997111</v>
      </c>
      <c r="H529">
        <f>SUM('Legislator By Industry'!AD529,'Legislator By Industry'!AE529)</f>
        <v>271799</v>
      </c>
      <c r="I529">
        <f t="shared" si="24"/>
        <v>3.8844460235088453E-2</v>
      </c>
      <c r="J529">
        <f>SUM('Legislator By Industry'!AW529)</f>
        <v>0</v>
      </c>
      <c r="K529">
        <f t="shared" si="25"/>
        <v>0</v>
      </c>
      <c r="L529">
        <f t="shared" si="26"/>
        <v>0</v>
      </c>
      <c r="M529" t="str">
        <f>INDEX('Legislator By Industry'!$G$1:$CJ$1,0,MATCH(MAX('Legislator By Industry'!G529:CJ529),'Legislator By Industry'!G529:CJ529,0))</f>
        <v>Other - Retired</v>
      </c>
      <c r="N529">
        <f>MAX('Legislator By Industry'!G529:CJ529)</f>
        <v>829021</v>
      </c>
      <c r="O529">
        <f>N529/G529</f>
        <v>0.11848047001112316</v>
      </c>
    </row>
    <row r="530" spans="1:15" x14ac:dyDescent="0.25">
      <c r="A530" t="s">
        <v>718</v>
      </c>
      <c r="B530" t="s">
        <v>2652</v>
      </c>
      <c r="C530" t="s">
        <v>2690</v>
      </c>
      <c r="D530" s="6" t="s">
        <v>1149</v>
      </c>
      <c r="E530" t="s">
        <v>87</v>
      </c>
      <c r="F530" t="s">
        <v>88</v>
      </c>
      <c r="G530">
        <f>SUM('Legislator By Industry'!G530:CJ530)</f>
        <v>2943233</v>
      </c>
      <c r="H530">
        <f>SUM('Legislator By Industry'!AD530,'Legislator By Industry'!AE530)</f>
        <v>54600</v>
      </c>
      <c r="I530">
        <f t="shared" si="24"/>
        <v>1.855102874967765E-2</v>
      </c>
      <c r="J530">
        <f>SUM('Legislator By Industry'!AW530)</f>
        <v>61</v>
      </c>
      <c r="K530">
        <f t="shared" si="25"/>
        <v>2.0725508310079428E-5</v>
      </c>
      <c r="L530">
        <f t="shared" si="26"/>
        <v>2.0725508310079428E-5</v>
      </c>
      <c r="M530" t="str">
        <f>INDEX('Legislator By Industry'!$G$1:$CJ$1,0,MATCH(MAX('Legislator By Industry'!G530:CJ530),'Legislator By Industry'!G530:CJ530,0))</f>
        <v>Finance, Insurance &amp; Real Estate - Securities &amp; Investment</v>
      </c>
      <c r="N530">
        <f>MAX('Legislator By Industry'!G530:CJ530)</f>
        <v>334736</v>
      </c>
      <c r="O530">
        <f>N530/G530</f>
        <v>0.11373071720791388</v>
      </c>
    </row>
    <row r="531" spans="1:15" x14ac:dyDescent="0.25">
      <c r="A531" t="s">
        <v>719</v>
      </c>
      <c r="B531" t="s">
        <v>2653</v>
      </c>
      <c r="C531" t="s">
        <v>2695</v>
      </c>
      <c r="D531" s="6" t="s">
        <v>1150</v>
      </c>
      <c r="E531" t="s">
        <v>87</v>
      </c>
      <c r="F531" t="s">
        <v>88</v>
      </c>
      <c r="G531">
        <f>SUM('Legislator By Industry'!G531:CJ531)</f>
        <v>3338269</v>
      </c>
      <c r="H531">
        <f>SUM('Legislator By Industry'!AD531,'Legislator By Industry'!AE531)</f>
        <v>197891</v>
      </c>
      <c r="I531">
        <f t="shared" si="24"/>
        <v>5.9279524807617362E-2</v>
      </c>
      <c r="J531">
        <f>SUM('Legislator By Industry'!AW531)</f>
        <v>0</v>
      </c>
      <c r="K531">
        <f t="shared" si="25"/>
        <v>0</v>
      </c>
      <c r="L531">
        <f t="shared" si="26"/>
        <v>0</v>
      </c>
      <c r="M531" t="str">
        <f>INDEX('Legislator By Industry'!$G$1:$CJ$1,0,MATCH(MAX('Legislator By Industry'!G531:CJ531),'Legislator By Industry'!G531:CJ531,0))</f>
        <v>Other - Retired</v>
      </c>
      <c r="N531">
        <f>MAX('Legislator By Industry'!G531:CJ531)</f>
        <v>855210</v>
      </c>
      <c r="O531">
        <f>N531/G531</f>
        <v>0.25618366884154631</v>
      </c>
    </row>
  </sheetData>
  <autoFilter ref="A1:O53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C48" sqref="C2:C48"/>
    </sheetView>
  </sheetViews>
  <sheetFormatPr defaultRowHeight="15" x14ac:dyDescent="0.25"/>
  <cols>
    <col min="1" max="1" width="57.28515625" bestFit="1" customWidth="1"/>
    <col min="3" max="3" width="53.5703125" bestFit="1" customWidth="1"/>
    <col min="4" max="4" width="23.28515625" style="4" bestFit="1" customWidth="1"/>
    <col min="5" max="5" width="26.140625" style="3" bestFit="1" customWidth="1"/>
  </cols>
  <sheetData>
    <row r="1" spans="1:5" x14ac:dyDescent="0.25">
      <c r="A1" t="s">
        <v>1157</v>
      </c>
      <c r="C1" s="1" t="s">
        <v>1154</v>
      </c>
      <c r="D1" s="4" t="s">
        <v>1159</v>
      </c>
      <c r="E1" s="3" t="s">
        <v>1158</v>
      </c>
    </row>
    <row r="2" spans="1:5" x14ac:dyDescent="0.25">
      <c r="A2" s="1" t="s">
        <v>4</v>
      </c>
      <c r="C2" t="s">
        <v>5</v>
      </c>
      <c r="D2" s="4">
        <v>25763908</v>
      </c>
      <c r="E2" s="3">
        <v>0.17149845633863958</v>
      </c>
    </row>
    <row r="3" spans="1:5" x14ac:dyDescent="0.25">
      <c r="A3" s="1" t="s">
        <v>5</v>
      </c>
      <c r="C3" t="s">
        <v>52</v>
      </c>
      <c r="D3" s="4">
        <v>19238195</v>
      </c>
      <c r="E3" s="3">
        <v>0.12805979377203702</v>
      </c>
    </row>
    <row r="4" spans="1:5" x14ac:dyDescent="0.25">
      <c r="A4" s="1" t="s">
        <v>6</v>
      </c>
      <c r="C4" t="s">
        <v>42</v>
      </c>
      <c r="D4" s="4">
        <v>19091100</v>
      </c>
      <c r="E4" s="3">
        <v>0.12708065017956913</v>
      </c>
    </row>
    <row r="5" spans="1:5" x14ac:dyDescent="0.25">
      <c r="A5" s="1" t="s">
        <v>7</v>
      </c>
      <c r="C5" t="s">
        <v>80</v>
      </c>
      <c r="D5" s="4">
        <v>17043296</v>
      </c>
      <c r="E5" s="3">
        <v>0.11344936315261299</v>
      </c>
    </row>
    <row r="6" spans="1:5" x14ac:dyDescent="0.25">
      <c r="A6" s="1" t="s">
        <v>8</v>
      </c>
      <c r="C6" t="s">
        <v>70</v>
      </c>
      <c r="D6" s="4">
        <v>13849735</v>
      </c>
      <c r="E6" s="3">
        <v>9.2191300062056919E-2</v>
      </c>
    </row>
    <row r="7" spans="1:5" x14ac:dyDescent="0.25">
      <c r="A7" s="1" t="s">
        <v>9</v>
      </c>
      <c r="C7" t="s">
        <v>39</v>
      </c>
      <c r="D7" s="4">
        <v>11455173</v>
      </c>
      <c r="E7" s="3">
        <v>7.6251804912207538E-2</v>
      </c>
    </row>
    <row r="8" spans="1:5" x14ac:dyDescent="0.25">
      <c r="A8" s="1" t="s">
        <v>10</v>
      </c>
      <c r="C8" t="s">
        <v>83</v>
      </c>
      <c r="D8" s="4">
        <v>6759810</v>
      </c>
      <c r="E8" s="3">
        <v>4.4996938358206347E-2</v>
      </c>
    </row>
    <row r="9" spans="1:5" x14ac:dyDescent="0.25">
      <c r="A9" s="1" t="s">
        <v>11</v>
      </c>
      <c r="C9" t="s">
        <v>38</v>
      </c>
      <c r="D9" s="4">
        <v>5966077</v>
      </c>
      <c r="E9" s="3">
        <v>3.9713423751453467E-2</v>
      </c>
    </row>
    <row r="10" spans="1:5" x14ac:dyDescent="0.25">
      <c r="A10" s="1" t="s">
        <v>12</v>
      </c>
      <c r="C10" t="s">
        <v>28</v>
      </c>
      <c r="D10" s="4">
        <v>3765671</v>
      </c>
      <c r="E10" s="3">
        <v>2.5066335572195852E-2</v>
      </c>
    </row>
    <row r="11" spans="1:5" x14ac:dyDescent="0.25">
      <c r="A11" s="1" t="s">
        <v>13</v>
      </c>
      <c r="C11" t="s">
        <v>15</v>
      </c>
      <c r="D11" s="4">
        <v>2518593</v>
      </c>
      <c r="E11" s="3">
        <v>1.6765112328661604E-2</v>
      </c>
    </row>
    <row r="12" spans="1:5" x14ac:dyDescent="0.25">
      <c r="A12" s="1" t="s">
        <v>14</v>
      </c>
      <c r="C12" t="s">
        <v>34</v>
      </c>
      <c r="D12" s="4">
        <v>2391663</v>
      </c>
      <c r="E12" s="3">
        <v>1.5920197843519696E-2</v>
      </c>
    </row>
    <row r="13" spans="1:5" x14ac:dyDescent="0.25">
      <c r="A13" s="1" t="s">
        <v>15</v>
      </c>
      <c r="C13" t="s">
        <v>61</v>
      </c>
      <c r="D13" s="4">
        <v>2359160</v>
      </c>
      <c r="E13" s="3">
        <v>1.5703840358996198E-2</v>
      </c>
    </row>
    <row r="14" spans="1:5" x14ac:dyDescent="0.25">
      <c r="A14" s="1" t="s">
        <v>16</v>
      </c>
      <c r="C14" t="s">
        <v>73</v>
      </c>
      <c r="D14" s="4">
        <v>1674960</v>
      </c>
      <c r="E14" s="3">
        <v>1.1149436429790379E-2</v>
      </c>
    </row>
    <row r="15" spans="1:5" x14ac:dyDescent="0.25">
      <c r="A15" s="1" t="s">
        <v>17</v>
      </c>
      <c r="C15" t="s">
        <v>4</v>
      </c>
      <c r="D15" s="4">
        <v>1496961</v>
      </c>
      <c r="E15" s="3">
        <v>9.9645791585324037E-3</v>
      </c>
    </row>
    <row r="16" spans="1:5" x14ac:dyDescent="0.25">
      <c r="A16" s="1" t="s">
        <v>18</v>
      </c>
      <c r="C16" t="s">
        <v>23</v>
      </c>
      <c r="D16" s="4">
        <v>1467233</v>
      </c>
      <c r="E16" s="3">
        <v>9.7666935695124822E-3</v>
      </c>
    </row>
    <row r="17" spans="1:5" x14ac:dyDescent="0.25">
      <c r="A17" s="1" t="s">
        <v>19</v>
      </c>
      <c r="C17" t="s">
        <v>60</v>
      </c>
      <c r="D17" s="4">
        <v>1266837</v>
      </c>
      <c r="E17" s="3">
        <v>8.4327497960586251E-3</v>
      </c>
    </row>
    <row r="18" spans="1:5" x14ac:dyDescent="0.25">
      <c r="A18" s="1" t="s">
        <v>20</v>
      </c>
      <c r="C18" t="s">
        <v>55</v>
      </c>
      <c r="D18" s="4">
        <v>1241724</v>
      </c>
      <c r="E18" s="3">
        <v>8.2655841341554587E-3</v>
      </c>
    </row>
    <row r="19" spans="1:5" x14ac:dyDescent="0.25">
      <c r="A19" s="1" t="s">
        <v>21</v>
      </c>
      <c r="C19" t="s">
        <v>41</v>
      </c>
      <c r="D19" s="4">
        <v>1122680</v>
      </c>
      <c r="E19" s="3">
        <v>7.4731631149383042E-3</v>
      </c>
    </row>
    <row r="20" spans="1:5" x14ac:dyDescent="0.25">
      <c r="A20" s="1" t="s">
        <v>22</v>
      </c>
      <c r="C20" t="s">
        <v>46</v>
      </c>
      <c r="D20" s="4">
        <v>894721</v>
      </c>
      <c r="E20" s="3">
        <v>5.9557451592267743E-3</v>
      </c>
    </row>
    <row r="21" spans="1:5" x14ac:dyDescent="0.25">
      <c r="A21" s="1" t="s">
        <v>23</v>
      </c>
      <c r="C21" t="s">
        <v>12</v>
      </c>
      <c r="D21" s="4">
        <v>857354</v>
      </c>
      <c r="E21" s="3">
        <v>5.707010269395389E-3</v>
      </c>
    </row>
    <row r="22" spans="1:5" x14ac:dyDescent="0.25">
      <c r="A22" s="1" t="s">
        <v>24</v>
      </c>
      <c r="C22" t="s">
        <v>36</v>
      </c>
      <c r="D22" s="4">
        <v>799210</v>
      </c>
      <c r="E22" s="3">
        <v>5.3199724704188567E-3</v>
      </c>
    </row>
    <row r="23" spans="1:5" x14ac:dyDescent="0.25">
      <c r="A23" s="1" t="s">
        <v>25</v>
      </c>
      <c r="C23" t="s">
        <v>16</v>
      </c>
      <c r="D23" s="4">
        <v>735355</v>
      </c>
      <c r="E23" s="3">
        <v>4.8949191776690212E-3</v>
      </c>
    </row>
    <row r="24" spans="1:5" x14ac:dyDescent="0.25">
      <c r="A24" s="2" t="s">
        <v>26</v>
      </c>
      <c r="C24" t="s">
        <v>20</v>
      </c>
      <c r="D24" s="4">
        <v>705649</v>
      </c>
      <c r="E24" s="3">
        <v>4.6971800325053444E-3</v>
      </c>
    </row>
    <row r="25" spans="1:5" x14ac:dyDescent="0.25">
      <c r="A25" s="2" t="s">
        <v>27</v>
      </c>
      <c r="C25" t="s">
        <v>8</v>
      </c>
      <c r="D25" s="4">
        <v>693898</v>
      </c>
      <c r="E25" s="3">
        <v>4.6189590436539881E-3</v>
      </c>
    </row>
    <row r="26" spans="1:5" x14ac:dyDescent="0.25">
      <c r="A26" s="2" t="s">
        <v>28</v>
      </c>
      <c r="C26" t="s">
        <v>66</v>
      </c>
      <c r="D26" s="4">
        <v>681894</v>
      </c>
      <c r="E26" s="3">
        <v>4.5390539504558203E-3</v>
      </c>
    </row>
    <row r="27" spans="1:5" x14ac:dyDescent="0.25">
      <c r="A27" s="2" t="s">
        <v>29</v>
      </c>
      <c r="C27" t="s">
        <v>59</v>
      </c>
      <c r="D27" s="4">
        <v>612834</v>
      </c>
      <c r="E27" s="3">
        <v>4.0793533726263057E-3</v>
      </c>
    </row>
    <row r="28" spans="1:5" x14ac:dyDescent="0.25">
      <c r="A28" s="1" t="s">
        <v>30</v>
      </c>
      <c r="C28" t="s">
        <v>25</v>
      </c>
      <c r="D28" s="4">
        <v>516861</v>
      </c>
      <c r="E28" s="3">
        <v>3.4405053628372528E-3</v>
      </c>
    </row>
    <row r="29" spans="1:5" x14ac:dyDescent="0.25">
      <c r="A29" s="1" t="s">
        <v>31</v>
      </c>
      <c r="C29" t="s">
        <v>81</v>
      </c>
      <c r="D29" s="4">
        <v>484802</v>
      </c>
      <c r="E29" s="3">
        <v>3.2271033815943276E-3</v>
      </c>
    </row>
    <row r="30" spans="1:5" x14ac:dyDescent="0.25">
      <c r="A30" s="1" t="s">
        <v>32</v>
      </c>
      <c r="C30" t="s">
        <v>26</v>
      </c>
      <c r="D30" s="4">
        <v>441028</v>
      </c>
      <c r="E30" s="3">
        <v>2.9357200469011745E-3</v>
      </c>
    </row>
    <row r="31" spans="1:5" x14ac:dyDescent="0.25">
      <c r="A31" s="1" t="s">
        <v>33</v>
      </c>
      <c r="C31" t="s">
        <v>53</v>
      </c>
      <c r="D31" s="4">
        <v>368343</v>
      </c>
      <c r="E31" s="3">
        <v>2.4518895154859088E-3</v>
      </c>
    </row>
    <row r="32" spans="1:5" x14ac:dyDescent="0.25">
      <c r="A32" s="1" t="s">
        <v>34</v>
      </c>
      <c r="C32" t="s">
        <v>54</v>
      </c>
      <c r="D32" s="4">
        <v>366719</v>
      </c>
      <c r="E32" s="3">
        <v>2.4410792962794919E-3</v>
      </c>
    </row>
    <row r="33" spans="1:5" x14ac:dyDescent="0.25">
      <c r="A33" s="1" t="s">
        <v>35</v>
      </c>
      <c r="C33" t="s">
        <v>78</v>
      </c>
      <c r="D33" s="4">
        <v>360799</v>
      </c>
      <c r="E33" s="3">
        <v>2.401672585871865E-3</v>
      </c>
    </row>
    <row r="34" spans="1:5" x14ac:dyDescent="0.25">
      <c r="A34" s="1" t="s">
        <v>36</v>
      </c>
      <c r="C34" t="s">
        <v>24</v>
      </c>
      <c r="D34" s="4">
        <v>342719</v>
      </c>
      <c r="E34" s="3">
        <v>2.2813223621945176E-3</v>
      </c>
    </row>
    <row r="35" spans="1:5" x14ac:dyDescent="0.25">
      <c r="A35" s="1" t="s">
        <v>37</v>
      </c>
      <c r="C35" t="s">
        <v>56</v>
      </c>
      <c r="D35" s="4">
        <v>233390</v>
      </c>
      <c r="E35" s="3">
        <v>1.5535696185871761E-3</v>
      </c>
    </row>
    <row r="36" spans="1:5" x14ac:dyDescent="0.25">
      <c r="A36" s="1" t="s">
        <v>38</v>
      </c>
      <c r="C36" t="s">
        <v>31</v>
      </c>
      <c r="D36" s="4">
        <v>204728</v>
      </c>
      <c r="E36" s="3">
        <v>1.3627799000561951E-3</v>
      </c>
    </row>
    <row r="37" spans="1:5" x14ac:dyDescent="0.25">
      <c r="A37" s="1" t="s">
        <v>39</v>
      </c>
      <c r="C37" t="s">
        <v>45</v>
      </c>
      <c r="D37" s="4">
        <v>201275</v>
      </c>
      <c r="E37" s="3">
        <v>1.3397948711647194E-3</v>
      </c>
    </row>
    <row r="38" spans="1:5" x14ac:dyDescent="0.25">
      <c r="A38" s="1" t="s">
        <v>40</v>
      </c>
      <c r="C38" t="s">
        <v>84</v>
      </c>
      <c r="D38" s="4">
        <v>196178</v>
      </c>
      <c r="E38" s="3">
        <v>1.3058664922884231E-3</v>
      </c>
    </row>
    <row r="39" spans="1:5" x14ac:dyDescent="0.25">
      <c r="A39" s="1" t="s">
        <v>41</v>
      </c>
      <c r="C39" t="s">
        <v>57</v>
      </c>
      <c r="D39" s="4">
        <v>168350</v>
      </c>
      <c r="E39" s="3">
        <v>1.1206283272168949E-3</v>
      </c>
    </row>
    <row r="40" spans="1:5" x14ac:dyDescent="0.25">
      <c r="A40" s="1" t="s">
        <v>42</v>
      </c>
      <c r="C40" t="s">
        <v>9</v>
      </c>
      <c r="D40" s="4">
        <v>163300</v>
      </c>
      <c r="E40" s="3">
        <v>1.0870128056698482E-3</v>
      </c>
    </row>
    <row r="41" spans="1:5" x14ac:dyDescent="0.25">
      <c r="A41" s="1" t="s">
        <v>43</v>
      </c>
      <c r="C41" t="s">
        <v>82</v>
      </c>
      <c r="D41" s="4">
        <v>154340</v>
      </c>
      <c r="E41" s="3">
        <v>1.027370216944791E-3</v>
      </c>
    </row>
    <row r="42" spans="1:5" x14ac:dyDescent="0.25">
      <c r="A42" s="1" t="s">
        <v>44</v>
      </c>
      <c r="C42" t="s">
        <v>27</v>
      </c>
      <c r="D42" s="4">
        <v>144700</v>
      </c>
      <c r="E42" s="3">
        <v>9.6320118175399283E-4</v>
      </c>
    </row>
    <row r="43" spans="1:5" x14ac:dyDescent="0.25">
      <c r="A43" s="1" t="s">
        <v>45</v>
      </c>
      <c r="C43" t="s">
        <v>62</v>
      </c>
      <c r="D43" s="4">
        <v>129700</v>
      </c>
      <c r="E43" s="3">
        <v>8.633530979508837E-4</v>
      </c>
    </row>
    <row r="44" spans="1:5" x14ac:dyDescent="0.25">
      <c r="A44" s="1" t="s">
        <v>46</v>
      </c>
      <c r="C44" t="s">
        <v>69</v>
      </c>
      <c r="D44" s="4">
        <v>126238</v>
      </c>
      <c r="E44" s="3">
        <v>8.4030816020912614E-4</v>
      </c>
    </row>
    <row r="45" spans="1:5" x14ac:dyDescent="0.25">
      <c r="A45" s="2" t="s">
        <v>47</v>
      </c>
      <c r="C45" t="s">
        <v>35</v>
      </c>
      <c r="D45" s="4">
        <v>103100</v>
      </c>
      <c r="E45" s="3">
        <v>6.8628916267337019E-4</v>
      </c>
    </row>
    <row r="46" spans="1:5" x14ac:dyDescent="0.25">
      <c r="A46" s="1" t="s">
        <v>48</v>
      </c>
      <c r="C46" t="s">
        <v>6</v>
      </c>
      <c r="D46" s="4">
        <v>98950</v>
      </c>
      <c r="E46" s="3">
        <v>6.5866452615450993E-4</v>
      </c>
    </row>
    <row r="47" spans="1:5" x14ac:dyDescent="0.25">
      <c r="A47" s="1" t="s">
        <v>49</v>
      </c>
      <c r="C47" t="s">
        <v>63</v>
      </c>
      <c r="D47" s="4">
        <v>75300</v>
      </c>
      <c r="E47" s="3">
        <v>5.0123738069160787E-4</v>
      </c>
    </row>
    <row r="48" spans="1:5" x14ac:dyDescent="0.25">
      <c r="A48" s="1" t="s">
        <v>50</v>
      </c>
      <c r="C48" t="s">
        <v>67</v>
      </c>
      <c r="D48" s="4">
        <v>38500</v>
      </c>
      <c r="E48" s="3">
        <v>2.5627674842798012E-4</v>
      </c>
    </row>
    <row r="49" spans="1:1" x14ac:dyDescent="0.25">
      <c r="A49" s="1" t="s">
        <v>51</v>
      </c>
    </row>
    <row r="50" spans="1:1" x14ac:dyDescent="0.25">
      <c r="A50" s="1" t="s">
        <v>52</v>
      </c>
    </row>
    <row r="51" spans="1:1" x14ac:dyDescent="0.25">
      <c r="A51" s="1" t="s">
        <v>53</v>
      </c>
    </row>
    <row r="52" spans="1:1" x14ac:dyDescent="0.25">
      <c r="A52" s="1" t="s">
        <v>54</v>
      </c>
    </row>
    <row r="53" spans="1:1" x14ac:dyDescent="0.25">
      <c r="A53" s="1" t="s">
        <v>55</v>
      </c>
    </row>
    <row r="54" spans="1:1" x14ac:dyDescent="0.25">
      <c r="A54" s="1" t="s">
        <v>56</v>
      </c>
    </row>
    <row r="55" spans="1:1" x14ac:dyDescent="0.25">
      <c r="A55" s="1" t="s">
        <v>57</v>
      </c>
    </row>
    <row r="56" spans="1:1" x14ac:dyDescent="0.25">
      <c r="A56" s="1" t="s">
        <v>58</v>
      </c>
    </row>
    <row r="57" spans="1:1" x14ac:dyDescent="0.25">
      <c r="A57" s="1" t="s">
        <v>59</v>
      </c>
    </row>
    <row r="58" spans="1:1" x14ac:dyDescent="0.25">
      <c r="A58" s="1" t="s">
        <v>60</v>
      </c>
    </row>
    <row r="59" spans="1:1" x14ac:dyDescent="0.25">
      <c r="A59" s="1" t="s">
        <v>61</v>
      </c>
    </row>
    <row r="60" spans="1:1" x14ac:dyDescent="0.25">
      <c r="A60" s="1" t="s">
        <v>62</v>
      </c>
    </row>
    <row r="61" spans="1:1" x14ac:dyDescent="0.25">
      <c r="A61" s="1" t="s">
        <v>63</v>
      </c>
    </row>
    <row r="62" spans="1:1" x14ac:dyDescent="0.25">
      <c r="A62" s="1" t="s">
        <v>64</v>
      </c>
    </row>
    <row r="63" spans="1:1" x14ac:dyDescent="0.25">
      <c r="A63" s="1" t="s">
        <v>65</v>
      </c>
    </row>
    <row r="64" spans="1:1" x14ac:dyDescent="0.25">
      <c r="A64" s="1" t="s">
        <v>66</v>
      </c>
    </row>
    <row r="65" spans="1:1" x14ac:dyDescent="0.25">
      <c r="A65" s="1" t="s">
        <v>67</v>
      </c>
    </row>
    <row r="66" spans="1:1" x14ac:dyDescent="0.25">
      <c r="A66" s="1" t="s">
        <v>68</v>
      </c>
    </row>
    <row r="67" spans="1:1" x14ac:dyDescent="0.25">
      <c r="A67" s="1" t="s">
        <v>69</v>
      </c>
    </row>
    <row r="68" spans="1:1" x14ac:dyDescent="0.25">
      <c r="A68" s="1" t="s">
        <v>70</v>
      </c>
    </row>
    <row r="69" spans="1:1" x14ac:dyDescent="0.25">
      <c r="A69" s="1" t="s">
        <v>71</v>
      </c>
    </row>
    <row r="70" spans="1:1" x14ac:dyDescent="0.25">
      <c r="A70" s="1" t="s">
        <v>72</v>
      </c>
    </row>
    <row r="71" spans="1:1" x14ac:dyDescent="0.25">
      <c r="A71" s="1" t="s">
        <v>73</v>
      </c>
    </row>
    <row r="72" spans="1:1" x14ac:dyDescent="0.25">
      <c r="A72" s="1" t="s">
        <v>74</v>
      </c>
    </row>
    <row r="73" spans="1:1" x14ac:dyDescent="0.25">
      <c r="A73" s="1" t="s">
        <v>75</v>
      </c>
    </row>
    <row r="74" spans="1:1" x14ac:dyDescent="0.25">
      <c r="A74" s="1" t="s">
        <v>76</v>
      </c>
    </row>
    <row r="75" spans="1:1" x14ac:dyDescent="0.25">
      <c r="A75" s="1" t="s">
        <v>77</v>
      </c>
    </row>
    <row r="76" spans="1:1" x14ac:dyDescent="0.25">
      <c r="A76" s="1" t="s">
        <v>78</v>
      </c>
    </row>
    <row r="77" spans="1:1" x14ac:dyDescent="0.25">
      <c r="A77" s="1" t="s">
        <v>79</v>
      </c>
    </row>
    <row r="78" spans="1:1" x14ac:dyDescent="0.25">
      <c r="A78" s="1" t="s">
        <v>80</v>
      </c>
    </row>
    <row r="79" spans="1:1" x14ac:dyDescent="0.25">
      <c r="A79" s="1" t="s">
        <v>81</v>
      </c>
    </row>
    <row r="80" spans="1:1" x14ac:dyDescent="0.25">
      <c r="A80" s="1" t="s">
        <v>82</v>
      </c>
    </row>
    <row r="81" spans="1:1" x14ac:dyDescent="0.25">
      <c r="A81" s="1" t="s">
        <v>83</v>
      </c>
    </row>
    <row r="82" spans="1:1" x14ac:dyDescent="0.25">
      <c r="A82" s="1" t="s">
        <v>84</v>
      </c>
    </row>
    <row r="83" spans="1:1" x14ac:dyDescent="0.25">
      <c r="A83" s="1" t="s">
        <v>85</v>
      </c>
    </row>
  </sheetData>
  <sortState ref="C2:E535">
    <sortCondition descending="1" ref="D2:D5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1"/>
  <sheetViews>
    <sheetView tabSelected="1" workbookViewId="0">
      <selection activeCell="M2" sqref="M2:M531"/>
    </sheetView>
  </sheetViews>
  <sheetFormatPr defaultRowHeight="15" x14ac:dyDescent="0.25"/>
  <cols>
    <col min="11" max="11" width="26.85546875" customWidth="1"/>
  </cols>
  <sheetData>
    <row r="1" spans="1:13" ht="26.25" thickBot="1" x14ac:dyDescent="0.3">
      <c r="A1" s="7" t="s">
        <v>1164</v>
      </c>
      <c r="B1" s="7" t="s">
        <v>1166</v>
      </c>
      <c r="C1" s="7" t="s">
        <v>1165</v>
      </c>
      <c r="D1" s="7" t="s">
        <v>1167</v>
      </c>
      <c r="K1" s="1" t="s">
        <v>0</v>
      </c>
    </row>
    <row r="2" spans="1:13" ht="30.75" thickBot="1" x14ac:dyDescent="0.3">
      <c r="A2" s="8" t="s">
        <v>1168</v>
      </c>
      <c r="B2" s="9">
        <v>1</v>
      </c>
      <c r="C2" s="9" t="s">
        <v>1169</v>
      </c>
      <c r="D2" s="8" t="s">
        <v>1170</v>
      </c>
      <c r="E2" t="str">
        <f>IF(LEN(B2)=1,_xlfn.CONCAT("0",B2),_xlfn.CONCAT(B2))</f>
        <v>01</v>
      </c>
      <c r="F2" t="str">
        <f>C2</f>
        <v>AL</v>
      </c>
      <c r="G2" t="str">
        <f>A2</f>
        <v>Alabama</v>
      </c>
      <c r="H2" t="str">
        <f>_xlfn.CONCAT(G2," District ",B2)</f>
        <v>Alabama District 1</v>
      </c>
      <c r="K2" t="s">
        <v>1311</v>
      </c>
      <c r="L2" t="s">
        <v>1312</v>
      </c>
      <c r="M2" t="str">
        <f>_xlfn.CONCAT(TRIM(L2)," ",TRIM(K2))</f>
        <v>Ralph Abraham</v>
      </c>
    </row>
    <row r="3" spans="1:13" ht="30.75" thickBot="1" x14ac:dyDescent="0.3">
      <c r="A3" s="8" t="s">
        <v>1171</v>
      </c>
      <c r="B3" s="9">
        <v>2</v>
      </c>
      <c r="C3" s="9" t="s">
        <v>1172</v>
      </c>
      <c r="D3" s="8" t="s">
        <v>1173</v>
      </c>
      <c r="E3" t="str">
        <f t="shared" ref="E3:E66" si="0">IF(LEN(B3)=1,_xlfn.CONCAT("0",B3),_xlfn.CONCAT(B3))</f>
        <v>02</v>
      </c>
      <c r="F3" t="str">
        <f t="shared" ref="F3:F66" si="1">C3</f>
        <v>AK</v>
      </c>
      <c r="G3" t="str">
        <f t="shared" ref="G3:G66" si="2">A3</f>
        <v>Alaska</v>
      </c>
      <c r="H3" t="str">
        <f t="shared" ref="H3:H66" si="3">_xlfn.CONCAT(G3," District ",B3)</f>
        <v>Alaska District 2</v>
      </c>
      <c r="K3" t="s">
        <v>1313</v>
      </c>
      <c r="L3" t="s">
        <v>1314</v>
      </c>
      <c r="M3" t="str">
        <f t="shared" ref="M3:M66" si="4">_xlfn.CONCAT(TRIM(L3)," ",TRIM(K3))</f>
        <v>Alma Adams</v>
      </c>
    </row>
    <row r="4" spans="1:13" ht="77.25" thickBot="1" x14ac:dyDescent="0.3">
      <c r="A4" s="8" t="s">
        <v>1174</v>
      </c>
      <c r="B4" s="9">
        <v>60</v>
      </c>
      <c r="C4" s="9" t="s">
        <v>1175</v>
      </c>
      <c r="D4" s="9" t="s">
        <v>1176</v>
      </c>
      <c r="E4" t="str">
        <f t="shared" si="0"/>
        <v>60</v>
      </c>
      <c r="F4" t="str">
        <f t="shared" si="1"/>
        <v>AS</v>
      </c>
      <c r="G4" t="str">
        <f t="shared" si="2"/>
        <v>American Samoa</v>
      </c>
      <c r="H4" t="str">
        <f t="shared" si="3"/>
        <v>American Samoa District 60</v>
      </c>
      <c r="K4" t="s">
        <v>1315</v>
      </c>
      <c r="L4" t="s">
        <v>1316</v>
      </c>
      <c r="M4" t="str">
        <f t="shared" si="4"/>
        <v>Robert B Aderholt</v>
      </c>
    </row>
    <row r="5" spans="1:13" ht="45.75" thickBot="1" x14ac:dyDescent="0.3">
      <c r="A5" s="10" t="s">
        <v>1177</v>
      </c>
      <c r="B5" s="11">
        <v>3</v>
      </c>
      <c r="C5" s="11"/>
      <c r="D5" s="11" t="s">
        <v>1178</v>
      </c>
      <c r="E5" t="str">
        <f t="shared" si="0"/>
        <v>03</v>
      </c>
      <c r="F5">
        <f t="shared" si="1"/>
        <v>0</v>
      </c>
      <c r="G5" t="str">
        <f t="shared" si="2"/>
        <v>American Samoa *</v>
      </c>
      <c r="H5" t="str">
        <f t="shared" si="3"/>
        <v>American Samoa * District 3</v>
      </c>
      <c r="K5" t="s">
        <v>1317</v>
      </c>
      <c r="L5" t="s">
        <v>1318</v>
      </c>
      <c r="M5" t="str">
        <f t="shared" si="4"/>
        <v>Pete Aguilar</v>
      </c>
    </row>
    <row r="6" spans="1:13" ht="30.75" thickBot="1" x14ac:dyDescent="0.3">
      <c r="A6" s="8" t="s">
        <v>1179</v>
      </c>
      <c r="B6" s="9">
        <v>4</v>
      </c>
      <c r="C6" s="9" t="s">
        <v>1180</v>
      </c>
      <c r="D6" s="8" t="s">
        <v>1170</v>
      </c>
      <c r="E6" t="str">
        <f t="shared" si="0"/>
        <v>04</v>
      </c>
      <c r="F6" t="str">
        <f t="shared" si="1"/>
        <v>AZ</v>
      </c>
      <c r="G6" t="str">
        <f t="shared" si="2"/>
        <v>Arizona</v>
      </c>
      <c r="H6" t="str">
        <f t="shared" si="3"/>
        <v>Arizona District 4</v>
      </c>
      <c r="K6" t="s">
        <v>1319</v>
      </c>
      <c r="L6" t="s">
        <v>1320</v>
      </c>
      <c r="M6" t="str">
        <f t="shared" si="4"/>
        <v>Lamar Alexander</v>
      </c>
    </row>
    <row r="7" spans="1:13" ht="30.75" thickBot="1" x14ac:dyDescent="0.3">
      <c r="A7" s="8" t="s">
        <v>1181</v>
      </c>
      <c r="B7" s="9">
        <v>5</v>
      </c>
      <c r="C7" s="9" t="s">
        <v>1182</v>
      </c>
      <c r="D7" s="8" t="s">
        <v>1170</v>
      </c>
      <c r="E7" t="str">
        <f t="shared" si="0"/>
        <v>05</v>
      </c>
      <c r="F7" t="str">
        <f t="shared" si="1"/>
        <v>AR</v>
      </c>
      <c r="G7" t="str">
        <f t="shared" si="2"/>
        <v>Arkansas</v>
      </c>
      <c r="H7" t="str">
        <f t="shared" si="3"/>
        <v>Arkansas District 5</v>
      </c>
      <c r="K7" t="s">
        <v>1321</v>
      </c>
      <c r="L7" t="s">
        <v>1322</v>
      </c>
      <c r="M7" t="str">
        <f t="shared" si="4"/>
        <v>Richard W Allen</v>
      </c>
    </row>
    <row r="8" spans="1:13" ht="51.75" thickBot="1" x14ac:dyDescent="0.3">
      <c r="A8" s="8" t="s">
        <v>1183</v>
      </c>
      <c r="B8" s="9">
        <v>81</v>
      </c>
      <c r="C8" s="9"/>
      <c r="D8" s="9" t="s">
        <v>1184</v>
      </c>
      <c r="E8" t="str">
        <f t="shared" si="0"/>
        <v>81</v>
      </c>
      <c r="F8">
        <f t="shared" si="1"/>
        <v>0</v>
      </c>
      <c r="G8" t="str">
        <f t="shared" si="2"/>
        <v>Baker Island</v>
      </c>
      <c r="H8" t="str">
        <f t="shared" si="3"/>
        <v>Baker Island District 81</v>
      </c>
      <c r="K8" t="s">
        <v>1323</v>
      </c>
      <c r="L8" t="s">
        <v>1324</v>
      </c>
      <c r="M8" t="str">
        <f t="shared" si="4"/>
        <v>Justin Amash</v>
      </c>
    </row>
    <row r="9" spans="1:13" ht="30.75" thickBot="1" x14ac:dyDescent="0.3">
      <c r="A9" s="8" t="s">
        <v>1185</v>
      </c>
      <c r="B9" s="9">
        <v>6</v>
      </c>
      <c r="C9" s="9" t="s">
        <v>1186</v>
      </c>
      <c r="D9" s="8" t="s">
        <v>1170</v>
      </c>
      <c r="E9" t="str">
        <f t="shared" si="0"/>
        <v>06</v>
      </c>
      <c r="F9" t="str">
        <f t="shared" si="1"/>
        <v>CA</v>
      </c>
      <c r="G9" t="str">
        <f t="shared" si="2"/>
        <v>California</v>
      </c>
      <c r="H9" t="str">
        <f t="shared" si="3"/>
        <v>California District 6</v>
      </c>
      <c r="K9" t="s">
        <v>1325</v>
      </c>
      <c r="L9" t="s">
        <v>1326</v>
      </c>
      <c r="M9" t="str">
        <f t="shared" si="4"/>
        <v>Mark Amodei</v>
      </c>
    </row>
    <row r="10" spans="1:13" ht="39" thickBot="1" x14ac:dyDescent="0.3">
      <c r="A10" s="10" t="s">
        <v>1187</v>
      </c>
      <c r="B10" s="11">
        <v>7</v>
      </c>
      <c r="C10" s="11"/>
      <c r="D10" s="11" t="s">
        <v>1178</v>
      </c>
      <c r="E10" t="str">
        <f t="shared" si="0"/>
        <v>07</v>
      </c>
      <c r="F10">
        <f t="shared" si="1"/>
        <v>0</v>
      </c>
      <c r="G10" t="str">
        <f t="shared" si="2"/>
        <v>Canal Zone *</v>
      </c>
      <c r="H10" t="str">
        <f t="shared" si="3"/>
        <v>Canal Zone * District 7</v>
      </c>
      <c r="K10" t="s">
        <v>1327</v>
      </c>
      <c r="L10" t="s">
        <v>1328</v>
      </c>
      <c r="M10" t="str">
        <f t="shared" si="4"/>
        <v>Brad Ashford</v>
      </c>
    </row>
    <row r="11" spans="1:13" ht="30.75" thickBot="1" x14ac:dyDescent="0.3">
      <c r="A11" s="8" t="s">
        <v>1188</v>
      </c>
      <c r="B11" s="9">
        <v>8</v>
      </c>
      <c r="C11" s="9" t="s">
        <v>1189</v>
      </c>
      <c r="D11" s="8" t="s">
        <v>1170</v>
      </c>
      <c r="E11" t="str">
        <f t="shared" si="0"/>
        <v>08</v>
      </c>
      <c r="F11" t="str">
        <f t="shared" si="1"/>
        <v>CO</v>
      </c>
      <c r="G11" t="str">
        <f t="shared" si="2"/>
        <v>Colorado</v>
      </c>
      <c r="H11" t="str">
        <f t="shared" si="3"/>
        <v>Colorado District 8</v>
      </c>
      <c r="K11" t="s">
        <v>1329</v>
      </c>
      <c r="L11" t="s">
        <v>1330</v>
      </c>
      <c r="M11" t="str">
        <f t="shared" si="4"/>
        <v>Kelly Ayotte</v>
      </c>
    </row>
    <row r="12" spans="1:13" ht="30.75" thickBot="1" x14ac:dyDescent="0.3">
      <c r="A12" s="8" t="s">
        <v>1190</v>
      </c>
      <c r="B12" s="9">
        <v>9</v>
      </c>
      <c r="C12" s="9" t="s">
        <v>1191</v>
      </c>
      <c r="D12" s="8" t="s">
        <v>1170</v>
      </c>
      <c r="E12" t="str">
        <f t="shared" si="0"/>
        <v>09</v>
      </c>
      <c r="F12" t="str">
        <f t="shared" si="1"/>
        <v>CT</v>
      </c>
      <c r="G12" t="str">
        <f t="shared" si="2"/>
        <v>Connecticut</v>
      </c>
      <c r="H12" t="str">
        <f t="shared" si="3"/>
        <v>Connecticut District 9</v>
      </c>
      <c r="K12" t="s">
        <v>1331</v>
      </c>
      <c r="L12" t="s">
        <v>1332</v>
      </c>
      <c r="M12" t="str">
        <f t="shared" si="4"/>
        <v>Brian Babin</v>
      </c>
    </row>
    <row r="13" spans="1:13" ht="30.75" thickBot="1" x14ac:dyDescent="0.3">
      <c r="A13" s="8" t="s">
        <v>1192</v>
      </c>
      <c r="B13" s="9">
        <v>10</v>
      </c>
      <c r="C13" s="9" t="s">
        <v>1193</v>
      </c>
      <c r="D13" s="8" t="s">
        <v>1170</v>
      </c>
      <c r="E13" t="str">
        <f t="shared" si="0"/>
        <v>10</v>
      </c>
      <c r="F13" t="str">
        <f t="shared" si="1"/>
        <v>DE</v>
      </c>
      <c r="G13" t="str">
        <f t="shared" si="2"/>
        <v>Delaware</v>
      </c>
      <c r="H13" t="str">
        <f t="shared" si="3"/>
        <v>Delaware District 10</v>
      </c>
      <c r="K13" t="s">
        <v>1333</v>
      </c>
      <c r="L13" t="s">
        <v>1334</v>
      </c>
      <c r="M13" t="str">
        <f t="shared" si="4"/>
        <v>Tammy Baldwin</v>
      </c>
    </row>
    <row r="14" spans="1:13" ht="60.75" thickBot="1" x14ac:dyDescent="0.3">
      <c r="A14" s="8" t="s">
        <v>1194</v>
      </c>
      <c r="B14" s="9">
        <v>11</v>
      </c>
      <c r="C14" s="9" t="s">
        <v>1195</v>
      </c>
      <c r="D14" s="8" t="s">
        <v>1196</v>
      </c>
      <c r="E14" t="str">
        <f t="shared" si="0"/>
        <v>11</v>
      </c>
      <c r="F14" t="str">
        <f t="shared" si="1"/>
        <v>DC</v>
      </c>
      <c r="G14" t="str">
        <f t="shared" si="2"/>
        <v>District of Columbia</v>
      </c>
      <c r="H14" t="str">
        <f t="shared" si="3"/>
        <v>District of Columbia District 11</v>
      </c>
      <c r="K14" t="s">
        <v>1335</v>
      </c>
      <c r="L14" t="s">
        <v>1336</v>
      </c>
      <c r="M14" t="str">
        <f t="shared" si="4"/>
        <v>Lou Barletta</v>
      </c>
    </row>
    <row r="15" spans="1:13" ht="30.75" thickBot="1" x14ac:dyDescent="0.3">
      <c r="A15" s="8" t="s">
        <v>1197</v>
      </c>
      <c r="B15" s="9">
        <v>12</v>
      </c>
      <c r="C15" s="9" t="s">
        <v>1198</v>
      </c>
      <c r="D15" s="8" t="s">
        <v>1170</v>
      </c>
      <c r="E15" t="str">
        <f t="shared" si="0"/>
        <v>12</v>
      </c>
      <c r="F15" t="str">
        <f t="shared" si="1"/>
        <v>FL</v>
      </c>
      <c r="G15" t="str">
        <f t="shared" si="2"/>
        <v>Florida</v>
      </c>
      <c r="H15" t="str">
        <f t="shared" si="3"/>
        <v>Florida District 12</v>
      </c>
      <c r="K15" t="s">
        <v>1337</v>
      </c>
      <c r="L15" t="s">
        <v>1338</v>
      </c>
      <c r="M15" t="str">
        <f t="shared" si="4"/>
        <v>Andy Barr</v>
      </c>
    </row>
    <row r="16" spans="1:13" ht="75.75" thickBot="1" x14ac:dyDescent="0.3">
      <c r="A16" s="8" t="s">
        <v>1199</v>
      </c>
      <c r="B16" s="9">
        <v>64</v>
      </c>
      <c r="C16" s="9" t="s">
        <v>1200</v>
      </c>
      <c r="D16" s="9" t="s">
        <v>1201</v>
      </c>
      <c r="E16" t="str">
        <f t="shared" si="0"/>
        <v>64</v>
      </c>
      <c r="F16" t="str">
        <f t="shared" si="1"/>
        <v>FM</v>
      </c>
      <c r="G16" t="str">
        <f t="shared" si="2"/>
        <v>Federated States of Micronesia</v>
      </c>
      <c r="H16" t="str">
        <f t="shared" si="3"/>
        <v>Federated States of Micronesia District 64</v>
      </c>
      <c r="K16" t="s">
        <v>1339</v>
      </c>
      <c r="L16" t="s">
        <v>1340</v>
      </c>
      <c r="M16" t="str">
        <f t="shared" si="4"/>
        <v>John A Barrasso</v>
      </c>
    </row>
    <row r="17" spans="1:13" ht="30.75" thickBot="1" x14ac:dyDescent="0.3">
      <c r="A17" s="8" t="s">
        <v>1202</v>
      </c>
      <c r="B17" s="9">
        <v>13</v>
      </c>
      <c r="C17" s="9" t="s">
        <v>1203</v>
      </c>
      <c r="D17" s="8" t="s">
        <v>1170</v>
      </c>
      <c r="E17" t="str">
        <f t="shared" si="0"/>
        <v>13</v>
      </c>
      <c r="F17" t="str">
        <f t="shared" si="1"/>
        <v>GA</v>
      </c>
      <c r="G17" t="str">
        <f t="shared" si="2"/>
        <v>Georgia</v>
      </c>
      <c r="H17" t="str">
        <f t="shared" si="3"/>
        <v>Georgia District 13</v>
      </c>
      <c r="K17" t="s">
        <v>1341</v>
      </c>
      <c r="L17" t="s">
        <v>1342</v>
      </c>
      <c r="M17" t="str">
        <f t="shared" si="4"/>
        <v>Joe Barton</v>
      </c>
    </row>
    <row r="18" spans="1:13" ht="39" thickBot="1" x14ac:dyDescent="0.3">
      <c r="A18" s="10" t="s">
        <v>1204</v>
      </c>
      <c r="B18" s="11">
        <v>14</v>
      </c>
      <c r="C18" s="11"/>
      <c r="D18" s="11" t="s">
        <v>1178</v>
      </c>
      <c r="E18" t="str">
        <f t="shared" si="0"/>
        <v>14</v>
      </c>
      <c r="F18">
        <f t="shared" si="1"/>
        <v>0</v>
      </c>
      <c r="G18" t="str">
        <f t="shared" si="2"/>
        <v>Guam *</v>
      </c>
      <c r="H18" t="str">
        <f t="shared" si="3"/>
        <v>Guam * District 14</v>
      </c>
      <c r="K18" t="s">
        <v>1343</v>
      </c>
      <c r="L18" t="s">
        <v>1344</v>
      </c>
      <c r="M18" t="str">
        <f t="shared" si="4"/>
        <v>Karen Bass</v>
      </c>
    </row>
    <row r="19" spans="1:13" ht="77.25" thickBot="1" x14ac:dyDescent="0.3">
      <c r="A19" s="8" t="s">
        <v>1205</v>
      </c>
      <c r="B19" s="9">
        <v>66</v>
      </c>
      <c r="C19" s="9" t="s">
        <v>1206</v>
      </c>
      <c r="D19" s="9" t="s">
        <v>1176</v>
      </c>
      <c r="E19" t="str">
        <f t="shared" si="0"/>
        <v>66</v>
      </c>
      <c r="F19" t="str">
        <f t="shared" si="1"/>
        <v>GU</v>
      </c>
      <c r="G19" t="str">
        <f t="shared" si="2"/>
        <v>Guam</v>
      </c>
      <c r="H19" t="str">
        <f t="shared" si="3"/>
        <v>Guam District 66</v>
      </c>
      <c r="K19" t="s">
        <v>1345</v>
      </c>
      <c r="L19" t="s">
        <v>1346</v>
      </c>
      <c r="M19" t="str">
        <f t="shared" si="4"/>
        <v>Joyce Beatty</v>
      </c>
    </row>
    <row r="20" spans="1:13" ht="30.75" thickBot="1" x14ac:dyDescent="0.3">
      <c r="A20" s="8" t="s">
        <v>1207</v>
      </c>
      <c r="B20" s="9">
        <v>15</v>
      </c>
      <c r="C20" s="9" t="s">
        <v>1208</v>
      </c>
      <c r="D20" s="8" t="s">
        <v>1170</v>
      </c>
      <c r="E20" t="str">
        <f t="shared" si="0"/>
        <v>15</v>
      </c>
      <c r="F20" t="str">
        <f t="shared" si="1"/>
        <v>HI</v>
      </c>
      <c r="G20" t="str">
        <f t="shared" si="2"/>
        <v>Hawaii</v>
      </c>
      <c r="H20" t="str">
        <f t="shared" si="3"/>
        <v>Hawaii District 15</v>
      </c>
      <c r="K20" t="s">
        <v>1347</v>
      </c>
      <c r="L20" t="s">
        <v>1348</v>
      </c>
      <c r="M20" t="str">
        <f t="shared" si="4"/>
        <v>Xavier Becerra</v>
      </c>
    </row>
    <row r="21" spans="1:13" ht="51.75" thickBot="1" x14ac:dyDescent="0.3">
      <c r="A21" s="8" t="s">
        <v>1209</v>
      </c>
      <c r="B21" s="9">
        <v>84</v>
      </c>
      <c r="C21" s="9"/>
      <c r="D21" s="9" t="s">
        <v>1184</v>
      </c>
      <c r="E21" t="str">
        <f t="shared" si="0"/>
        <v>84</v>
      </c>
      <c r="F21">
        <f t="shared" si="1"/>
        <v>0</v>
      </c>
      <c r="G21" t="str">
        <f t="shared" si="2"/>
        <v>Howland Island</v>
      </c>
      <c r="H21" t="str">
        <f t="shared" si="3"/>
        <v>Howland Island District 84</v>
      </c>
      <c r="K21" t="s">
        <v>1349</v>
      </c>
      <c r="L21" t="s">
        <v>1350</v>
      </c>
      <c r="M21" t="str">
        <f t="shared" si="4"/>
        <v>Dan Benishek</v>
      </c>
    </row>
    <row r="22" spans="1:13" ht="30.75" thickBot="1" x14ac:dyDescent="0.3">
      <c r="A22" s="8" t="s">
        <v>1210</v>
      </c>
      <c r="B22" s="9">
        <v>16</v>
      </c>
      <c r="C22" s="9" t="s">
        <v>1211</v>
      </c>
      <c r="D22" s="8" t="s">
        <v>1170</v>
      </c>
      <c r="E22" t="str">
        <f t="shared" si="0"/>
        <v>16</v>
      </c>
      <c r="F22" t="str">
        <f t="shared" si="1"/>
        <v>ID</v>
      </c>
      <c r="G22" t="str">
        <f t="shared" si="2"/>
        <v>Idaho</v>
      </c>
      <c r="H22" t="str">
        <f t="shared" si="3"/>
        <v>Idaho District 16</v>
      </c>
      <c r="K22" t="s">
        <v>1351</v>
      </c>
      <c r="L22" t="s">
        <v>1352</v>
      </c>
      <c r="M22" t="str">
        <f t="shared" si="4"/>
        <v>Michael F Bennet</v>
      </c>
    </row>
    <row r="23" spans="1:13" ht="30.75" thickBot="1" x14ac:dyDescent="0.3">
      <c r="A23" s="8" t="s">
        <v>1212</v>
      </c>
      <c r="B23" s="9">
        <v>17</v>
      </c>
      <c r="C23" s="9" t="s">
        <v>1213</v>
      </c>
      <c r="D23" s="8" t="s">
        <v>1170</v>
      </c>
      <c r="E23" t="str">
        <f t="shared" si="0"/>
        <v>17</v>
      </c>
      <c r="F23" t="str">
        <f t="shared" si="1"/>
        <v>IL</v>
      </c>
      <c r="G23" t="str">
        <f t="shared" si="2"/>
        <v>Illinois</v>
      </c>
      <c r="H23" t="str">
        <f t="shared" si="3"/>
        <v>Illinois District 17</v>
      </c>
      <c r="K23" t="s">
        <v>1353</v>
      </c>
      <c r="L23" t="s">
        <v>1354</v>
      </c>
      <c r="M23" t="str">
        <f t="shared" si="4"/>
        <v>Ami Bera</v>
      </c>
    </row>
    <row r="24" spans="1:13" ht="30.75" thickBot="1" x14ac:dyDescent="0.3">
      <c r="A24" s="8" t="s">
        <v>1214</v>
      </c>
      <c r="B24" s="9">
        <v>18</v>
      </c>
      <c r="C24" s="9" t="s">
        <v>1215</v>
      </c>
      <c r="D24" s="8" t="s">
        <v>1170</v>
      </c>
      <c r="E24" t="str">
        <f t="shared" si="0"/>
        <v>18</v>
      </c>
      <c r="F24" t="str">
        <f t="shared" si="1"/>
        <v>IN</v>
      </c>
      <c r="G24" t="str">
        <f t="shared" si="2"/>
        <v>Indiana</v>
      </c>
      <c r="H24" t="str">
        <f t="shared" si="3"/>
        <v>Indiana District 18</v>
      </c>
      <c r="K24" t="s">
        <v>1355</v>
      </c>
      <c r="L24" t="s">
        <v>1356</v>
      </c>
      <c r="M24" t="str">
        <f t="shared" si="4"/>
        <v>Jaime Herrera Beutler</v>
      </c>
    </row>
    <row r="25" spans="1:13" ht="30.75" thickBot="1" x14ac:dyDescent="0.3">
      <c r="A25" s="8" t="s">
        <v>1216</v>
      </c>
      <c r="B25" s="9">
        <v>19</v>
      </c>
      <c r="C25" s="9" t="s">
        <v>1217</v>
      </c>
      <c r="D25" s="8" t="s">
        <v>1170</v>
      </c>
      <c r="E25" t="str">
        <f t="shared" si="0"/>
        <v>19</v>
      </c>
      <c r="F25" t="str">
        <f t="shared" si="1"/>
        <v>IA</v>
      </c>
      <c r="G25" t="str">
        <f t="shared" si="2"/>
        <v>Iowa</v>
      </c>
      <c r="H25" t="str">
        <f t="shared" si="3"/>
        <v>Iowa District 19</v>
      </c>
      <c r="K25" t="s">
        <v>1357</v>
      </c>
      <c r="L25" t="s">
        <v>1358</v>
      </c>
      <c r="M25" t="str">
        <f t="shared" si="4"/>
        <v>Don Beyer</v>
      </c>
    </row>
    <row r="26" spans="1:13" ht="51.75" thickBot="1" x14ac:dyDescent="0.3">
      <c r="A26" s="8" t="s">
        <v>1218</v>
      </c>
      <c r="B26" s="9">
        <v>86</v>
      </c>
      <c r="C26" s="9"/>
      <c r="D26" s="9" t="s">
        <v>1184</v>
      </c>
      <c r="E26" t="str">
        <f t="shared" si="0"/>
        <v>86</v>
      </c>
      <c r="F26">
        <f t="shared" si="1"/>
        <v>0</v>
      </c>
      <c r="G26" t="str">
        <f t="shared" si="2"/>
        <v>Jarvis Island</v>
      </c>
      <c r="H26" t="str">
        <f t="shared" si="3"/>
        <v>Jarvis Island District 86</v>
      </c>
      <c r="K26" t="s">
        <v>1359</v>
      </c>
      <c r="L26" t="s">
        <v>1360</v>
      </c>
      <c r="M26" t="str">
        <f t="shared" si="4"/>
        <v>Gus Bilirakis</v>
      </c>
    </row>
    <row r="27" spans="1:13" ht="51.75" thickBot="1" x14ac:dyDescent="0.3">
      <c r="A27" s="8" t="s">
        <v>1219</v>
      </c>
      <c r="B27" s="9">
        <v>67</v>
      </c>
      <c r="C27" s="9"/>
      <c r="D27" s="9" t="s">
        <v>1184</v>
      </c>
      <c r="E27" t="str">
        <f t="shared" si="0"/>
        <v>67</v>
      </c>
      <c r="F27">
        <f t="shared" si="1"/>
        <v>0</v>
      </c>
      <c r="G27" t="str">
        <f t="shared" si="2"/>
        <v>Johnston Atoll</v>
      </c>
      <c r="H27" t="str">
        <f t="shared" si="3"/>
        <v>Johnston Atoll District 67</v>
      </c>
      <c r="K27" t="s">
        <v>1361</v>
      </c>
      <c r="L27" t="s">
        <v>1362</v>
      </c>
      <c r="M27" t="str">
        <f t="shared" si="4"/>
        <v>Mike Bishop</v>
      </c>
    </row>
    <row r="28" spans="1:13" ht="30.75" thickBot="1" x14ac:dyDescent="0.3">
      <c r="A28" s="8" t="s">
        <v>1220</v>
      </c>
      <c r="B28" s="9">
        <v>20</v>
      </c>
      <c r="C28" s="9" t="s">
        <v>1221</v>
      </c>
      <c r="D28" s="8" t="s">
        <v>1170</v>
      </c>
      <c r="E28" t="str">
        <f t="shared" si="0"/>
        <v>20</v>
      </c>
      <c r="F28" t="str">
        <f t="shared" si="1"/>
        <v>KS</v>
      </c>
      <c r="G28" t="str">
        <f t="shared" si="2"/>
        <v>Kansas</v>
      </c>
      <c r="H28" t="str">
        <f t="shared" si="3"/>
        <v>Kansas District 20</v>
      </c>
      <c r="K28" t="s">
        <v>1361</v>
      </c>
      <c r="L28" t="s">
        <v>1363</v>
      </c>
      <c r="M28" t="str">
        <f t="shared" si="4"/>
        <v>Rob Bishop</v>
      </c>
    </row>
    <row r="29" spans="1:13" ht="30.75" thickBot="1" x14ac:dyDescent="0.3">
      <c r="A29" s="8" t="s">
        <v>1222</v>
      </c>
      <c r="B29" s="9">
        <v>21</v>
      </c>
      <c r="C29" s="9" t="s">
        <v>1223</v>
      </c>
      <c r="D29" s="8" t="s">
        <v>1170</v>
      </c>
      <c r="E29" t="str">
        <f t="shared" si="0"/>
        <v>21</v>
      </c>
      <c r="F29" t="str">
        <f t="shared" si="1"/>
        <v>KY</v>
      </c>
      <c r="G29" t="str">
        <f t="shared" si="2"/>
        <v>Kentucky</v>
      </c>
      <c r="H29" t="str">
        <f t="shared" si="3"/>
        <v>Kentucky District 21</v>
      </c>
      <c r="K29" t="s">
        <v>1361</v>
      </c>
      <c r="L29" t="s">
        <v>1364</v>
      </c>
      <c r="M29" t="str">
        <f t="shared" si="4"/>
        <v>Sanford Bishop</v>
      </c>
    </row>
    <row r="30" spans="1:13" ht="51.75" thickBot="1" x14ac:dyDescent="0.3">
      <c r="A30" s="8" t="s">
        <v>1224</v>
      </c>
      <c r="B30" s="9">
        <v>89</v>
      </c>
      <c r="C30" s="9"/>
      <c r="D30" s="9" t="s">
        <v>1184</v>
      </c>
      <c r="E30" t="str">
        <f t="shared" si="0"/>
        <v>89</v>
      </c>
      <c r="F30">
        <f t="shared" si="1"/>
        <v>0</v>
      </c>
      <c r="G30" t="str">
        <f t="shared" si="2"/>
        <v>Kingman Reef</v>
      </c>
      <c r="H30" t="str">
        <f t="shared" si="3"/>
        <v>Kingman Reef District 89</v>
      </c>
      <c r="K30" t="s">
        <v>1365</v>
      </c>
      <c r="L30" t="s">
        <v>1366</v>
      </c>
      <c r="M30" t="str">
        <f t="shared" si="4"/>
        <v>Diane Black</v>
      </c>
    </row>
    <row r="31" spans="1:13" ht="30.75" thickBot="1" x14ac:dyDescent="0.3">
      <c r="A31" s="8" t="s">
        <v>1225</v>
      </c>
      <c r="B31" s="9">
        <v>22</v>
      </c>
      <c r="C31" s="9" t="s">
        <v>1226</v>
      </c>
      <c r="D31" s="8" t="s">
        <v>1227</v>
      </c>
      <c r="E31" t="str">
        <f t="shared" si="0"/>
        <v>22</v>
      </c>
      <c r="F31" t="str">
        <f t="shared" si="1"/>
        <v>LA</v>
      </c>
      <c r="G31" t="str">
        <f t="shared" si="2"/>
        <v>Louisiana</v>
      </c>
      <c r="H31" t="str">
        <f t="shared" si="3"/>
        <v>Louisiana District 22</v>
      </c>
      <c r="K31" t="s">
        <v>1367</v>
      </c>
      <c r="L31" t="s">
        <v>1368</v>
      </c>
      <c r="M31" t="str">
        <f t="shared" si="4"/>
        <v>Marsha Blackburn</v>
      </c>
    </row>
    <row r="32" spans="1:13" ht="30.75" thickBot="1" x14ac:dyDescent="0.3">
      <c r="A32" s="8" t="s">
        <v>1228</v>
      </c>
      <c r="B32" s="9">
        <v>23</v>
      </c>
      <c r="C32" s="9" t="s">
        <v>1229</v>
      </c>
      <c r="D32" s="8" t="s">
        <v>1170</v>
      </c>
      <c r="E32" t="str">
        <f t="shared" si="0"/>
        <v>23</v>
      </c>
      <c r="F32" t="str">
        <f t="shared" si="1"/>
        <v>ME</v>
      </c>
      <c r="G32" t="str">
        <f t="shared" si="2"/>
        <v>Maine</v>
      </c>
      <c r="H32" t="str">
        <f t="shared" si="3"/>
        <v>Maine District 23</v>
      </c>
      <c r="K32" t="s">
        <v>1369</v>
      </c>
      <c r="L32" t="s">
        <v>1370</v>
      </c>
      <c r="M32" t="str">
        <f t="shared" si="4"/>
        <v>Rod Blum</v>
      </c>
    </row>
    <row r="33" spans="1:13" ht="39" thickBot="1" x14ac:dyDescent="0.3">
      <c r="A33" s="8" t="s">
        <v>1230</v>
      </c>
      <c r="B33" s="9">
        <v>68</v>
      </c>
      <c r="C33" s="9" t="s">
        <v>1231</v>
      </c>
      <c r="D33" s="9" t="s">
        <v>1201</v>
      </c>
      <c r="E33" t="str">
        <f t="shared" si="0"/>
        <v>68</v>
      </c>
      <c r="F33" t="str">
        <f t="shared" si="1"/>
        <v>MH</v>
      </c>
      <c r="G33" t="str">
        <f t="shared" si="2"/>
        <v>Marshall Islands</v>
      </c>
      <c r="H33" t="str">
        <f t="shared" si="3"/>
        <v>Marshall Islands District 68</v>
      </c>
      <c r="K33" t="s">
        <v>1371</v>
      </c>
      <c r="L33" t="s">
        <v>1372</v>
      </c>
      <c r="M33" t="str">
        <f t="shared" si="4"/>
        <v>Earl Blumenauer</v>
      </c>
    </row>
    <row r="34" spans="1:13" ht="30.75" thickBot="1" x14ac:dyDescent="0.3">
      <c r="A34" s="8" t="s">
        <v>1232</v>
      </c>
      <c r="B34" s="9">
        <v>24</v>
      </c>
      <c r="C34" s="9" t="s">
        <v>1233</v>
      </c>
      <c r="D34" s="8" t="s">
        <v>1170</v>
      </c>
      <c r="E34" t="str">
        <f t="shared" si="0"/>
        <v>24</v>
      </c>
      <c r="F34" t="str">
        <f t="shared" si="1"/>
        <v>MD</v>
      </c>
      <c r="G34" t="str">
        <f t="shared" si="2"/>
        <v>Maryland</v>
      </c>
      <c r="H34" t="str">
        <f t="shared" si="3"/>
        <v>Maryland District 24</v>
      </c>
      <c r="K34" t="s">
        <v>1373</v>
      </c>
      <c r="L34" t="s">
        <v>1374</v>
      </c>
      <c r="M34" t="str">
        <f t="shared" si="4"/>
        <v>Richard Blumenthal</v>
      </c>
    </row>
    <row r="35" spans="1:13" ht="30.75" thickBot="1" x14ac:dyDescent="0.3">
      <c r="A35" s="8" t="s">
        <v>1234</v>
      </c>
      <c r="B35" s="9">
        <v>25</v>
      </c>
      <c r="C35" s="9" t="s">
        <v>1235</v>
      </c>
      <c r="D35" s="8" t="s">
        <v>1170</v>
      </c>
      <c r="E35" t="str">
        <f t="shared" si="0"/>
        <v>25</v>
      </c>
      <c r="F35" t="str">
        <f t="shared" si="1"/>
        <v>MA</v>
      </c>
      <c r="G35" t="str">
        <f t="shared" si="2"/>
        <v>Massachusetts</v>
      </c>
      <c r="H35" t="str">
        <f t="shared" si="3"/>
        <v>Massachusetts District 25</v>
      </c>
      <c r="K35" t="s">
        <v>1375</v>
      </c>
      <c r="L35" t="s">
        <v>1376</v>
      </c>
      <c r="M35" t="str">
        <f t="shared" si="4"/>
        <v>Roy Blunt</v>
      </c>
    </row>
    <row r="36" spans="1:13" ht="30.75" thickBot="1" x14ac:dyDescent="0.3">
      <c r="A36" s="8" t="s">
        <v>1236</v>
      </c>
      <c r="B36" s="9">
        <v>26</v>
      </c>
      <c r="C36" s="9" t="s">
        <v>1237</v>
      </c>
      <c r="D36" s="8" t="s">
        <v>1170</v>
      </c>
      <c r="E36" t="str">
        <f t="shared" si="0"/>
        <v>26</v>
      </c>
      <c r="F36" t="str">
        <f t="shared" si="1"/>
        <v>MI</v>
      </c>
      <c r="G36" t="str">
        <f t="shared" si="2"/>
        <v>Michigan</v>
      </c>
      <c r="H36" t="str">
        <f t="shared" si="3"/>
        <v>Michigan District 26</v>
      </c>
      <c r="K36" t="s">
        <v>1377</v>
      </c>
      <c r="L36" t="s">
        <v>1378</v>
      </c>
      <c r="M36" t="str">
        <f t="shared" si="4"/>
        <v>Suzanne Bonamici</v>
      </c>
    </row>
    <row r="37" spans="1:13" ht="51.75" thickBot="1" x14ac:dyDescent="0.3">
      <c r="A37" s="8" t="s">
        <v>1238</v>
      </c>
      <c r="B37" s="9">
        <v>71</v>
      </c>
      <c r="C37" s="9"/>
      <c r="D37" s="9" t="s">
        <v>1184</v>
      </c>
      <c r="E37" t="str">
        <f t="shared" si="0"/>
        <v>71</v>
      </c>
      <c r="F37">
        <f t="shared" si="1"/>
        <v>0</v>
      </c>
      <c r="G37" t="str">
        <f t="shared" si="2"/>
        <v>Midway Islands</v>
      </c>
      <c r="H37" t="str">
        <f t="shared" si="3"/>
        <v>Midway Islands District 71</v>
      </c>
      <c r="K37" t="s">
        <v>1379</v>
      </c>
      <c r="L37" t="s">
        <v>1380</v>
      </c>
      <c r="M37" t="str">
        <f t="shared" si="4"/>
        <v>Cory Booker</v>
      </c>
    </row>
    <row r="38" spans="1:13" ht="30.75" thickBot="1" x14ac:dyDescent="0.3">
      <c r="A38" s="8" t="s">
        <v>1239</v>
      </c>
      <c r="B38" s="9">
        <v>27</v>
      </c>
      <c r="C38" s="9" t="s">
        <v>1240</v>
      </c>
      <c r="D38" s="8" t="s">
        <v>1170</v>
      </c>
      <c r="E38" t="str">
        <f t="shared" si="0"/>
        <v>27</v>
      </c>
      <c r="F38" t="str">
        <f t="shared" si="1"/>
        <v>MN</v>
      </c>
      <c r="G38" t="str">
        <f t="shared" si="2"/>
        <v>Minnesota</v>
      </c>
      <c r="H38" t="str">
        <f t="shared" si="3"/>
        <v>Minnesota District 27</v>
      </c>
      <c r="K38" t="s">
        <v>1381</v>
      </c>
      <c r="L38" t="s">
        <v>1382</v>
      </c>
      <c r="M38" t="str">
        <f t="shared" si="4"/>
        <v>John Boozman</v>
      </c>
    </row>
    <row r="39" spans="1:13" ht="30.75" thickBot="1" x14ac:dyDescent="0.3">
      <c r="A39" s="8" t="s">
        <v>1241</v>
      </c>
      <c r="B39" s="9">
        <v>28</v>
      </c>
      <c r="C39" s="9" t="s">
        <v>1242</v>
      </c>
      <c r="D39" s="8" t="s">
        <v>1170</v>
      </c>
      <c r="E39" t="str">
        <f t="shared" si="0"/>
        <v>28</v>
      </c>
      <c r="F39" t="str">
        <f t="shared" si="1"/>
        <v>MS</v>
      </c>
      <c r="G39" t="str">
        <f t="shared" si="2"/>
        <v>Mississippi</v>
      </c>
      <c r="H39" t="str">
        <f t="shared" si="3"/>
        <v>Mississippi District 28</v>
      </c>
      <c r="K39" t="s">
        <v>1383</v>
      </c>
      <c r="L39" t="s">
        <v>1384</v>
      </c>
      <c r="M39" t="str">
        <f t="shared" si="4"/>
        <v>Madeleine Z Bordallo</v>
      </c>
    </row>
    <row r="40" spans="1:13" ht="30.75" thickBot="1" x14ac:dyDescent="0.3">
      <c r="A40" s="8" t="s">
        <v>1243</v>
      </c>
      <c r="B40" s="9">
        <v>29</v>
      </c>
      <c r="C40" s="9" t="s">
        <v>1244</v>
      </c>
      <c r="D40" s="8" t="s">
        <v>1170</v>
      </c>
      <c r="E40" t="str">
        <f t="shared" si="0"/>
        <v>29</v>
      </c>
      <c r="F40" t="str">
        <f t="shared" si="1"/>
        <v>MO</v>
      </c>
      <c r="G40" t="str">
        <f t="shared" si="2"/>
        <v>Missouri</v>
      </c>
      <c r="H40" t="str">
        <f t="shared" si="3"/>
        <v>Missouri District 29</v>
      </c>
      <c r="K40" t="s">
        <v>1385</v>
      </c>
      <c r="L40" t="s">
        <v>1362</v>
      </c>
      <c r="M40" t="str">
        <f t="shared" si="4"/>
        <v>Mike Bost</v>
      </c>
    </row>
    <row r="41" spans="1:13" ht="30.75" thickBot="1" x14ac:dyDescent="0.3">
      <c r="A41" s="8" t="s">
        <v>1245</v>
      </c>
      <c r="B41" s="9">
        <v>30</v>
      </c>
      <c r="C41" s="9" t="s">
        <v>1246</v>
      </c>
      <c r="D41" s="8" t="s">
        <v>1170</v>
      </c>
      <c r="E41" t="str">
        <f t="shared" si="0"/>
        <v>30</v>
      </c>
      <c r="F41" t="str">
        <f t="shared" si="1"/>
        <v>MT</v>
      </c>
      <c r="G41" t="str">
        <f t="shared" si="2"/>
        <v>Montana</v>
      </c>
      <c r="H41" t="str">
        <f t="shared" si="3"/>
        <v>Montana District 30</v>
      </c>
      <c r="K41" t="s">
        <v>1386</v>
      </c>
      <c r="L41" t="s">
        <v>1387</v>
      </c>
      <c r="M41" t="str">
        <f t="shared" si="4"/>
        <v>Charles Jr Boustany</v>
      </c>
    </row>
    <row r="42" spans="1:13" ht="51.75" thickBot="1" x14ac:dyDescent="0.3">
      <c r="A42" s="8" t="s">
        <v>1247</v>
      </c>
      <c r="B42" s="9">
        <v>76</v>
      </c>
      <c r="C42" s="9"/>
      <c r="D42" s="9" t="s">
        <v>1184</v>
      </c>
      <c r="E42" t="str">
        <f t="shared" si="0"/>
        <v>76</v>
      </c>
      <c r="F42">
        <f t="shared" si="1"/>
        <v>0</v>
      </c>
      <c r="G42" t="str">
        <f t="shared" si="2"/>
        <v>Navassa Island</v>
      </c>
      <c r="H42" t="str">
        <f t="shared" si="3"/>
        <v>Navassa Island District 76</v>
      </c>
      <c r="K42" t="s">
        <v>1388</v>
      </c>
      <c r="L42" t="s">
        <v>1389</v>
      </c>
      <c r="M42" t="str">
        <f t="shared" si="4"/>
        <v>Barbara Boxer</v>
      </c>
    </row>
    <row r="43" spans="1:13" ht="30.75" thickBot="1" x14ac:dyDescent="0.3">
      <c r="A43" s="8" t="s">
        <v>1248</v>
      </c>
      <c r="B43" s="9">
        <v>31</v>
      </c>
      <c r="C43" s="9" t="s">
        <v>1249</v>
      </c>
      <c r="D43" s="8" t="s">
        <v>1170</v>
      </c>
      <c r="E43" t="str">
        <f t="shared" si="0"/>
        <v>31</v>
      </c>
      <c r="F43" t="str">
        <f t="shared" si="1"/>
        <v>NE</v>
      </c>
      <c r="G43" t="str">
        <f t="shared" si="2"/>
        <v>Nebraska</v>
      </c>
      <c r="H43" t="str">
        <f t="shared" si="3"/>
        <v>Nebraska District 31</v>
      </c>
      <c r="K43" t="s">
        <v>1390</v>
      </c>
      <c r="L43" t="s">
        <v>1391</v>
      </c>
      <c r="M43" t="str">
        <f t="shared" si="4"/>
        <v>Brendan Boyle</v>
      </c>
    </row>
    <row r="44" spans="1:13" ht="30.75" thickBot="1" x14ac:dyDescent="0.3">
      <c r="A44" s="8" t="s">
        <v>1250</v>
      </c>
      <c r="B44" s="9">
        <v>32</v>
      </c>
      <c r="C44" s="9" t="s">
        <v>1251</v>
      </c>
      <c r="D44" s="8" t="s">
        <v>1170</v>
      </c>
      <c r="E44" t="str">
        <f t="shared" si="0"/>
        <v>32</v>
      </c>
      <c r="F44" t="str">
        <f t="shared" si="1"/>
        <v>NV</v>
      </c>
      <c r="G44" t="str">
        <f t="shared" si="2"/>
        <v>Nevada</v>
      </c>
      <c r="H44" t="str">
        <f t="shared" si="3"/>
        <v>Nevada District 32</v>
      </c>
      <c r="K44" t="s">
        <v>1392</v>
      </c>
      <c r="L44" t="s">
        <v>1393</v>
      </c>
      <c r="M44" t="str">
        <f t="shared" si="4"/>
        <v>Kevin Brady</v>
      </c>
    </row>
    <row r="45" spans="1:13" ht="45.75" thickBot="1" x14ac:dyDescent="0.3">
      <c r="A45" s="8" t="s">
        <v>1252</v>
      </c>
      <c r="B45" s="9">
        <v>33</v>
      </c>
      <c r="C45" s="9" t="s">
        <v>1253</v>
      </c>
      <c r="D45" s="8" t="s">
        <v>1170</v>
      </c>
      <c r="E45" t="str">
        <f t="shared" si="0"/>
        <v>33</v>
      </c>
      <c r="F45" t="str">
        <f t="shared" si="1"/>
        <v>NH</v>
      </c>
      <c r="G45" t="str">
        <f t="shared" si="2"/>
        <v>New Hampshire</v>
      </c>
      <c r="H45" t="str">
        <f t="shared" si="3"/>
        <v>New Hampshire District 33</v>
      </c>
      <c r="K45" t="s">
        <v>1392</v>
      </c>
      <c r="L45" t="s">
        <v>1394</v>
      </c>
      <c r="M45" t="str">
        <f t="shared" si="4"/>
        <v>Robert A Brady</v>
      </c>
    </row>
    <row r="46" spans="1:13" ht="30.75" thickBot="1" x14ac:dyDescent="0.3">
      <c r="A46" s="8" t="s">
        <v>1254</v>
      </c>
      <c r="B46" s="9">
        <v>34</v>
      </c>
      <c r="C46" s="9" t="s">
        <v>1255</v>
      </c>
      <c r="D46" s="8" t="s">
        <v>1170</v>
      </c>
      <c r="E46" t="str">
        <f t="shared" si="0"/>
        <v>34</v>
      </c>
      <c r="F46" t="str">
        <f t="shared" si="1"/>
        <v>NJ</v>
      </c>
      <c r="G46" t="str">
        <f t="shared" si="2"/>
        <v>New Jersey</v>
      </c>
      <c r="H46" t="str">
        <f t="shared" si="3"/>
        <v>New Jersey District 34</v>
      </c>
      <c r="K46" t="s">
        <v>1395</v>
      </c>
      <c r="L46" t="s">
        <v>1396</v>
      </c>
      <c r="M46" t="str">
        <f t="shared" si="4"/>
        <v>Dave Brat</v>
      </c>
    </row>
    <row r="47" spans="1:13" ht="30.75" thickBot="1" x14ac:dyDescent="0.3">
      <c r="A47" s="8" t="s">
        <v>1256</v>
      </c>
      <c r="B47" s="9">
        <v>35</v>
      </c>
      <c r="C47" s="9" t="s">
        <v>1257</v>
      </c>
      <c r="D47" s="8" t="s">
        <v>1170</v>
      </c>
      <c r="E47" t="str">
        <f t="shared" si="0"/>
        <v>35</v>
      </c>
      <c r="F47" t="str">
        <f t="shared" si="1"/>
        <v>NM</v>
      </c>
      <c r="G47" t="str">
        <f t="shared" si="2"/>
        <v>New Mexico</v>
      </c>
      <c r="H47" t="str">
        <f t="shared" si="3"/>
        <v>New Mexico District 35</v>
      </c>
      <c r="K47" t="s">
        <v>1397</v>
      </c>
      <c r="L47" t="s">
        <v>1398</v>
      </c>
      <c r="M47" t="str">
        <f t="shared" si="4"/>
        <v>James Bridenstine</v>
      </c>
    </row>
    <row r="48" spans="1:13" ht="30.75" thickBot="1" x14ac:dyDescent="0.3">
      <c r="A48" s="8" t="s">
        <v>1258</v>
      </c>
      <c r="B48" s="9">
        <v>36</v>
      </c>
      <c r="C48" s="9" t="s">
        <v>1259</v>
      </c>
      <c r="D48" s="8" t="s">
        <v>1170</v>
      </c>
      <c r="E48" t="str">
        <f t="shared" si="0"/>
        <v>36</v>
      </c>
      <c r="F48" t="str">
        <f t="shared" si="1"/>
        <v>NY</v>
      </c>
      <c r="G48" t="str">
        <f t="shared" si="2"/>
        <v>New York</v>
      </c>
      <c r="H48" t="str">
        <f t="shared" si="3"/>
        <v>New York District 36</v>
      </c>
      <c r="K48" t="s">
        <v>1399</v>
      </c>
      <c r="L48" t="s">
        <v>1400</v>
      </c>
      <c r="M48" t="str">
        <f t="shared" si="4"/>
        <v>Mo Brooks</v>
      </c>
    </row>
    <row r="49" spans="1:13" ht="30.75" thickBot="1" x14ac:dyDescent="0.3">
      <c r="A49" s="8" t="s">
        <v>1260</v>
      </c>
      <c r="B49" s="9">
        <v>37</v>
      </c>
      <c r="C49" s="9" t="s">
        <v>1261</v>
      </c>
      <c r="D49" s="8" t="s">
        <v>1170</v>
      </c>
      <c r="E49" t="str">
        <f t="shared" si="0"/>
        <v>37</v>
      </c>
      <c r="F49" t="str">
        <f t="shared" si="1"/>
        <v>NC</v>
      </c>
      <c r="G49" t="str">
        <f t="shared" si="2"/>
        <v>North Carolina</v>
      </c>
      <c r="H49" t="str">
        <f t="shared" si="3"/>
        <v>North Carolina District 37</v>
      </c>
      <c r="K49" t="s">
        <v>1399</v>
      </c>
      <c r="L49" t="s">
        <v>1401</v>
      </c>
      <c r="M49" t="str">
        <f t="shared" si="4"/>
        <v>Susan Brooks</v>
      </c>
    </row>
    <row r="50" spans="1:13" ht="30.75" thickBot="1" x14ac:dyDescent="0.3">
      <c r="A50" s="8" t="s">
        <v>1262</v>
      </c>
      <c r="B50" s="9">
        <v>38</v>
      </c>
      <c r="C50" s="9" t="s">
        <v>1263</v>
      </c>
      <c r="D50" s="8" t="s">
        <v>1170</v>
      </c>
      <c r="E50" t="str">
        <f t="shared" si="0"/>
        <v>38</v>
      </c>
      <c r="F50" t="str">
        <f t="shared" si="1"/>
        <v>ND</v>
      </c>
      <c r="G50" t="str">
        <f t="shared" si="2"/>
        <v>North Dakota</v>
      </c>
      <c r="H50" t="str">
        <f t="shared" si="3"/>
        <v>North Dakota District 38</v>
      </c>
      <c r="K50" t="s">
        <v>1402</v>
      </c>
      <c r="L50" t="s">
        <v>1403</v>
      </c>
      <c r="M50" t="str">
        <f t="shared" si="4"/>
        <v>Corrine Brown</v>
      </c>
    </row>
    <row r="51" spans="1:13" ht="77.25" thickBot="1" x14ac:dyDescent="0.3">
      <c r="A51" s="8" t="s">
        <v>1264</v>
      </c>
      <c r="B51" s="9">
        <v>69</v>
      </c>
      <c r="C51" s="9" t="s">
        <v>1265</v>
      </c>
      <c r="D51" s="9" t="s">
        <v>1176</v>
      </c>
      <c r="E51" t="str">
        <f t="shared" si="0"/>
        <v>69</v>
      </c>
      <c r="F51" t="str">
        <f t="shared" si="1"/>
        <v>MP</v>
      </c>
      <c r="G51" t="str">
        <f t="shared" si="2"/>
        <v>Northern Mariana Islands</v>
      </c>
      <c r="H51" t="str">
        <f t="shared" si="3"/>
        <v>Northern Mariana Islands District 69</v>
      </c>
      <c r="K51" t="s">
        <v>1402</v>
      </c>
      <c r="L51" t="s">
        <v>1404</v>
      </c>
      <c r="M51" t="str">
        <f t="shared" si="4"/>
        <v>Sherrod Brown</v>
      </c>
    </row>
    <row r="52" spans="1:13" ht="30.75" thickBot="1" x14ac:dyDescent="0.3">
      <c r="A52" s="8" t="s">
        <v>1266</v>
      </c>
      <c r="B52" s="9">
        <v>39</v>
      </c>
      <c r="C52" s="9" t="s">
        <v>1267</v>
      </c>
      <c r="D52" s="8" t="s">
        <v>1170</v>
      </c>
      <c r="E52" t="str">
        <f t="shared" si="0"/>
        <v>39</v>
      </c>
      <c r="F52" t="str">
        <f t="shared" si="1"/>
        <v>OH</v>
      </c>
      <c r="G52" t="str">
        <f t="shared" si="2"/>
        <v>Ohio</v>
      </c>
      <c r="H52" t="str">
        <f t="shared" si="3"/>
        <v>Ohio District 39</v>
      </c>
      <c r="K52" t="s">
        <v>1405</v>
      </c>
      <c r="L52" t="s">
        <v>1406</v>
      </c>
      <c r="M52" t="str">
        <f t="shared" si="4"/>
        <v>Julia Brownley</v>
      </c>
    </row>
    <row r="53" spans="1:13" ht="30.75" thickBot="1" x14ac:dyDescent="0.3">
      <c r="A53" s="8" t="s">
        <v>1268</v>
      </c>
      <c r="B53" s="9">
        <v>40</v>
      </c>
      <c r="C53" s="9" t="s">
        <v>1269</v>
      </c>
      <c r="D53" s="8" t="s">
        <v>1170</v>
      </c>
      <c r="E53" t="str">
        <f t="shared" si="0"/>
        <v>40</v>
      </c>
      <c r="F53" t="str">
        <f t="shared" si="1"/>
        <v>OK</v>
      </c>
      <c r="G53" t="str">
        <f t="shared" si="2"/>
        <v>Oklahoma</v>
      </c>
      <c r="H53" t="str">
        <f t="shared" si="3"/>
        <v>Oklahoma District 40</v>
      </c>
      <c r="K53" t="s">
        <v>1407</v>
      </c>
      <c r="L53" t="s">
        <v>1408</v>
      </c>
      <c r="M53" t="str">
        <f t="shared" si="4"/>
        <v>Vernon Buchanan</v>
      </c>
    </row>
    <row r="54" spans="1:13" ht="30.75" thickBot="1" x14ac:dyDescent="0.3">
      <c r="A54" s="8" t="s">
        <v>1270</v>
      </c>
      <c r="B54" s="9">
        <v>41</v>
      </c>
      <c r="C54" s="9" t="s">
        <v>1271</v>
      </c>
      <c r="D54" s="8" t="s">
        <v>1170</v>
      </c>
      <c r="E54" t="str">
        <f t="shared" si="0"/>
        <v>41</v>
      </c>
      <c r="F54" t="str">
        <f t="shared" si="1"/>
        <v>OR</v>
      </c>
      <c r="G54" t="str">
        <f t="shared" si="2"/>
        <v>Oregon</v>
      </c>
      <c r="H54" t="str">
        <f t="shared" si="3"/>
        <v>Oregon District 41</v>
      </c>
      <c r="K54" t="s">
        <v>1409</v>
      </c>
      <c r="L54" t="s">
        <v>1410</v>
      </c>
      <c r="M54" t="str">
        <f t="shared" si="4"/>
        <v>Kenneth R Buck</v>
      </c>
    </row>
    <row r="55" spans="1:13" ht="39" thickBot="1" x14ac:dyDescent="0.3">
      <c r="A55" s="8" t="s">
        <v>1272</v>
      </c>
      <c r="B55" s="9">
        <v>70</v>
      </c>
      <c r="C55" s="9" t="s">
        <v>1273</v>
      </c>
      <c r="D55" s="9" t="s">
        <v>1201</v>
      </c>
      <c r="E55" t="str">
        <f t="shared" si="0"/>
        <v>70</v>
      </c>
      <c r="F55" t="str">
        <f t="shared" si="1"/>
        <v>PW</v>
      </c>
      <c r="G55" t="str">
        <f t="shared" si="2"/>
        <v>Palau</v>
      </c>
      <c r="H55" t="str">
        <f t="shared" si="3"/>
        <v>Palau District 70</v>
      </c>
      <c r="K55" t="s">
        <v>1411</v>
      </c>
      <c r="L55" t="s">
        <v>1412</v>
      </c>
      <c r="M55" t="str">
        <f t="shared" si="4"/>
        <v>Larry Bucshon</v>
      </c>
    </row>
    <row r="56" spans="1:13" ht="51.75" thickBot="1" x14ac:dyDescent="0.3">
      <c r="A56" s="8" t="s">
        <v>1274</v>
      </c>
      <c r="B56" s="9">
        <v>95</v>
      </c>
      <c r="C56" s="9"/>
      <c r="D56" s="9" t="s">
        <v>1184</v>
      </c>
      <c r="E56" t="str">
        <f t="shared" si="0"/>
        <v>95</v>
      </c>
      <c r="F56">
        <f t="shared" si="1"/>
        <v>0</v>
      </c>
      <c r="G56" t="str">
        <f t="shared" si="2"/>
        <v>Palmyra Atoll</v>
      </c>
      <c r="H56" t="str">
        <f t="shared" si="3"/>
        <v>Palmyra Atoll District 95</v>
      </c>
      <c r="K56" t="s">
        <v>1413</v>
      </c>
      <c r="L56" t="s">
        <v>1414</v>
      </c>
      <c r="M56" t="str">
        <f t="shared" si="4"/>
        <v>Michael Burgess</v>
      </c>
    </row>
    <row r="57" spans="1:13" ht="30.75" thickBot="1" x14ac:dyDescent="0.3">
      <c r="A57" s="8" t="s">
        <v>1275</v>
      </c>
      <c r="B57" s="9">
        <v>42</v>
      </c>
      <c r="C57" s="9" t="s">
        <v>1276</v>
      </c>
      <c r="D57" s="8" t="s">
        <v>1170</v>
      </c>
      <c r="E57" t="str">
        <f t="shared" si="0"/>
        <v>42</v>
      </c>
      <c r="F57" t="str">
        <f t="shared" si="1"/>
        <v>PA</v>
      </c>
      <c r="G57" t="str">
        <f t="shared" si="2"/>
        <v>Pennsylvania</v>
      </c>
      <c r="H57" t="str">
        <f t="shared" si="3"/>
        <v>Pennsylvania District 42</v>
      </c>
      <c r="K57" t="s">
        <v>1415</v>
      </c>
      <c r="L57" t="s">
        <v>1374</v>
      </c>
      <c r="M57" t="str">
        <f t="shared" si="4"/>
        <v>Richard Burr</v>
      </c>
    </row>
    <row r="58" spans="1:13" ht="39" thickBot="1" x14ac:dyDescent="0.3">
      <c r="A58" s="10" t="s">
        <v>1277</v>
      </c>
      <c r="B58" s="11">
        <v>43</v>
      </c>
      <c r="C58" s="11"/>
      <c r="D58" s="11" t="s">
        <v>1178</v>
      </c>
      <c r="E58" t="str">
        <f t="shared" si="0"/>
        <v>43</v>
      </c>
      <c r="F58">
        <f t="shared" si="1"/>
        <v>0</v>
      </c>
      <c r="G58" t="str">
        <f t="shared" si="2"/>
        <v>Puerto Rico *</v>
      </c>
      <c r="H58" t="str">
        <f t="shared" si="3"/>
        <v>Puerto Rico * District 43</v>
      </c>
      <c r="K58" t="s">
        <v>1416</v>
      </c>
      <c r="L58" t="s">
        <v>1417</v>
      </c>
      <c r="M58" t="str">
        <f t="shared" si="4"/>
        <v>Cheri Bustos</v>
      </c>
    </row>
    <row r="59" spans="1:13" ht="77.25" thickBot="1" x14ac:dyDescent="0.3">
      <c r="A59" s="8" t="s">
        <v>1278</v>
      </c>
      <c r="B59" s="9">
        <v>72</v>
      </c>
      <c r="C59" s="9" t="s">
        <v>1279</v>
      </c>
      <c r="D59" s="9" t="s">
        <v>1176</v>
      </c>
      <c r="E59" t="str">
        <f t="shared" si="0"/>
        <v>72</v>
      </c>
      <c r="F59" t="str">
        <f t="shared" si="1"/>
        <v>PR</v>
      </c>
      <c r="G59" t="str">
        <f t="shared" si="2"/>
        <v>Puerto Rico</v>
      </c>
      <c r="H59" t="str">
        <f t="shared" si="3"/>
        <v>Puerto Rico District 72</v>
      </c>
      <c r="K59" t="s">
        <v>1418</v>
      </c>
      <c r="L59" t="s">
        <v>1419</v>
      </c>
      <c r="M59" t="str">
        <f t="shared" si="4"/>
        <v>G K Butterfield</v>
      </c>
    </row>
    <row r="60" spans="1:13" ht="30.75" thickBot="1" x14ac:dyDescent="0.3">
      <c r="A60" s="8" t="s">
        <v>1280</v>
      </c>
      <c r="B60" s="9">
        <v>44</v>
      </c>
      <c r="C60" s="9" t="s">
        <v>1281</v>
      </c>
      <c r="D60" s="8" t="s">
        <v>1170</v>
      </c>
      <c r="E60" t="str">
        <f t="shared" si="0"/>
        <v>44</v>
      </c>
      <c r="F60" t="str">
        <f t="shared" si="1"/>
        <v>RI</v>
      </c>
      <c r="G60" t="str">
        <f t="shared" si="2"/>
        <v>Rhode Island</v>
      </c>
      <c r="H60" t="str">
        <f t="shared" si="3"/>
        <v>Rhode Island District 44</v>
      </c>
      <c r="K60" t="s">
        <v>1420</v>
      </c>
      <c r="L60" t="s">
        <v>1421</v>
      </c>
      <c r="M60" t="str">
        <f t="shared" si="4"/>
        <v>Bradley Byrne</v>
      </c>
    </row>
    <row r="61" spans="1:13" ht="30.75" thickBot="1" x14ac:dyDescent="0.3">
      <c r="A61" s="8" t="s">
        <v>1282</v>
      </c>
      <c r="B61" s="9">
        <v>45</v>
      </c>
      <c r="C61" s="9" t="s">
        <v>1283</v>
      </c>
      <c r="D61" s="8" t="s">
        <v>1170</v>
      </c>
      <c r="E61" t="str">
        <f t="shared" si="0"/>
        <v>45</v>
      </c>
      <c r="F61" t="str">
        <f t="shared" si="1"/>
        <v>SC</v>
      </c>
      <c r="G61" t="str">
        <f t="shared" si="2"/>
        <v>South Carolina</v>
      </c>
      <c r="H61" t="str">
        <f t="shared" si="3"/>
        <v>South Carolina District 45</v>
      </c>
      <c r="K61" t="s">
        <v>1422</v>
      </c>
      <c r="L61" t="s">
        <v>1423</v>
      </c>
      <c r="M61" t="str">
        <f t="shared" si="4"/>
        <v>Ken Calvert</v>
      </c>
    </row>
    <row r="62" spans="1:13" ht="30.75" thickBot="1" x14ac:dyDescent="0.3">
      <c r="A62" s="8" t="s">
        <v>1284</v>
      </c>
      <c r="B62" s="9">
        <v>46</v>
      </c>
      <c r="C62" s="9" t="s">
        <v>1285</v>
      </c>
      <c r="D62" s="8" t="s">
        <v>1170</v>
      </c>
      <c r="E62" t="str">
        <f t="shared" si="0"/>
        <v>46</v>
      </c>
      <c r="F62" t="str">
        <f t="shared" si="1"/>
        <v>SD</v>
      </c>
      <c r="G62" t="str">
        <f t="shared" si="2"/>
        <v>South Dakota</v>
      </c>
      <c r="H62" t="str">
        <f t="shared" si="3"/>
        <v>South Dakota District 46</v>
      </c>
      <c r="K62" t="s">
        <v>1424</v>
      </c>
      <c r="L62" t="s">
        <v>1425</v>
      </c>
      <c r="M62" t="str">
        <f t="shared" si="4"/>
        <v>Maria Cantwell</v>
      </c>
    </row>
    <row r="63" spans="1:13" ht="30.75" thickBot="1" x14ac:dyDescent="0.3">
      <c r="A63" s="8" t="s">
        <v>1286</v>
      </c>
      <c r="B63" s="9">
        <v>47</v>
      </c>
      <c r="C63" s="9" t="s">
        <v>1287</v>
      </c>
      <c r="D63" s="8" t="s">
        <v>1170</v>
      </c>
      <c r="E63" t="str">
        <f t="shared" si="0"/>
        <v>47</v>
      </c>
      <c r="F63" t="str">
        <f t="shared" si="1"/>
        <v>TN</v>
      </c>
      <c r="G63" t="str">
        <f t="shared" si="2"/>
        <v>Tennessee</v>
      </c>
      <c r="H63" t="str">
        <f t="shared" si="3"/>
        <v>Tennessee District 47</v>
      </c>
      <c r="K63" t="s">
        <v>1426</v>
      </c>
      <c r="L63" t="s">
        <v>1427</v>
      </c>
      <c r="M63" t="str">
        <f t="shared" si="4"/>
        <v>Shelley Moore Capito</v>
      </c>
    </row>
    <row r="64" spans="1:13" ht="30.75" thickBot="1" x14ac:dyDescent="0.3">
      <c r="A64" s="8" t="s">
        <v>1288</v>
      </c>
      <c r="B64" s="9">
        <v>48</v>
      </c>
      <c r="C64" s="9" t="s">
        <v>1289</v>
      </c>
      <c r="D64" s="8" t="s">
        <v>1170</v>
      </c>
      <c r="E64" t="str">
        <f t="shared" si="0"/>
        <v>48</v>
      </c>
      <c r="F64" t="str">
        <f t="shared" si="1"/>
        <v>TX</v>
      </c>
      <c r="G64" t="str">
        <f t="shared" si="2"/>
        <v>Texas</v>
      </c>
      <c r="H64" t="str">
        <f t="shared" si="3"/>
        <v>Texas District 48</v>
      </c>
      <c r="K64" t="s">
        <v>1428</v>
      </c>
      <c r="L64" t="s">
        <v>1429</v>
      </c>
      <c r="M64" t="str">
        <f t="shared" si="4"/>
        <v>Lois Capps</v>
      </c>
    </row>
    <row r="65" spans="1:13" ht="77.25" thickBot="1" x14ac:dyDescent="0.3">
      <c r="A65" s="8" t="s">
        <v>1290</v>
      </c>
      <c r="B65" s="9">
        <v>74</v>
      </c>
      <c r="C65" s="9" t="s">
        <v>1291</v>
      </c>
      <c r="D65" s="9" t="s">
        <v>1292</v>
      </c>
      <c r="E65" t="str">
        <f t="shared" si="0"/>
        <v>74</v>
      </c>
      <c r="F65" t="str">
        <f t="shared" si="1"/>
        <v>UM</v>
      </c>
      <c r="G65" t="str">
        <f t="shared" si="2"/>
        <v>U.S. Minor Outlying Islands</v>
      </c>
      <c r="H65" t="str">
        <f t="shared" si="3"/>
        <v>U.S. Minor Outlying Islands District 74</v>
      </c>
      <c r="K65" t="s">
        <v>1430</v>
      </c>
      <c r="L65" t="s">
        <v>1431</v>
      </c>
      <c r="M65" t="str">
        <f t="shared" si="4"/>
        <v>Michael E Capuano</v>
      </c>
    </row>
    <row r="66" spans="1:13" ht="30.75" thickBot="1" x14ac:dyDescent="0.3">
      <c r="A66" s="8" t="s">
        <v>1293</v>
      </c>
      <c r="B66" s="9">
        <v>49</v>
      </c>
      <c r="C66" s="9" t="s">
        <v>1294</v>
      </c>
      <c r="D66" s="8" t="s">
        <v>1170</v>
      </c>
      <c r="E66" t="str">
        <f t="shared" si="0"/>
        <v>49</v>
      </c>
      <c r="F66" t="str">
        <f t="shared" si="1"/>
        <v>UT</v>
      </c>
      <c r="G66" t="str">
        <f t="shared" si="2"/>
        <v>Utah</v>
      </c>
      <c r="H66" t="str">
        <f t="shared" si="3"/>
        <v>Utah District 49</v>
      </c>
      <c r="K66" t="s">
        <v>1432</v>
      </c>
      <c r="L66" t="s">
        <v>1433</v>
      </c>
      <c r="M66" t="str">
        <f t="shared" si="4"/>
        <v>Tony Cardenas</v>
      </c>
    </row>
    <row r="67" spans="1:13" ht="30.75" thickBot="1" x14ac:dyDescent="0.3">
      <c r="A67" s="8" t="s">
        <v>1295</v>
      </c>
      <c r="B67" s="9">
        <v>50</v>
      </c>
      <c r="C67" s="9" t="s">
        <v>1296</v>
      </c>
      <c r="D67" s="8" t="s">
        <v>1170</v>
      </c>
      <c r="E67" t="str">
        <f t="shared" ref="E67:E75" si="5">IF(LEN(B67)=1,_xlfn.CONCAT("0",B67),_xlfn.CONCAT(B67))</f>
        <v>50</v>
      </c>
      <c r="F67" t="str">
        <f t="shared" ref="F67:F75" si="6">C67</f>
        <v>VT</v>
      </c>
      <c r="G67" t="str">
        <f t="shared" ref="G67:G75" si="7">A67</f>
        <v>Vermont</v>
      </c>
      <c r="H67" t="str">
        <f t="shared" ref="H67:H75" si="8">_xlfn.CONCAT(G67," District ",B67)</f>
        <v>Vermont District 50</v>
      </c>
      <c r="K67" t="s">
        <v>1434</v>
      </c>
      <c r="L67" t="s">
        <v>1435</v>
      </c>
      <c r="M67" t="str">
        <f t="shared" ref="M67:M130" si="9">_xlfn.CONCAT(TRIM(L67)," ",TRIM(K67))</f>
        <v>Ben Cardin</v>
      </c>
    </row>
    <row r="68" spans="1:13" ht="30.75" thickBot="1" x14ac:dyDescent="0.3">
      <c r="A68" s="8" t="s">
        <v>1297</v>
      </c>
      <c r="B68" s="9">
        <v>51</v>
      </c>
      <c r="C68" s="9" t="s">
        <v>1298</v>
      </c>
      <c r="D68" s="8" t="s">
        <v>1170</v>
      </c>
      <c r="E68" t="str">
        <f t="shared" si="5"/>
        <v>51</v>
      </c>
      <c r="F68" t="str">
        <f t="shared" si="6"/>
        <v>VA</v>
      </c>
      <c r="G68" t="str">
        <f t="shared" si="7"/>
        <v>Virginia</v>
      </c>
      <c r="H68" t="str">
        <f t="shared" si="8"/>
        <v>Virginia District 51</v>
      </c>
      <c r="K68" t="s">
        <v>1436</v>
      </c>
      <c r="L68" t="s">
        <v>1382</v>
      </c>
      <c r="M68" t="str">
        <f t="shared" si="9"/>
        <v>John Carney</v>
      </c>
    </row>
    <row r="69" spans="1:13" ht="60.75" thickBot="1" x14ac:dyDescent="0.3">
      <c r="A69" s="10" t="s">
        <v>1299</v>
      </c>
      <c r="B69" s="11">
        <v>52</v>
      </c>
      <c r="C69" s="11"/>
      <c r="D69" s="11" t="s">
        <v>1178</v>
      </c>
      <c r="E69" t="str">
        <f t="shared" si="5"/>
        <v>52</v>
      </c>
      <c r="F69">
        <f t="shared" si="6"/>
        <v>0</v>
      </c>
      <c r="G69" t="str">
        <f t="shared" si="7"/>
        <v>Virgin Islands of the U.S. *</v>
      </c>
      <c r="H69" t="str">
        <f t="shared" si="8"/>
        <v>Virgin Islands of the U.S. * District 52</v>
      </c>
      <c r="K69" t="s">
        <v>1437</v>
      </c>
      <c r="L69" t="s">
        <v>1438</v>
      </c>
      <c r="M69" t="str">
        <f t="shared" si="9"/>
        <v>Tom Carper</v>
      </c>
    </row>
    <row r="70" spans="1:13" ht="77.25" thickBot="1" x14ac:dyDescent="0.3">
      <c r="A70" s="8" t="s">
        <v>1300</v>
      </c>
      <c r="B70" s="9">
        <v>78</v>
      </c>
      <c r="C70" s="9" t="s">
        <v>1301</v>
      </c>
      <c r="D70" s="9" t="s">
        <v>1176</v>
      </c>
      <c r="E70" t="str">
        <f t="shared" si="5"/>
        <v>78</v>
      </c>
      <c r="F70" t="str">
        <f t="shared" si="6"/>
        <v>VI</v>
      </c>
      <c r="G70" t="str">
        <f t="shared" si="7"/>
        <v>Virgin Islands of the U.S.</v>
      </c>
      <c r="H70" t="str">
        <f t="shared" si="8"/>
        <v>Virgin Islands of the U.S. District 78</v>
      </c>
      <c r="K70" t="s">
        <v>1439</v>
      </c>
      <c r="L70" t="s">
        <v>1440</v>
      </c>
      <c r="M70" t="str">
        <f t="shared" si="9"/>
        <v>Andre Carson</v>
      </c>
    </row>
    <row r="71" spans="1:13" ht="51.75" thickBot="1" x14ac:dyDescent="0.3">
      <c r="A71" s="8" t="s">
        <v>1302</v>
      </c>
      <c r="B71" s="9">
        <v>79</v>
      </c>
      <c r="C71" s="9"/>
      <c r="D71" s="9" t="s">
        <v>1184</v>
      </c>
      <c r="E71" t="str">
        <f t="shared" si="5"/>
        <v>79</v>
      </c>
      <c r="F71">
        <f t="shared" si="6"/>
        <v>0</v>
      </c>
      <c r="G71" t="str">
        <f t="shared" si="7"/>
        <v>Wake Island</v>
      </c>
      <c r="H71" t="str">
        <f t="shared" si="8"/>
        <v>Wake Island District 79</v>
      </c>
      <c r="K71" t="s">
        <v>1441</v>
      </c>
      <c r="L71" t="s">
        <v>1442</v>
      </c>
      <c r="M71" t="str">
        <f t="shared" si="9"/>
        <v>Buddy Carter</v>
      </c>
    </row>
    <row r="72" spans="1:13" ht="30.75" thickBot="1" x14ac:dyDescent="0.3">
      <c r="A72" s="8" t="s">
        <v>1303</v>
      </c>
      <c r="B72" s="9">
        <v>53</v>
      </c>
      <c r="C72" s="9" t="s">
        <v>1304</v>
      </c>
      <c r="D72" s="8" t="s">
        <v>1170</v>
      </c>
      <c r="E72" t="str">
        <f t="shared" si="5"/>
        <v>53</v>
      </c>
      <c r="F72" t="str">
        <f t="shared" si="6"/>
        <v>WA</v>
      </c>
      <c r="G72" t="str">
        <f t="shared" si="7"/>
        <v>Washington</v>
      </c>
      <c r="H72" t="str">
        <f t="shared" si="8"/>
        <v>Washington District 53</v>
      </c>
      <c r="K72" t="s">
        <v>1441</v>
      </c>
      <c r="L72" t="s">
        <v>1382</v>
      </c>
      <c r="M72" t="str">
        <f t="shared" si="9"/>
        <v>John Carter</v>
      </c>
    </row>
    <row r="73" spans="1:13" ht="30.75" thickBot="1" x14ac:dyDescent="0.3">
      <c r="A73" s="8" t="s">
        <v>1305</v>
      </c>
      <c r="B73" s="9">
        <v>54</v>
      </c>
      <c r="C73" s="9" t="s">
        <v>1306</v>
      </c>
      <c r="D73" s="8" t="s">
        <v>1170</v>
      </c>
      <c r="E73" t="str">
        <f t="shared" si="5"/>
        <v>54</v>
      </c>
      <c r="F73" t="str">
        <f t="shared" si="6"/>
        <v>WV</v>
      </c>
      <c r="G73" t="str">
        <f t="shared" si="7"/>
        <v>West Virginia</v>
      </c>
      <c r="H73" t="str">
        <f t="shared" si="8"/>
        <v>West Virginia District 54</v>
      </c>
      <c r="K73" t="s">
        <v>1443</v>
      </c>
      <c r="L73" t="s">
        <v>1444</v>
      </c>
      <c r="M73" t="str">
        <f t="shared" si="9"/>
        <v>Matt Cartwright</v>
      </c>
    </row>
    <row r="74" spans="1:13" ht="30.75" thickBot="1" x14ac:dyDescent="0.3">
      <c r="A74" s="8" t="s">
        <v>1307</v>
      </c>
      <c r="B74" s="9">
        <v>55</v>
      </c>
      <c r="C74" s="9" t="s">
        <v>1308</v>
      </c>
      <c r="D74" s="8" t="s">
        <v>1170</v>
      </c>
      <c r="E74" t="str">
        <f t="shared" si="5"/>
        <v>55</v>
      </c>
      <c r="F74" t="str">
        <f t="shared" si="6"/>
        <v>WI</v>
      </c>
      <c r="G74" t="str">
        <f t="shared" si="7"/>
        <v>Wisconsin</v>
      </c>
      <c r="H74" t="str">
        <f t="shared" si="8"/>
        <v>Wisconsin District 55</v>
      </c>
      <c r="K74" t="s">
        <v>1445</v>
      </c>
      <c r="L74" t="s">
        <v>1446</v>
      </c>
      <c r="M74" t="str">
        <f t="shared" si="9"/>
        <v>Bob Casey</v>
      </c>
    </row>
    <row r="75" spans="1:13" ht="30.75" thickBot="1" x14ac:dyDescent="0.3">
      <c r="A75" s="8" t="s">
        <v>1309</v>
      </c>
      <c r="B75" s="9">
        <v>56</v>
      </c>
      <c r="C75" s="9" t="s">
        <v>1310</v>
      </c>
      <c r="D75" s="8" t="s">
        <v>1170</v>
      </c>
      <c r="E75" t="str">
        <f t="shared" si="5"/>
        <v>56</v>
      </c>
      <c r="F75" t="str">
        <f t="shared" si="6"/>
        <v>WY</v>
      </c>
      <c r="G75" t="str">
        <f t="shared" si="7"/>
        <v>Wyoming</v>
      </c>
      <c r="H75" t="str">
        <f t="shared" si="8"/>
        <v>Wyoming District 56</v>
      </c>
      <c r="K75" t="s">
        <v>1447</v>
      </c>
      <c r="L75" t="s">
        <v>1448</v>
      </c>
      <c r="M75" t="str">
        <f t="shared" si="9"/>
        <v>Bill Cassidy</v>
      </c>
    </row>
    <row r="76" spans="1:13" x14ac:dyDescent="0.25">
      <c r="K76" t="s">
        <v>1449</v>
      </c>
      <c r="L76" t="s">
        <v>1450</v>
      </c>
      <c r="M76" t="str">
        <f t="shared" si="9"/>
        <v>Kathy Castor</v>
      </c>
    </row>
    <row r="77" spans="1:13" x14ac:dyDescent="0.25">
      <c r="K77" t="s">
        <v>1451</v>
      </c>
      <c r="L77" t="s">
        <v>1452</v>
      </c>
      <c r="M77" t="str">
        <f t="shared" si="9"/>
        <v>Joaquin Castro</v>
      </c>
    </row>
    <row r="78" spans="1:13" x14ac:dyDescent="0.25">
      <c r="K78" t="s">
        <v>1453</v>
      </c>
      <c r="L78" t="s">
        <v>1454</v>
      </c>
      <c r="M78" t="str">
        <f t="shared" si="9"/>
        <v>Steve Chabot</v>
      </c>
    </row>
    <row r="79" spans="1:13" x14ac:dyDescent="0.25">
      <c r="K79" t="s">
        <v>1455</v>
      </c>
      <c r="L79" t="s">
        <v>1456</v>
      </c>
      <c r="M79" t="str">
        <f t="shared" si="9"/>
        <v>Jason Chaffetz</v>
      </c>
    </row>
    <row r="80" spans="1:13" x14ac:dyDescent="0.25">
      <c r="K80" t="s">
        <v>1457</v>
      </c>
      <c r="L80" t="s">
        <v>1458</v>
      </c>
      <c r="M80" t="str">
        <f t="shared" si="9"/>
        <v>Judy Chu</v>
      </c>
    </row>
    <row r="81" spans="11:13" x14ac:dyDescent="0.25">
      <c r="K81" t="s">
        <v>1459</v>
      </c>
      <c r="L81" t="s">
        <v>1460</v>
      </c>
      <c r="M81" t="str">
        <f t="shared" si="9"/>
        <v>David Cicilline</v>
      </c>
    </row>
    <row r="82" spans="11:13" x14ac:dyDescent="0.25">
      <c r="K82" t="s">
        <v>1461</v>
      </c>
      <c r="L82" t="s">
        <v>1462</v>
      </c>
      <c r="M82" t="str">
        <f t="shared" si="9"/>
        <v>Katherine Clark</v>
      </c>
    </row>
    <row r="83" spans="11:13" x14ac:dyDescent="0.25">
      <c r="K83" t="s">
        <v>1463</v>
      </c>
      <c r="L83" t="s">
        <v>1464</v>
      </c>
      <c r="M83" t="str">
        <f t="shared" si="9"/>
        <v>Yvette D Clarke</v>
      </c>
    </row>
    <row r="84" spans="11:13" x14ac:dyDescent="0.25">
      <c r="K84" t="s">
        <v>1465</v>
      </c>
      <c r="L84" t="s">
        <v>1466</v>
      </c>
      <c r="M84" t="str">
        <f t="shared" si="9"/>
        <v>Curt Clawson</v>
      </c>
    </row>
    <row r="85" spans="11:13" x14ac:dyDescent="0.25">
      <c r="K85" t="s">
        <v>1467</v>
      </c>
      <c r="L85" t="s">
        <v>1468</v>
      </c>
      <c r="M85" t="str">
        <f t="shared" si="9"/>
        <v>William L Jr Clay</v>
      </c>
    </row>
    <row r="86" spans="11:13" x14ac:dyDescent="0.25">
      <c r="K86" t="s">
        <v>1469</v>
      </c>
      <c r="L86" t="s">
        <v>1470</v>
      </c>
      <c r="M86" t="str">
        <f t="shared" si="9"/>
        <v>Emanuel Cleaver</v>
      </c>
    </row>
    <row r="87" spans="11:13" x14ac:dyDescent="0.25">
      <c r="K87" t="s">
        <v>1471</v>
      </c>
      <c r="L87" t="s">
        <v>1350</v>
      </c>
      <c r="M87" t="str">
        <f t="shared" si="9"/>
        <v>Dan Coats</v>
      </c>
    </row>
    <row r="88" spans="11:13" x14ac:dyDescent="0.25">
      <c r="K88" t="s">
        <v>1472</v>
      </c>
      <c r="L88" t="s">
        <v>1473</v>
      </c>
      <c r="M88" t="str">
        <f t="shared" si="9"/>
        <v>Thad Cochran</v>
      </c>
    </row>
    <row r="89" spans="11:13" x14ac:dyDescent="0.25">
      <c r="K89" t="s">
        <v>1474</v>
      </c>
      <c r="L89" t="s">
        <v>1362</v>
      </c>
      <c r="M89" t="str">
        <f t="shared" si="9"/>
        <v>Mike Coffman</v>
      </c>
    </row>
    <row r="90" spans="11:13" x14ac:dyDescent="0.25">
      <c r="K90" t="s">
        <v>1475</v>
      </c>
      <c r="L90" t="s">
        <v>1454</v>
      </c>
      <c r="M90" t="str">
        <f t="shared" si="9"/>
        <v>Steve Cohen</v>
      </c>
    </row>
    <row r="91" spans="11:13" x14ac:dyDescent="0.25">
      <c r="K91" t="s">
        <v>1476</v>
      </c>
      <c r="L91" t="s">
        <v>1438</v>
      </c>
      <c r="M91" t="str">
        <f t="shared" si="9"/>
        <v>Tom Cole</v>
      </c>
    </row>
    <row r="92" spans="11:13" x14ac:dyDescent="0.25">
      <c r="K92" t="s">
        <v>1477</v>
      </c>
      <c r="L92" t="s">
        <v>1478</v>
      </c>
      <c r="M92" t="str">
        <f t="shared" si="9"/>
        <v>Bonnie Coleman</v>
      </c>
    </row>
    <row r="93" spans="11:13" x14ac:dyDescent="0.25">
      <c r="K93" t="s">
        <v>1479</v>
      </c>
      <c r="L93" t="s">
        <v>1480</v>
      </c>
      <c r="M93" t="str">
        <f t="shared" si="9"/>
        <v>Chris Collins</v>
      </c>
    </row>
    <row r="94" spans="11:13" x14ac:dyDescent="0.25">
      <c r="K94" t="s">
        <v>1479</v>
      </c>
      <c r="L94" t="s">
        <v>1481</v>
      </c>
      <c r="M94" t="str">
        <f t="shared" si="9"/>
        <v>Doug Collins</v>
      </c>
    </row>
    <row r="95" spans="11:13" x14ac:dyDescent="0.25">
      <c r="K95" t="s">
        <v>1479</v>
      </c>
      <c r="L95" t="s">
        <v>1482</v>
      </c>
      <c r="M95" t="str">
        <f t="shared" si="9"/>
        <v>Susan M Collins</v>
      </c>
    </row>
    <row r="96" spans="11:13" x14ac:dyDescent="0.25">
      <c r="K96" t="s">
        <v>1483</v>
      </c>
      <c r="L96" t="s">
        <v>1389</v>
      </c>
      <c r="M96" t="str">
        <f t="shared" si="9"/>
        <v>Barbara Comstock</v>
      </c>
    </row>
    <row r="97" spans="11:13" x14ac:dyDescent="0.25">
      <c r="K97" t="s">
        <v>1484</v>
      </c>
      <c r="L97" t="s">
        <v>1362</v>
      </c>
      <c r="M97" t="str">
        <f t="shared" si="9"/>
        <v>Mike Conaway</v>
      </c>
    </row>
    <row r="98" spans="11:13" x14ac:dyDescent="0.25">
      <c r="K98" t="s">
        <v>1485</v>
      </c>
      <c r="L98" t="s">
        <v>1486</v>
      </c>
      <c r="M98" t="str">
        <f t="shared" si="9"/>
        <v>Gerry Connolly</v>
      </c>
    </row>
    <row r="99" spans="11:13" x14ac:dyDescent="0.25">
      <c r="K99" t="s">
        <v>1487</v>
      </c>
      <c r="L99" t="s">
        <v>1488</v>
      </c>
      <c r="M99" t="str">
        <f t="shared" si="9"/>
        <v>John Jr Conyers</v>
      </c>
    </row>
    <row r="100" spans="11:13" x14ac:dyDescent="0.25">
      <c r="K100" t="s">
        <v>1489</v>
      </c>
      <c r="L100" t="s">
        <v>1490</v>
      </c>
      <c r="M100" t="str">
        <f t="shared" si="9"/>
        <v>Paul Cook</v>
      </c>
    </row>
    <row r="101" spans="11:13" x14ac:dyDescent="0.25">
      <c r="K101" t="s">
        <v>1491</v>
      </c>
      <c r="L101" t="s">
        <v>1480</v>
      </c>
      <c r="M101" t="str">
        <f t="shared" si="9"/>
        <v>Chris Coons</v>
      </c>
    </row>
    <row r="102" spans="11:13" x14ac:dyDescent="0.25">
      <c r="K102" t="s">
        <v>1492</v>
      </c>
      <c r="L102" t="s">
        <v>1493</v>
      </c>
      <c r="M102" t="str">
        <f t="shared" si="9"/>
        <v>Jim Cooper</v>
      </c>
    </row>
    <row r="103" spans="11:13" x14ac:dyDescent="0.25">
      <c r="K103" t="s">
        <v>1494</v>
      </c>
      <c r="L103" t="s">
        <v>1446</v>
      </c>
      <c r="M103" t="str">
        <f t="shared" si="9"/>
        <v>Bob Corker</v>
      </c>
    </row>
    <row r="104" spans="11:13" x14ac:dyDescent="0.25">
      <c r="K104" t="s">
        <v>1495</v>
      </c>
      <c r="L104" t="s">
        <v>1382</v>
      </c>
      <c r="M104" t="str">
        <f t="shared" si="9"/>
        <v>John Cornyn</v>
      </c>
    </row>
    <row r="105" spans="11:13" x14ac:dyDescent="0.25">
      <c r="K105" t="s">
        <v>1496</v>
      </c>
      <c r="L105" t="s">
        <v>1493</v>
      </c>
      <c r="M105" t="str">
        <f t="shared" si="9"/>
        <v>Jim Costa</v>
      </c>
    </row>
    <row r="106" spans="11:13" x14ac:dyDescent="0.25">
      <c r="K106" t="s">
        <v>1497</v>
      </c>
      <c r="L106" t="s">
        <v>1498</v>
      </c>
      <c r="M106" t="str">
        <f t="shared" si="9"/>
        <v>Ryan Costello</v>
      </c>
    </row>
    <row r="107" spans="11:13" x14ac:dyDescent="0.25">
      <c r="K107" t="s">
        <v>1499</v>
      </c>
      <c r="L107" t="s">
        <v>1438</v>
      </c>
      <c r="M107" t="str">
        <f t="shared" si="9"/>
        <v>Tom Cotton</v>
      </c>
    </row>
    <row r="108" spans="11:13" x14ac:dyDescent="0.25">
      <c r="K108" t="s">
        <v>1500</v>
      </c>
      <c r="L108" t="s">
        <v>1342</v>
      </c>
      <c r="M108" t="str">
        <f t="shared" si="9"/>
        <v>Joe Courtney</v>
      </c>
    </row>
    <row r="109" spans="11:13" x14ac:dyDescent="0.25">
      <c r="K109" t="s">
        <v>1501</v>
      </c>
      <c r="L109" t="s">
        <v>1393</v>
      </c>
      <c r="M109" t="str">
        <f t="shared" si="9"/>
        <v>Kevin Cramer</v>
      </c>
    </row>
    <row r="110" spans="11:13" x14ac:dyDescent="0.25">
      <c r="K110" t="s">
        <v>1502</v>
      </c>
      <c r="L110" t="s">
        <v>1362</v>
      </c>
      <c r="M110" t="str">
        <f t="shared" si="9"/>
        <v>Mike Crapo</v>
      </c>
    </row>
    <row r="111" spans="11:13" x14ac:dyDescent="0.25">
      <c r="K111" t="s">
        <v>1503</v>
      </c>
      <c r="L111" t="s">
        <v>1504</v>
      </c>
      <c r="M111" t="str">
        <f t="shared" si="9"/>
        <v>Rick Crawford</v>
      </c>
    </row>
    <row r="112" spans="11:13" x14ac:dyDescent="0.25">
      <c r="K112" t="s">
        <v>1505</v>
      </c>
      <c r="L112" t="s">
        <v>1506</v>
      </c>
      <c r="M112" t="str">
        <f t="shared" si="9"/>
        <v>Ander Crenshaw</v>
      </c>
    </row>
    <row r="113" spans="11:13" x14ac:dyDescent="0.25">
      <c r="K113" t="s">
        <v>1507</v>
      </c>
      <c r="L113" t="s">
        <v>1508</v>
      </c>
      <c r="M113" t="str">
        <f t="shared" si="9"/>
        <v>Joseph Crowley</v>
      </c>
    </row>
    <row r="114" spans="11:13" x14ac:dyDescent="0.25">
      <c r="K114" t="s">
        <v>1509</v>
      </c>
      <c r="L114" t="s">
        <v>1510</v>
      </c>
      <c r="M114" t="str">
        <f t="shared" si="9"/>
        <v>Ted Cruz</v>
      </c>
    </row>
    <row r="115" spans="11:13" x14ac:dyDescent="0.25">
      <c r="K115" t="s">
        <v>1511</v>
      </c>
      <c r="L115" t="s">
        <v>1512</v>
      </c>
      <c r="M115" t="str">
        <f t="shared" si="9"/>
        <v>Henry Cuellar</v>
      </c>
    </row>
    <row r="116" spans="11:13" x14ac:dyDescent="0.25">
      <c r="K116" t="s">
        <v>1513</v>
      </c>
      <c r="L116" t="s">
        <v>1382</v>
      </c>
      <c r="M116" t="str">
        <f t="shared" si="9"/>
        <v>John Culberson</v>
      </c>
    </row>
    <row r="117" spans="11:13" x14ac:dyDescent="0.25">
      <c r="K117" t="s">
        <v>1514</v>
      </c>
      <c r="L117" t="s">
        <v>1515</v>
      </c>
      <c r="M117" t="str">
        <f t="shared" si="9"/>
        <v>Elijah E Cummings</v>
      </c>
    </row>
    <row r="118" spans="11:13" x14ac:dyDescent="0.25">
      <c r="K118" t="s">
        <v>1516</v>
      </c>
      <c r="L118" t="s">
        <v>1517</v>
      </c>
      <c r="M118" t="str">
        <f t="shared" si="9"/>
        <v>Carlos Curbelo</v>
      </c>
    </row>
    <row r="119" spans="11:13" x14ac:dyDescent="0.25">
      <c r="K119" t="s">
        <v>1518</v>
      </c>
      <c r="L119" t="s">
        <v>1519</v>
      </c>
      <c r="M119" t="str">
        <f t="shared" si="9"/>
        <v>Steven Daines</v>
      </c>
    </row>
    <row r="120" spans="11:13" x14ac:dyDescent="0.25">
      <c r="K120" t="s">
        <v>1520</v>
      </c>
      <c r="L120" t="s">
        <v>1521</v>
      </c>
      <c r="M120" t="str">
        <f t="shared" si="9"/>
        <v>Danny K Davis</v>
      </c>
    </row>
    <row r="121" spans="11:13" x14ac:dyDescent="0.25">
      <c r="K121" t="s">
        <v>1520</v>
      </c>
      <c r="L121" t="s">
        <v>1522</v>
      </c>
      <c r="M121" t="str">
        <f t="shared" si="9"/>
        <v>Rodney Davis</v>
      </c>
    </row>
    <row r="122" spans="11:13" x14ac:dyDescent="0.25">
      <c r="K122" t="s">
        <v>1520</v>
      </c>
      <c r="L122" t="s">
        <v>1523</v>
      </c>
      <c r="M122" t="str">
        <f t="shared" si="9"/>
        <v>Susan A Davis</v>
      </c>
    </row>
    <row r="123" spans="11:13" x14ac:dyDescent="0.25">
      <c r="K123" t="s">
        <v>1524</v>
      </c>
      <c r="L123" t="s">
        <v>1525</v>
      </c>
      <c r="M123" t="str">
        <f t="shared" si="9"/>
        <v>Peter DeFazio</v>
      </c>
    </row>
    <row r="124" spans="11:13" x14ac:dyDescent="0.25">
      <c r="K124" t="s">
        <v>1526</v>
      </c>
      <c r="L124" t="s">
        <v>1527</v>
      </c>
      <c r="M124" t="str">
        <f t="shared" si="9"/>
        <v>Diana DeGette</v>
      </c>
    </row>
    <row r="125" spans="11:13" x14ac:dyDescent="0.25">
      <c r="K125" t="s">
        <v>1528</v>
      </c>
      <c r="L125" t="s">
        <v>1529</v>
      </c>
      <c r="M125" t="str">
        <f t="shared" si="9"/>
        <v>Rosa L DeLauro</v>
      </c>
    </row>
    <row r="126" spans="11:13" x14ac:dyDescent="0.25">
      <c r="K126" t="s">
        <v>1530</v>
      </c>
      <c r="L126" t="s">
        <v>1531</v>
      </c>
      <c r="M126" t="str">
        <f t="shared" si="9"/>
        <v>Ron DeSantis</v>
      </c>
    </row>
    <row r="127" spans="11:13" x14ac:dyDescent="0.25">
      <c r="K127" t="s">
        <v>1532</v>
      </c>
      <c r="L127" t="s">
        <v>1533</v>
      </c>
      <c r="M127" t="str">
        <f t="shared" si="9"/>
        <v>Suzan DelBene</v>
      </c>
    </row>
    <row r="128" spans="11:13" x14ac:dyDescent="0.25">
      <c r="K128" t="s">
        <v>1534</v>
      </c>
      <c r="L128" t="s">
        <v>1535</v>
      </c>
      <c r="M128" t="str">
        <f t="shared" si="9"/>
        <v>John K Delaney</v>
      </c>
    </row>
    <row r="129" spans="11:13" x14ac:dyDescent="0.25">
      <c r="K129" t="s">
        <v>1536</v>
      </c>
      <c r="L129" t="s">
        <v>1537</v>
      </c>
      <c r="M129" t="str">
        <f t="shared" si="9"/>
        <v>Jeff Denham</v>
      </c>
    </row>
    <row r="130" spans="11:13" x14ac:dyDescent="0.25">
      <c r="K130" t="s">
        <v>1538</v>
      </c>
      <c r="L130" t="s">
        <v>1539</v>
      </c>
      <c r="M130" t="str">
        <f t="shared" si="9"/>
        <v>Charlie Dent</v>
      </c>
    </row>
    <row r="131" spans="11:13" x14ac:dyDescent="0.25">
      <c r="K131" t="s">
        <v>1540</v>
      </c>
      <c r="L131" t="s">
        <v>1326</v>
      </c>
      <c r="M131" t="str">
        <f t="shared" ref="M131:M194" si="10">_xlfn.CONCAT(TRIM(L131)," ",TRIM(K131))</f>
        <v>Mark Desaulnier</v>
      </c>
    </row>
    <row r="132" spans="11:13" x14ac:dyDescent="0.25">
      <c r="K132" t="s">
        <v>1541</v>
      </c>
      <c r="L132" t="s">
        <v>1542</v>
      </c>
      <c r="M132" t="str">
        <f t="shared" si="10"/>
        <v>Scott Desjarlais</v>
      </c>
    </row>
    <row r="133" spans="11:13" x14ac:dyDescent="0.25">
      <c r="K133" t="s">
        <v>1543</v>
      </c>
      <c r="L133" t="s">
        <v>1510</v>
      </c>
      <c r="M133" t="str">
        <f t="shared" si="10"/>
        <v>Ted Deutch</v>
      </c>
    </row>
    <row r="134" spans="11:13" x14ac:dyDescent="0.25">
      <c r="K134" t="s">
        <v>1544</v>
      </c>
      <c r="L134" t="s">
        <v>1545</v>
      </c>
      <c r="M134" t="str">
        <f t="shared" si="10"/>
        <v>Mario Diaz-Balart</v>
      </c>
    </row>
    <row r="135" spans="11:13" x14ac:dyDescent="0.25">
      <c r="K135" t="s">
        <v>1546</v>
      </c>
      <c r="L135" t="s">
        <v>1547</v>
      </c>
      <c r="M135" t="str">
        <f t="shared" si="10"/>
        <v>Debbie Dingell</v>
      </c>
    </row>
    <row r="136" spans="11:13" x14ac:dyDescent="0.25">
      <c r="K136" t="s">
        <v>1548</v>
      </c>
      <c r="L136" t="s">
        <v>1549</v>
      </c>
      <c r="M136" t="str">
        <f t="shared" si="10"/>
        <v>Lloyd Doggett</v>
      </c>
    </row>
    <row r="137" spans="11:13" x14ac:dyDescent="0.25">
      <c r="K137" t="s">
        <v>1550</v>
      </c>
      <c r="L137" t="s">
        <v>1446</v>
      </c>
      <c r="M137" t="str">
        <f t="shared" si="10"/>
        <v>Bob Dold</v>
      </c>
    </row>
    <row r="138" spans="11:13" x14ac:dyDescent="0.25">
      <c r="K138" t="s">
        <v>1551</v>
      </c>
      <c r="L138" t="s">
        <v>1342</v>
      </c>
      <c r="M138" t="str">
        <f t="shared" si="10"/>
        <v>Joe Donnelly</v>
      </c>
    </row>
    <row r="139" spans="11:13" x14ac:dyDescent="0.25">
      <c r="K139" t="s">
        <v>1552</v>
      </c>
      <c r="L139" t="s">
        <v>1362</v>
      </c>
      <c r="M139" t="str">
        <f t="shared" si="10"/>
        <v>Mike Doyle</v>
      </c>
    </row>
    <row r="140" spans="11:13" x14ac:dyDescent="0.25">
      <c r="K140" t="s">
        <v>1553</v>
      </c>
      <c r="L140" t="s">
        <v>1334</v>
      </c>
      <c r="M140" t="str">
        <f t="shared" si="10"/>
        <v>Tammy Duckworth</v>
      </c>
    </row>
    <row r="141" spans="11:13" x14ac:dyDescent="0.25">
      <c r="K141" t="s">
        <v>1554</v>
      </c>
      <c r="L141" t="s">
        <v>1555</v>
      </c>
      <c r="M141" t="str">
        <f t="shared" si="10"/>
        <v>Sean P Duffy</v>
      </c>
    </row>
    <row r="142" spans="11:13" x14ac:dyDescent="0.25">
      <c r="K142" t="s">
        <v>1556</v>
      </c>
      <c r="L142" t="s">
        <v>1537</v>
      </c>
      <c r="M142" t="str">
        <f t="shared" si="10"/>
        <v>Jeff Duncan</v>
      </c>
    </row>
    <row r="143" spans="11:13" x14ac:dyDescent="0.25">
      <c r="K143" t="s">
        <v>1556</v>
      </c>
      <c r="L143" t="s">
        <v>1557</v>
      </c>
      <c r="M143" t="str">
        <f t="shared" si="10"/>
        <v>John J Jr Duncan</v>
      </c>
    </row>
    <row r="144" spans="11:13" x14ac:dyDescent="0.25">
      <c r="K144" t="s">
        <v>1558</v>
      </c>
      <c r="L144" t="s">
        <v>1559</v>
      </c>
      <c r="M144" t="str">
        <f t="shared" si="10"/>
        <v>Dick Durbin</v>
      </c>
    </row>
    <row r="145" spans="11:13" x14ac:dyDescent="0.25">
      <c r="K145" t="s">
        <v>1560</v>
      </c>
      <c r="L145" t="s">
        <v>1561</v>
      </c>
      <c r="M145" t="str">
        <f t="shared" si="10"/>
        <v>Donna Edwards</v>
      </c>
    </row>
    <row r="146" spans="11:13" x14ac:dyDescent="0.25">
      <c r="K146" t="s">
        <v>1562</v>
      </c>
      <c r="L146" t="s">
        <v>1563</v>
      </c>
      <c r="M146" t="str">
        <f t="shared" si="10"/>
        <v>Keith Ellison</v>
      </c>
    </row>
    <row r="147" spans="11:13" x14ac:dyDescent="0.25">
      <c r="K147" t="s">
        <v>1564</v>
      </c>
      <c r="L147" t="s">
        <v>1565</v>
      </c>
      <c r="M147" t="str">
        <f t="shared" si="10"/>
        <v>Renee Ellmers</v>
      </c>
    </row>
    <row r="148" spans="11:13" x14ac:dyDescent="0.25">
      <c r="K148" t="s">
        <v>1566</v>
      </c>
      <c r="L148" t="s">
        <v>1438</v>
      </c>
      <c r="M148" t="str">
        <f t="shared" si="10"/>
        <v>Tom Emmer</v>
      </c>
    </row>
    <row r="149" spans="11:13" x14ac:dyDescent="0.25">
      <c r="K149" t="s">
        <v>1567</v>
      </c>
      <c r="L149" t="s">
        <v>1568</v>
      </c>
      <c r="M149" t="str">
        <f t="shared" si="10"/>
        <v>Eliot L Engel</v>
      </c>
    </row>
    <row r="150" spans="11:13" x14ac:dyDescent="0.25">
      <c r="K150" t="s">
        <v>1569</v>
      </c>
      <c r="L150" t="s">
        <v>1362</v>
      </c>
      <c r="M150" t="str">
        <f t="shared" si="10"/>
        <v>Mike Enzi</v>
      </c>
    </row>
    <row r="151" spans="11:13" x14ac:dyDescent="0.25">
      <c r="K151" t="s">
        <v>1570</v>
      </c>
      <c r="L151" t="s">
        <v>1571</v>
      </c>
      <c r="M151" t="str">
        <f t="shared" si="10"/>
        <v>Joni Ernst</v>
      </c>
    </row>
    <row r="152" spans="11:13" x14ac:dyDescent="0.25">
      <c r="K152" t="s">
        <v>1572</v>
      </c>
      <c r="L152" t="s">
        <v>1573</v>
      </c>
      <c r="M152" t="str">
        <f t="shared" si="10"/>
        <v>Anna Eshoo</v>
      </c>
    </row>
    <row r="153" spans="11:13" x14ac:dyDescent="0.25">
      <c r="K153" t="s">
        <v>1574</v>
      </c>
      <c r="L153" t="s">
        <v>1575</v>
      </c>
      <c r="M153" t="str">
        <f t="shared" si="10"/>
        <v>Elizabeth Esty</v>
      </c>
    </row>
    <row r="154" spans="11:13" x14ac:dyDescent="0.25">
      <c r="K154" t="s">
        <v>1576</v>
      </c>
      <c r="L154" t="s">
        <v>1577</v>
      </c>
      <c r="M154" t="str">
        <f t="shared" si="10"/>
        <v>Blake Farenthold</v>
      </c>
    </row>
    <row r="155" spans="11:13" x14ac:dyDescent="0.25">
      <c r="K155" t="s">
        <v>1578</v>
      </c>
      <c r="L155" t="s">
        <v>1579</v>
      </c>
      <c r="M155" t="str">
        <f t="shared" si="10"/>
        <v>Sam Farr</v>
      </c>
    </row>
    <row r="156" spans="11:13" x14ac:dyDescent="0.25">
      <c r="K156" t="s">
        <v>1580</v>
      </c>
      <c r="L156" t="s">
        <v>1581</v>
      </c>
      <c r="M156" t="str">
        <f t="shared" si="10"/>
        <v>Chaka Fattah</v>
      </c>
    </row>
    <row r="157" spans="11:13" x14ac:dyDescent="0.25">
      <c r="K157" t="s">
        <v>1582</v>
      </c>
      <c r="L157" t="s">
        <v>1583</v>
      </c>
      <c r="M157" t="str">
        <f t="shared" si="10"/>
        <v>Dianne Feinstein</v>
      </c>
    </row>
    <row r="158" spans="11:13" x14ac:dyDescent="0.25">
      <c r="K158" t="s">
        <v>1584</v>
      </c>
      <c r="L158" t="s">
        <v>1454</v>
      </c>
      <c r="M158" t="str">
        <f t="shared" si="10"/>
        <v>Steve Fincher</v>
      </c>
    </row>
    <row r="159" spans="11:13" x14ac:dyDescent="0.25">
      <c r="K159" t="s">
        <v>1585</v>
      </c>
      <c r="L159" t="s">
        <v>1586</v>
      </c>
      <c r="M159" t="str">
        <f t="shared" si="10"/>
        <v>Deb Fischer</v>
      </c>
    </row>
    <row r="160" spans="11:13" x14ac:dyDescent="0.25">
      <c r="K160" t="s">
        <v>1587</v>
      </c>
      <c r="L160" t="s">
        <v>1588</v>
      </c>
      <c r="M160" t="str">
        <f t="shared" si="10"/>
        <v>Michael G Fitzpatrick</v>
      </c>
    </row>
    <row r="161" spans="11:13" x14ac:dyDescent="0.25">
      <c r="K161" t="s">
        <v>1589</v>
      </c>
      <c r="L161" t="s">
        <v>1537</v>
      </c>
      <c r="M161" t="str">
        <f t="shared" si="10"/>
        <v>Jeff Flake</v>
      </c>
    </row>
    <row r="162" spans="11:13" x14ac:dyDescent="0.25">
      <c r="K162" t="s">
        <v>1590</v>
      </c>
      <c r="L162" t="s">
        <v>1591</v>
      </c>
      <c r="M162" t="str">
        <f t="shared" si="10"/>
        <v>Chuck Fleischmann</v>
      </c>
    </row>
    <row r="163" spans="11:13" x14ac:dyDescent="0.25">
      <c r="K163" t="s">
        <v>1592</v>
      </c>
      <c r="L163" t="s">
        <v>1382</v>
      </c>
      <c r="M163" t="str">
        <f t="shared" si="10"/>
        <v>John Fleming</v>
      </c>
    </row>
    <row r="164" spans="11:13" x14ac:dyDescent="0.25">
      <c r="K164" t="s">
        <v>1593</v>
      </c>
      <c r="L164" t="s">
        <v>1448</v>
      </c>
      <c r="M164" t="str">
        <f t="shared" si="10"/>
        <v>Bill Flores</v>
      </c>
    </row>
    <row r="165" spans="11:13" x14ac:dyDescent="0.25">
      <c r="K165" t="s">
        <v>1594</v>
      </c>
      <c r="L165" t="s">
        <v>1595</v>
      </c>
      <c r="M165" t="str">
        <f t="shared" si="10"/>
        <v>Randy Forbes</v>
      </c>
    </row>
    <row r="166" spans="11:13" x14ac:dyDescent="0.25">
      <c r="K166" t="s">
        <v>1596</v>
      </c>
      <c r="L166" t="s">
        <v>1537</v>
      </c>
      <c r="M166" t="str">
        <f t="shared" si="10"/>
        <v>Jeff Fortenberry</v>
      </c>
    </row>
    <row r="167" spans="11:13" x14ac:dyDescent="0.25">
      <c r="K167" t="s">
        <v>1597</v>
      </c>
      <c r="L167" t="s">
        <v>1448</v>
      </c>
      <c r="M167" t="str">
        <f t="shared" si="10"/>
        <v>Bill Foster</v>
      </c>
    </row>
    <row r="168" spans="11:13" x14ac:dyDescent="0.25">
      <c r="K168" t="s">
        <v>1598</v>
      </c>
      <c r="L168" t="s">
        <v>1599</v>
      </c>
      <c r="M168" t="str">
        <f t="shared" si="10"/>
        <v>Virginia Foxx</v>
      </c>
    </row>
    <row r="169" spans="11:13" x14ac:dyDescent="0.25">
      <c r="K169" t="s">
        <v>1600</v>
      </c>
      <c r="L169" t="s">
        <v>1601</v>
      </c>
      <c r="M169" t="str">
        <f t="shared" si="10"/>
        <v>Lois J Frankel</v>
      </c>
    </row>
    <row r="170" spans="11:13" x14ac:dyDescent="0.25">
      <c r="K170" t="s">
        <v>1602</v>
      </c>
      <c r="L170" t="s">
        <v>1603</v>
      </c>
      <c r="M170" t="str">
        <f t="shared" si="10"/>
        <v>Al Franken</v>
      </c>
    </row>
    <row r="171" spans="11:13" x14ac:dyDescent="0.25">
      <c r="K171" t="s">
        <v>1604</v>
      </c>
      <c r="L171" t="s">
        <v>1605</v>
      </c>
      <c r="M171" t="str">
        <f t="shared" si="10"/>
        <v>Trent Franks</v>
      </c>
    </row>
    <row r="172" spans="11:13" x14ac:dyDescent="0.25">
      <c r="K172" t="s">
        <v>1606</v>
      </c>
      <c r="L172" t="s">
        <v>1522</v>
      </c>
      <c r="M172" t="str">
        <f t="shared" si="10"/>
        <v>Rodney Frelinghuysen</v>
      </c>
    </row>
    <row r="173" spans="11:13" x14ac:dyDescent="0.25">
      <c r="K173" t="s">
        <v>1607</v>
      </c>
      <c r="L173" t="s">
        <v>1608</v>
      </c>
      <c r="M173" t="str">
        <f t="shared" si="10"/>
        <v>Marcia L Fudge</v>
      </c>
    </row>
    <row r="174" spans="11:13" x14ac:dyDescent="0.25">
      <c r="K174" t="s">
        <v>1609</v>
      </c>
      <c r="L174" t="s">
        <v>1610</v>
      </c>
      <c r="M174" t="str">
        <f t="shared" si="10"/>
        <v>Tulsi Gabbard</v>
      </c>
    </row>
    <row r="175" spans="11:13" x14ac:dyDescent="0.25">
      <c r="K175" t="s">
        <v>1611</v>
      </c>
      <c r="L175" t="s">
        <v>1612</v>
      </c>
      <c r="M175" t="str">
        <f t="shared" si="10"/>
        <v>Ruben Gallego</v>
      </c>
    </row>
    <row r="176" spans="11:13" x14ac:dyDescent="0.25">
      <c r="K176" t="s">
        <v>1613</v>
      </c>
      <c r="L176" t="s">
        <v>1382</v>
      </c>
      <c r="M176" t="str">
        <f t="shared" si="10"/>
        <v>John Garamendi</v>
      </c>
    </row>
    <row r="177" spans="11:13" x14ac:dyDescent="0.25">
      <c r="K177" t="s">
        <v>1614</v>
      </c>
      <c r="L177" t="s">
        <v>1380</v>
      </c>
      <c r="M177" t="str">
        <f t="shared" si="10"/>
        <v>Cory Gardner</v>
      </c>
    </row>
    <row r="178" spans="11:13" x14ac:dyDescent="0.25">
      <c r="K178" t="s">
        <v>1615</v>
      </c>
      <c r="L178" t="s">
        <v>1542</v>
      </c>
      <c r="M178" t="str">
        <f t="shared" si="10"/>
        <v>Scott Garrett</v>
      </c>
    </row>
    <row r="179" spans="11:13" x14ac:dyDescent="0.25">
      <c r="K179" t="s">
        <v>1616</v>
      </c>
      <c r="L179" t="s">
        <v>1446</v>
      </c>
      <c r="M179" t="str">
        <f t="shared" si="10"/>
        <v>Bob Gibbs</v>
      </c>
    </row>
    <row r="180" spans="11:13" x14ac:dyDescent="0.25">
      <c r="K180" t="s">
        <v>1617</v>
      </c>
      <c r="L180" t="s">
        <v>1480</v>
      </c>
      <c r="M180" t="str">
        <f t="shared" si="10"/>
        <v>Chris Gibson</v>
      </c>
    </row>
    <row r="181" spans="11:13" x14ac:dyDescent="0.25">
      <c r="K181" t="s">
        <v>1618</v>
      </c>
      <c r="L181" t="s">
        <v>1619</v>
      </c>
      <c r="M181" t="str">
        <f t="shared" si="10"/>
        <v>Kirsten Gillibrand</v>
      </c>
    </row>
    <row r="182" spans="11:13" x14ac:dyDescent="0.25">
      <c r="K182" t="s">
        <v>1620</v>
      </c>
      <c r="L182" t="s">
        <v>1621</v>
      </c>
      <c r="M182" t="str">
        <f t="shared" si="10"/>
        <v>Louis B Jr Gohmert</v>
      </c>
    </row>
    <row r="183" spans="11:13" x14ac:dyDescent="0.25">
      <c r="K183" t="s">
        <v>1622</v>
      </c>
      <c r="L183" t="s">
        <v>1446</v>
      </c>
      <c r="M183" t="str">
        <f t="shared" si="10"/>
        <v>Bob Goodlatte</v>
      </c>
    </row>
    <row r="184" spans="11:13" x14ac:dyDescent="0.25">
      <c r="K184" t="s">
        <v>1623</v>
      </c>
      <c r="L184" t="s">
        <v>1490</v>
      </c>
      <c r="M184" t="str">
        <f t="shared" si="10"/>
        <v>Paul Gosar</v>
      </c>
    </row>
    <row r="185" spans="11:13" x14ac:dyDescent="0.25">
      <c r="K185" t="s">
        <v>1624</v>
      </c>
      <c r="L185" t="s">
        <v>1625</v>
      </c>
      <c r="M185" t="str">
        <f t="shared" si="10"/>
        <v>Trey Gowdy</v>
      </c>
    </row>
    <row r="186" spans="11:13" x14ac:dyDescent="0.25">
      <c r="K186" t="s">
        <v>1626</v>
      </c>
      <c r="L186" t="s">
        <v>1627</v>
      </c>
      <c r="M186" t="str">
        <f t="shared" si="10"/>
        <v>Gwen Graham</v>
      </c>
    </row>
    <row r="187" spans="11:13" x14ac:dyDescent="0.25">
      <c r="K187" t="s">
        <v>1626</v>
      </c>
      <c r="L187" t="s">
        <v>1628</v>
      </c>
      <c r="M187" t="str">
        <f t="shared" si="10"/>
        <v>Lindsey Graham</v>
      </c>
    </row>
    <row r="188" spans="11:13" x14ac:dyDescent="0.25">
      <c r="K188" t="s">
        <v>1629</v>
      </c>
      <c r="L188" t="s">
        <v>1630</v>
      </c>
      <c r="M188" t="str">
        <f t="shared" si="10"/>
        <v>Kay Granger</v>
      </c>
    </row>
    <row r="189" spans="11:13" x14ac:dyDescent="0.25">
      <c r="K189" t="s">
        <v>1631</v>
      </c>
      <c r="L189" t="s">
        <v>1591</v>
      </c>
      <c r="M189" t="str">
        <f t="shared" si="10"/>
        <v>Chuck Grassley</v>
      </c>
    </row>
    <row r="190" spans="11:13" x14ac:dyDescent="0.25">
      <c r="K190" t="s">
        <v>1632</v>
      </c>
      <c r="L190" t="s">
        <v>1633</v>
      </c>
      <c r="M190" t="str">
        <f t="shared" si="10"/>
        <v>Garret Graves</v>
      </c>
    </row>
    <row r="191" spans="11:13" x14ac:dyDescent="0.25">
      <c r="K191" t="s">
        <v>1632</v>
      </c>
      <c r="L191" t="s">
        <v>1579</v>
      </c>
      <c r="M191" t="str">
        <f t="shared" si="10"/>
        <v>Sam Graves</v>
      </c>
    </row>
    <row r="192" spans="11:13" x14ac:dyDescent="0.25">
      <c r="K192" t="s">
        <v>1632</v>
      </c>
      <c r="L192" t="s">
        <v>1438</v>
      </c>
      <c r="M192" t="str">
        <f t="shared" si="10"/>
        <v>Tom Graves</v>
      </c>
    </row>
    <row r="193" spans="11:13" x14ac:dyDescent="0.25">
      <c r="K193" t="s">
        <v>1634</v>
      </c>
      <c r="L193" t="s">
        <v>1635</v>
      </c>
      <c r="M193" t="str">
        <f t="shared" si="10"/>
        <v>Alan Grayson</v>
      </c>
    </row>
    <row r="194" spans="11:13" x14ac:dyDescent="0.25">
      <c r="K194" t="s">
        <v>1636</v>
      </c>
      <c r="L194" t="s">
        <v>1603</v>
      </c>
      <c r="M194" t="str">
        <f t="shared" si="10"/>
        <v>Al Green</v>
      </c>
    </row>
    <row r="195" spans="11:13" x14ac:dyDescent="0.25">
      <c r="K195" t="s">
        <v>1636</v>
      </c>
      <c r="L195" t="s">
        <v>1637</v>
      </c>
      <c r="M195" t="str">
        <f t="shared" ref="M195:M258" si="11">_xlfn.CONCAT(TRIM(L195)," ",TRIM(K195))</f>
        <v>Gene Green</v>
      </c>
    </row>
    <row r="196" spans="11:13" x14ac:dyDescent="0.25">
      <c r="K196" t="s">
        <v>1638</v>
      </c>
      <c r="L196" t="s">
        <v>1639</v>
      </c>
      <c r="M196" t="str">
        <f t="shared" si="11"/>
        <v>Morgan Griffith</v>
      </c>
    </row>
    <row r="197" spans="11:13" x14ac:dyDescent="0.25">
      <c r="K197" t="s">
        <v>1640</v>
      </c>
      <c r="L197" t="s">
        <v>1641</v>
      </c>
      <c r="M197" t="str">
        <f t="shared" si="11"/>
        <v>Raul M Grijalva</v>
      </c>
    </row>
    <row r="198" spans="11:13" x14ac:dyDescent="0.25">
      <c r="K198" t="s">
        <v>1642</v>
      </c>
      <c r="L198" t="s">
        <v>1643</v>
      </c>
      <c r="M198" t="str">
        <f t="shared" si="11"/>
        <v>Michelle Lujan Grisham</v>
      </c>
    </row>
    <row r="199" spans="11:13" x14ac:dyDescent="0.25">
      <c r="K199" t="s">
        <v>1644</v>
      </c>
      <c r="L199" t="s">
        <v>1645</v>
      </c>
      <c r="M199" t="str">
        <f t="shared" si="11"/>
        <v>Glenn S Grothman</v>
      </c>
    </row>
    <row r="200" spans="11:13" x14ac:dyDescent="0.25">
      <c r="K200" t="s">
        <v>1646</v>
      </c>
      <c r="L200" t="s">
        <v>1647</v>
      </c>
      <c r="M200" t="str">
        <f t="shared" si="11"/>
        <v>Frank Guinta</v>
      </c>
    </row>
    <row r="201" spans="11:13" x14ac:dyDescent="0.25">
      <c r="K201" t="s">
        <v>1648</v>
      </c>
      <c r="L201" t="s">
        <v>1649</v>
      </c>
      <c r="M201" t="str">
        <f t="shared" si="11"/>
        <v>Brett Guthrie</v>
      </c>
    </row>
    <row r="202" spans="11:13" x14ac:dyDescent="0.25">
      <c r="K202" t="s">
        <v>1650</v>
      </c>
      <c r="L202" t="s">
        <v>1651</v>
      </c>
      <c r="M202" t="str">
        <f t="shared" si="11"/>
        <v>Luis V Gutierrez</v>
      </c>
    </row>
    <row r="203" spans="11:13" x14ac:dyDescent="0.25">
      <c r="K203" t="s">
        <v>1652</v>
      </c>
      <c r="L203" t="s">
        <v>1653</v>
      </c>
      <c r="M203" t="str">
        <f t="shared" si="11"/>
        <v>Janice Hahn</v>
      </c>
    </row>
    <row r="204" spans="11:13" x14ac:dyDescent="0.25">
      <c r="K204" t="s">
        <v>1654</v>
      </c>
      <c r="L204" t="s">
        <v>1374</v>
      </c>
      <c r="M204" t="str">
        <f t="shared" si="11"/>
        <v>Richard Hanna</v>
      </c>
    </row>
    <row r="205" spans="11:13" x14ac:dyDescent="0.25">
      <c r="K205" t="s">
        <v>1655</v>
      </c>
      <c r="L205" t="s">
        <v>1656</v>
      </c>
      <c r="M205" t="str">
        <f t="shared" si="11"/>
        <v>Cresent Hardy</v>
      </c>
    </row>
    <row r="206" spans="11:13" x14ac:dyDescent="0.25">
      <c r="K206" t="s">
        <v>1657</v>
      </c>
      <c r="L206" t="s">
        <v>1658</v>
      </c>
      <c r="M206" t="str">
        <f t="shared" si="11"/>
        <v>Gregg Harper</v>
      </c>
    </row>
    <row r="207" spans="11:13" x14ac:dyDescent="0.25">
      <c r="K207" t="s">
        <v>1659</v>
      </c>
      <c r="L207" t="s">
        <v>1338</v>
      </c>
      <c r="M207" t="str">
        <f t="shared" si="11"/>
        <v>Andy Harris</v>
      </c>
    </row>
    <row r="208" spans="11:13" x14ac:dyDescent="0.25">
      <c r="K208" t="s">
        <v>1660</v>
      </c>
      <c r="L208" t="s">
        <v>1661</v>
      </c>
      <c r="M208" t="str">
        <f t="shared" si="11"/>
        <v>Vicky Hartzler</v>
      </c>
    </row>
    <row r="209" spans="11:13" x14ac:dyDescent="0.25">
      <c r="K209" t="s">
        <v>1662</v>
      </c>
      <c r="L209" t="s">
        <v>1663</v>
      </c>
      <c r="M209" t="str">
        <f t="shared" si="11"/>
        <v>Alcee L Hastings</v>
      </c>
    </row>
    <row r="210" spans="11:13" x14ac:dyDescent="0.25">
      <c r="K210" t="s">
        <v>1664</v>
      </c>
      <c r="L210" t="s">
        <v>1665</v>
      </c>
      <c r="M210" t="str">
        <f t="shared" si="11"/>
        <v>Orrin G Hatch</v>
      </c>
    </row>
    <row r="211" spans="11:13" x14ac:dyDescent="0.25">
      <c r="K211" t="s">
        <v>1666</v>
      </c>
      <c r="L211" t="s">
        <v>1667</v>
      </c>
      <c r="M211" t="str">
        <f t="shared" si="11"/>
        <v>Dennis Heck</v>
      </c>
    </row>
    <row r="212" spans="11:13" x14ac:dyDescent="0.25">
      <c r="K212" t="s">
        <v>1666</v>
      </c>
      <c r="L212" t="s">
        <v>1342</v>
      </c>
      <c r="M212" t="str">
        <f t="shared" si="11"/>
        <v>Joe Heck</v>
      </c>
    </row>
    <row r="213" spans="11:13" x14ac:dyDescent="0.25">
      <c r="K213" t="s">
        <v>1668</v>
      </c>
      <c r="L213" t="s">
        <v>1669</v>
      </c>
      <c r="M213" t="str">
        <f t="shared" si="11"/>
        <v>Martin Heinrich</v>
      </c>
    </row>
    <row r="214" spans="11:13" x14ac:dyDescent="0.25">
      <c r="K214" t="s">
        <v>1670</v>
      </c>
      <c r="L214" t="s">
        <v>1671</v>
      </c>
      <c r="M214" t="str">
        <f t="shared" si="11"/>
        <v>Heidi Heitkamp</v>
      </c>
    </row>
    <row r="215" spans="11:13" x14ac:dyDescent="0.25">
      <c r="K215" t="s">
        <v>1672</v>
      </c>
      <c r="L215" t="s">
        <v>1673</v>
      </c>
      <c r="M215" t="str">
        <f t="shared" si="11"/>
        <v>Dean Heller</v>
      </c>
    </row>
    <row r="216" spans="11:13" x14ac:dyDescent="0.25">
      <c r="K216" t="s">
        <v>1674</v>
      </c>
      <c r="L216" t="s">
        <v>1675</v>
      </c>
      <c r="M216" t="str">
        <f t="shared" si="11"/>
        <v>Jeb Hensarling</v>
      </c>
    </row>
    <row r="217" spans="11:13" x14ac:dyDescent="0.25">
      <c r="K217" t="s">
        <v>1676</v>
      </c>
      <c r="L217" t="s">
        <v>1677</v>
      </c>
      <c r="M217" t="str">
        <f t="shared" si="11"/>
        <v>Jody B Hice</v>
      </c>
    </row>
    <row r="218" spans="11:13" x14ac:dyDescent="0.25">
      <c r="K218" t="s">
        <v>1678</v>
      </c>
      <c r="L218" t="s">
        <v>1679</v>
      </c>
      <c r="M218" t="str">
        <f t="shared" si="11"/>
        <v>Brian M Higgins</v>
      </c>
    </row>
    <row r="219" spans="11:13" x14ac:dyDescent="0.25">
      <c r="K219" t="s">
        <v>1680</v>
      </c>
      <c r="L219" t="s">
        <v>1681</v>
      </c>
      <c r="M219" t="str">
        <f t="shared" si="11"/>
        <v>French Hill</v>
      </c>
    </row>
    <row r="220" spans="11:13" x14ac:dyDescent="0.25">
      <c r="K220" t="s">
        <v>1682</v>
      </c>
      <c r="L220" t="s">
        <v>1493</v>
      </c>
      <c r="M220" t="str">
        <f t="shared" si="11"/>
        <v>Jim Himes</v>
      </c>
    </row>
    <row r="221" spans="11:13" x14ac:dyDescent="0.25">
      <c r="K221" t="s">
        <v>1683</v>
      </c>
      <c r="L221" t="s">
        <v>1612</v>
      </c>
      <c r="M221" t="str">
        <f t="shared" si="11"/>
        <v>Ruben Hinojosa</v>
      </c>
    </row>
    <row r="222" spans="11:13" x14ac:dyDescent="0.25">
      <c r="K222" t="s">
        <v>1684</v>
      </c>
      <c r="L222" t="s">
        <v>1685</v>
      </c>
      <c r="M222" t="str">
        <f t="shared" si="11"/>
        <v>Mazie K Hirono</v>
      </c>
    </row>
    <row r="223" spans="11:13" x14ac:dyDescent="0.25">
      <c r="K223" t="s">
        <v>1686</v>
      </c>
      <c r="L223" t="s">
        <v>1382</v>
      </c>
      <c r="M223" t="str">
        <f t="shared" si="11"/>
        <v>John Hoeven</v>
      </c>
    </row>
    <row r="224" spans="11:13" x14ac:dyDescent="0.25">
      <c r="K224" t="s">
        <v>1687</v>
      </c>
      <c r="L224" t="s">
        <v>1688</v>
      </c>
      <c r="M224" t="str">
        <f t="shared" si="11"/>
        <v>George Holding</v>
      </c>
    </row>
    <row r="225" spans="11:13" x14ac:dyDescent="0.25">
      <c r="K225" t="s">
        <v>1689</v>
      </c>
      <c r="L225" t="s">
        <v>1362</v>
      </c>
      <c r="M225" t="str">
        <f t="shared" si="11"/>
        <v>Mike Honda</v>
      </c>
    </row>
    <row r="226" spans="11:13" x14ac:dyDescent="0.25">
      <c r="K226" t="s">
        <v>1690</v>
      </c>
      <c r="L226" t="s">
        <v>1374</v>
      </c>
      <c r="M226" t="str">
        <f t="shared" si="11"/>
        <v>Richard Hudson</v>
      </c>
    </row>
    <row r="227" spans="11:13" x14ac:dyDescent="0.25">
      <c r="K227" t="s">
        <v>1691</v>
      </c>
      <c r="L227" t="s">
        <v>1692</v>
      </c>
      <c r="M227" t="str">
        <f t="shared" si="11"/>
        <v>Tim Huelskamp</v>
      </c>
    </row>
    <row r="228" spans="11:13" x14ac:dyDescent="0.25">
      <c r="K228" t="s">
        <v>1693</v>
      </c>
      <c r="L228" t="s">
        <v>1694</v>
      </c>
      <c r="M228" t="str">
        <f t="shared" si="11"/>
        <v>Jared Huffman</v>
      </c>
    </row>
    <row r="229" spans="11:13" x14ac:dyDescent="0.25">
      <c r="K229" t="s">
        <v>1695</v>
      </c>
      <c r="L229" t="s">
        <v>1448</v>
      </c>
      <c r="M229" t="str">
        <f t="shared" si="11"/>
        <v>Bill Huizenga</v>
      </c>
    </row>
    <row r="230" spans="11:13" x14ac:dyDescent="0.25">
      <c r="K230" t="s">
        <v>1696</v>
      </c>
      <c r="L230" t="s">
        <v>1595</v>
      </c>
      <c r="M230" t="str">
        <f t="shared" si="11"/>
        <v>Randy Hultgren</v>
      </c>
    </row>
    <row r="231" spans="11:13" x14ac:dyDescent="0.25">
      <c r="K231" t="s">
        <v>1697</v>
      </c>
      <c r="L231" t="s">
        <v>1698</v>
      </c>
      <c r="M231" t="str">
        <f t="shared" si="11"/>
        <v>Duncan D Hunter</v>
      </c>
    </row>
    <row r="232" spans="11:13" x14ac:dyDescent="0.25">
      <c r="K232" t="s">
        <v>1699</v>
      </c>
      <c r="L232" t="s">
        <v>1700</v>
      </c>
      <c r="M232" t="str">
        <f t="shared" si="11"/>
        <v>Will Hurd</v>
      </c>
    </row>
    <row r="233" spans="11:13" x14ac:dyDescent="0.25">
      <c r="K233" t="s">
        <v>1701</v>
      </c>
      <c r="L233" t="s">
        <v>1702</v>
      </c>
      <c r="M233" t="str">
        <f t="shared" si="11"/>
        <v>Robert Hurt</v>
      </c>
    </row>
    <row r="234" spans="11:13" x14ac:dyDescent="0.25">
      <c r="K234" t="s">
        <v>1703</v>
      </c>
      <c r="L234" t="s">
        <v>1704</v>
      </c>
      <c r="M234" t="str">
        <f t="shared" si="11"/>
        <v>James M Inhofe</v>
      </c>
    </row>
    <row r="235" spans="11:13" x14ac:dyDescent="0.25">
      <c r="K235" t="s">
        <v>1705</v>
      </c>
      <c r="L235" t="s">
        <v>1706</v>
      </c>
      <c r="M235" t="str">
        <f t="shared" si="11"/>
        <v>Johnny Isakson</v>
      </c>
    </row>
    <row r="236" spans="11:13" x14ac:dyDescent="0.25">
      <c r="K236" t="s">
        <v>1707</v>
      </c>
      <c r="L236" t="s">
        <v>1454</v>
      </c>
      <c r="M236" t="str">
        <f t="shared" si="11"/>
        <v>Steve Israel</v>
      </c>
    </row>
    <row r="237" spans="11:13" x14ac:dyDescent="0.25">
      <c r="K237" t="s">
        <v>1708</v>
      </c>
      <c r="L237" t="s">
        <v>1709</v>
      </c>
      <c r="M237" t="str">
        <f t="shared" si="11"/>
        <v>Darrell Issa</v>
      </c>
    </row>
    <row r="238" spans="11:13" x14ac:dyDescent="0.25">
      <c r="K238" t="s">
        <v>1710</v>
      </c>
      <c r="L238" t="s">
        <v>1711</v>
      </c>
      <c r="M238" t="str">
        <f t="shared" si="11"/>
        <v>Sheila Jackson Lee</v>
      </c>
    </row>
    <row r="239" spans="11:13" x14ac:dyDescent="0.25">
      <c r="K239" t="s">
        <v>1712</v>
      </c>
      <c r="L239" t="s">
        <v>1713</v>
      </c>
      <c r="M239" t="str">
        <f t="shared" si="11"/>
        <v>Hakeem Jeffries</v>
      </c>
    </row>
    <row r="240" spans="11:13" x14ac:dyDescent="0.25">
      <c r="K240" t="s">
        <v>1714</v>
      </c>
      <c r="L240" t="s">
        <v>1715</v>
      </c>
      <c r="M240" t="str">
        <f t="shared" si="11"/>
        <v>Evan Jenkins</v>
      </c>
    </row>
    <row r="241" spans="11:13" x14ac:dyDescent="0.25">
      <c r="K241" t="s">
        <v>1714</v>
      </c>
      <c r="L241" t="s">
        <v>1716</v>
      </c>
      <c r="M241" t="str">
        <f t="shared" si="11"/>
        <v>Lynn Jenkins</v>
      </c>
    </row>
    <row r="242" spans="11:13" x14ac:dyDescent="0.25">
      <c r="K242" t="s">
        <v>1717</v>
      </c>
      <c r="L242" t="s">
        <v>1448</v>
      </c>
      <c r="M242" t="str">
        <f t="shared" si="11"/>
        <v>Bill Johnson</v>
      </c>
    </row>
    <row r="243" spans="11:13" x14ac:dyDescent="0.25">
      <c r="K243" t="s">
        <v>1717</v>
      </c>
      <c r="L243" t="s">
        <v>1718</v>
      </c>
      <c r="M243" t="str">
        <f t="shared" si="11"/>
        <v>Eddie Bernice Johnson</v>
      </c>
    </row>
    <row r="244" spans="11:13" x14ac:dyDescent="0.25">
      <c r="K244" t="s">
        <v>1717</v>
      </c>
      <c r="L244" t="s">
        <v>1719</v>
      </c>
      <c r="M244" t="str">
        <f t="shared" si="11"/>
        <v>Hank Johnson</v>
      </c>
    </row>
    <row r="245" spans="11:13" x14ac:dyDescent="0.25">
      <c r="K245" t="s">
        <v>1717</v>
      </c>
      <c r="L245" t="s">
        <v>1531</v>
      </c>
      <c r="M245" t="str">
        <f t="shared" si="11"/>
        <v>Ron Johnson</v>
      </c>
    </row>
    <row r="246" spans="11:13" x14ac:dyDescent="0.25">
      <c r="K246" t="s">
        <v>1717</v>
      </c>
      <c r="L246" t="s">
        <v>1579</v>
      </c>
      <c r="M246" t="str">
        <f t="shared" si="11"/>
        <v>Sam Johnson</v>
      </c>
    </row>
    <row r="247" spans="11:13" x14ac:dyDescent="0.25">
      <c r="K247" t="s">
        <v>1720</v>
      </c>
      <c r="L247" t="s">
        <v>1460</v>
      </c>
      <c r="M247" t="str">
        <f t="shared" si="11"/>
        <v>David Jolly</v>
      </c>
    </row>
    <row r="248" spans="11:13" x14ac:dyDescent="0.25">
      <c r="K248" t="s">
        <v>1721</v>
      </c>
      <c r="L248" t="s">
        <v>1722</v>
      </c>
      <c r="M248" t="str">
        <f t="shared" si="11"/>
        <v>Walter B Jr Jones</v>
      </c>
    </row>
    <row r="249" spans="11:13" x14ac:dyDescent="0.25">
      <c r="K249" t="s">
        <v>1723</v>
      </c>
      <c r="L249" t="s">
        <v>1493</v>
      </c>
      <c r="M249" t="str">
        <f t="shared" si="11"/>
        <v>Jim Jordan</v>
      </c>
    </row>
    <row r="250" spans="11:13" x14ac:dyDescent="0.25">
      <c r="K250" t="s">
        <v>1724</v>
      </c>
      <c r="L250" t="s">
        <v>1725</v>
      </c>
      <c r="M250" t="str">
        <f t="shared" si="11"/>
        <v>David P Joyce</v>
      </c>
    </row>
    <row r="251" spans="11:13" x14ac:dyDescent="0.25">
      <c r="K251" t="s">
        <v>1726</v>
      </c>
      <c r="L251" t="s">
        <v>1692</v>
      </c>
      <c r="M251" t="str">
        <f t="shared" si="11"/>
        <v>Tim Kaine</v>
      </c>
    </row>
    <row r="252" spans="11:13" x14ac:dyDescent="0.25">
      <c r="K252" t="s">
        <v>1727</v>
      </c>
      <c r="L252" t="s">
        <v>1728</v>
      </c>
      <c r="M252" t="str">
        <f t="shared" si="11"/>
        <v>Marcy Kaptur</v>
      </c>
    </row>
    <row r="253" spans="11:13" x14ac:dyDescent="0.25">
      <c r="K253" t="s">
        <v>1729</v>
      </c>
      <c r="L253" t="s">
        <v>1382</v>
      </c>
      <c r="M253" t="str">
        <f t="shared" si="11"/>
        <v>John Katko</v>
      </c>
    </row>
    <row r="254" spans="11:13" x14ac:dyDescent="0.25">
      <c r="K254" t="s">
        <v>1730</v>
      </c>
      <c r="L254" t="s">
        <v>1448</v>
      </c>
      <c r="M254" t="str">
        <f t="shared" si="11"/>
        <v>Bill Keating</v>
      </c>
    </row>
    <row r="255" spans="11:13" x14ac:dyDescent="0.25">
      <c r="K255" t="s">
        <v>1731</v>
      </c>
      <c r="L255" t="s">
        <v>1362</v>
      </c>
      <c r="M255" t="str">
        <f t="shared" si="11"/>
        <v>Mike Kelly</v>
      </c>
    </row>
    <row r="256" spans="11:13" x14ac:dyDescent="0.25">
      <c r="K256" t="s">
        <v>1731</v>
      </c>
      <c r="L256" t="s">
        <v>1732</v>
      </c>
      <c r="M256" t="str">
        <f t="shared" si="11"/>
        <v>Robin Kelly</v>
      </c>
    </row>
    <row r="257" spans="11:13" x14ac:dyDescent="0.25">
      <c r="K257" t="s">
        <v>1733</v>
      </c>
      <c r="L257" t="s">
        <v>1734</v>
      </c>
      <c r="M257" t="str">
        <f t="shared" si="11"/>
        <v>Joe III Kennedy</v>
      </c>
    </row>
    <row r="258" spans="11:13" x14ac:dyDescent="0.25">
      <c r="K258" t="s">
        <v>1735</v>
      </c>
      <c r="L258" t="s">
        <v>1350</v>
      </c>
      <c r="M258" t="str">
        <f t="shared" si="11"/>
        <v>Dan Kildee</v>
      </c>
    </row>
    <row r="259" spans="11:13" x14ac:dyDescent="0.25">
      <c r="K259" t="s">
        <v>1736</v>
      </c>
      <c r="L259" t="s">
        <v>1737</v>
      </c>
      <c r="M259" t="str">
        <f t="shared" ref="M259:M322" si="12">_xlfn.CONCAT(TRIM(L259)," ",TRIM(K259))</f>
        <v>Derek Kilmer</v>
      </c>
    </row>
    <row r="260" spans="11:13" x14ac:dyDescent="0.25">
      <c r="K260" t="s">
        <v>1738</v>
      </c>
      <c r="L260" t="s">
        <v>1531</v>
      </c>
      <c r="M260" t="str">
        <f t="shared" si="12"/>
        <v>Ron Kind</v>
      </c>
    </row>
    <row r="261" spans="11:13" x14ac:dyDescent="0.25">
      <c r="K261" t="s">
        <v>1739</v>
      </c>
      <c r="L261" t="s">
        <v>1740</v>
      </c>
      <c r="M261" t="str">
        <f t="shared" si="12"/>
        <v>Angus King</v>
      </c>
    </row>
    <row r="262" spans="11:13" x14ac:dyDescent="0.25">
      <c r="K262" t="s">
        <v>1739</v>
      </c>
      <c r="L262" t="s">
        <v>1318</v>
      </c>
      <c r="M262" t="str">
        <f t="shared" si="12"/>
        <v>Pete King</v>
      </c>
    </row>
    <row r="263" spans="11:13" x14ac:dyDescent="0.25">
      <c r="K263" t="s">
        <v>1739</v>
      </c>
      <c r="L263" t="s">
        <v>1741</v>
      </c>
      <c r="M263" t="str">
        <f t="shared" si="12"/>
        <v>Steven A King</v>
      </c>
    </row>
    <row r="264" spans="11:13" x14ac:dyDescent="0.25">
      <c r="K264" t="s">
        <v>1742</v>
      </c>
      <c r="L264" t="s">
        <v>1743</v>
      </c>
      <c r="M264" t="str">
        <f t="shared" si="12"/>
        <v>Adam Kinzinger</v>
      </c>
    </row>
    <row r="265" spans="11:13" x14ac:dyDescent="0.25">
      <c r="K265" t="s">
        <v>1744</v>
      </c>
      <c r="L265" t="s">
        <v>1326</v>
      </c>
      <c r="M265" t="str">
        <f t="shared" si="12"/>
        <v>Mark Kirk</v>
      </c>
    </row>
    <row r="266" spans="11:13" x14ac:dyDescent="0.25">
      <c r="K266" t="s">
        <v>1745</v>
      </c>
      <c r="L266" t="s">
        <v>1746</v>
      </c>
      <c r="M266" t="str">
        <f t="shared" si="12"/>
        <v>Ann Kirkpatrick</v>
      </c>
    </row>
    <row r="267" spans="11:13" x14ac:dyDescent="0.25">
      <c r="K267" t="s">
        <v>1747</v>
      </c>
      <c r="L267" t="s">
        <v>1382</v>
      </c>
      <c r="M267" t="str">
        <f t="shared" si="12"/>
        <v>John Kline</v>
      </c>
    </row>
    <row r="268" spans="11:13" x14ac:dyDescent="0.25">
      <c r="K268" t="s">
        <v>1748</v>
      </c>
      <c r="L268" t="s">
        <v>1749</v>
      </c>
      <c r="M268" t="str">
        <f t="shared" si="12"/>
        <v>Amy Klobuchar</v>
      </c>
    </row>
    <row r="269" spans="11:13" x14ac:dyDescent="0.25">
      <c r="K269" t="s">
        <v>1750</v>
      </c>
      <c r="L269" t="s">
        <v>1454</v>
      </c>
      <c r="M269" t="str">
        <f t="shared" si="12"/>
        <v>Steve Knight</v>
      </c>
    </row>
    <row r="270" spans="11:13" x14ac:dyDescent="0.25">
      <c r="K270" t="s">
        <v>1751</v>
      </c>
      <c r="L270" t="s">
        <v>1752</v>
      </c>
      <c r="M270" t="str">
        <f t="shared" si="12"/>
        <v>Ann Mclane Kuster</v>
      </c>
    </row>
    <row r="271" spans="11:13" x14ac:dyDescent="0.25">
      <c r="K271" t="s">
        <v>1753</v>
      </c>
      <c r="L271" t="s">
        <v>1481</v>
      </c>
      <c r="M271" t="str">
        <f t="shared" si="12"/>
        <v>Doug LaMalfa</v>
      </c>
    </row>
    <row r="272" spans="11:13" x14ac:dyDescent="0.25">
      <c r="K272" t="s">
        <v>1754</v>
      </c>
      <c r="L272" t="s">
        <v>1755</v>
      </c>
      <c r="M272" t="str">
        <f t="shared" si="12"/>
        <v>Raul Labrador</v>
      </c>
    </row>
    <row r="273" spans="11:13" x14ac:dyDescent="0.25">
      <c r="K273" t="s">
        <v>1756</v>
      </c>
      <c r="L273" t="s">
        <v>1757</v>
      </c>
      <c r="M273" t="str">
        <f t="shared" si="12"/>
        <v>Douglas L Lamborn</v>
      </c>
    </row>
    <row r="274" spans="11:13" x14ac:dyDescent="0.25">
      <c r="K274" t="s">
        <v>1758</v>
      </c>
      <c r="L274" t="s">
        <v>1759</v>
      </c>
      <c r="M274" t="str">
        <f t="shared" si="12"/>
        <v>Leonard Lance</v>
      </c>
    </row>
    <row r="275" spans="11:13" x14ac:dyDescent="0.25">
      <c r="K275" t="s">
        <v>1760</v>
      </c>
      <c r="L275" t="s">
        <v>1493</v>
      </c>
      <c r="M275" t="str">
        <f t="shared" si="12"/>
        <v>Jim Langevin</v>
      </c>
    </row>
    <row r="276" spans="11:13" x14ac:dyDescent="0.25">
      <c r="K276" t="s">
        <v>1761</v>
      </c>
      <c r="L276" t="s">
        <v>1398</v>
      </c>
      <c r="M276" t="str">
        <f t="shared" si="12"/>
        <v>James Lankford</v>
      </c>
    </row>
    <row r="277" spans="11:13" x14ac:dyDescent="0.25">
      <c r="K277" t="s">
        <v>1762</v>
      </c>
      <c r="L277" t="s">
        <v>1504</v>
      </c>
      <c r="M277" t="str">
        <f t="shared" si="12"/>
        <v>Rick Larsen</v>
      </c>
    </row>
    <row r="278" spans="11:13" x14ac:dyDescent="0.25">
      <c r="K278" t="s">
        <v>1763</v>
      </c>
      <c r="L278" t="s">
        <v>1764</v>
      </c>
      <c r="M278" t="str">
        <f t="shared" si="12"/>
        <v>John B Larson</v>
      </c>
    </row>
    <row r="279" spans="11:13" x14ac:dyDescent="0.25">
      <c r="K279" t="s">
        <v>1765</v>
      </c>
      <c r="L279" t="s">
        <v>1766</v>
      </c>
      <c r="M279" t="str">
        <f t="shared" si="12"/>
        <v>Robert E Latta</v>
      </c>
    </row>
    <row r="280" spans="11:13" x14ac:dyDescent="0.25">
      <c r="K280" t="s">
        <v>1767</v>
      </c>
      <c r="L280" t="s">
        <v>1768</v>
      </c>
      <c r="M280" t="str">
        <f t="shared" si="12"/>
        <v>Brenda Lawrence</v>
      </c>
    </row>
    <row r="281" spans="11:13" x14ac:dyDescent="0.25">
      <c r="K281" t="s">
        <v>1769</v>
      </c>
      <c r="L281" t="s">
        <v>1770</v>
      </c>
      <c r="M281" t="str">
        <f t="shared" si="12"/>
        <v>Patrick Leahy</v>
      </c>
    </row>
    <row r="282" spans="11:13" x14ac:dyDescent="0.25">
      <c r="K282" t="s">
        <v>1771</v>
      </c>
      <c r="L282" t="s">
        <v>1389</v>
      </c>
      <c r="M282" t="str">
        <f t="shared" si="12"/>
        <v>Barbara Lee</v>
      </c>
    </row>
    <row r="283" spans="11:13" x14ac:dyDescent="0.25">
      <c r="K283" t="s">
        <v>1771</v>
      </c>
      <c r="L283" t="s">
        <v>1362</v>
      </c>
      <c r="M283" t="str">
        <f t="shared" si="12"/>
        <v>Mike Lee</v>
      </c>
    </row>
    <row r="284" spans="11:13" x14ac:dyDescent="0.25">
      <c r="K284" t="s">
        <v>1772</v>
      </c>
      <c r="L284" t="s">
        <v>1773</v>
      </c>
      <c r="M284" t="str">
        <f t="shared" si="12"/>
        <v>Sander Levin</v>
      </c>
    </row>
    <row r="285" spans="11:13" x14ac:dyDescent="0.25">
      <c r="K285" t="s">
        <v>1774</v>
      </c>
      <c r="L285" t="s">
        <v>1382</v>
      </c>
      <c r="M285" t="str">
        <f t="shared" si="12"/>
        <v>John Lewis</v>
      </c>
    </row>
    <row r="286" spans="11:13" x14ac:dyDescent="0.25">
      <c r="K286" t="s">
        <v>1775</v>
      </c>
      <c r="L286" t="s">
        <v>1510</v>
      </c>
      <c r="M286" t="str">
        <f t="shared" si="12"/>
        <v>Ted Lieu</v>
      </c>
    </row>
    <row r="287" spans="11:13" x14ac:dyDescent="0.25">
      <c r="K287" t="s">
        <v>1776</v>
      </c>
      <c r="L287" t="s">
        <v>1777</v>
      </c>
      <c r="M287" t="str">
        <f t="shared" si="12"/>
        <v>Daniel Lipinski</v>
      </c>
    </row>
    <row r="288" spans="11:13" x14ac:dyDescent="0.25">
      <c r="K288" t="s">
        <v>1778</v>
      </c>
      <c r="L288" t="s">
        <v>1779</v>
      </c>
      <c r="M288" t="str">
        <f t="shared" si="12"/>
        <v>Frank A LoBiondo</v>
      </c>
    </row>
    <row r="289" spans="11:13" x14ac:dyDescent="0.25">
      <c r="K289" t="s">
        <v>1780</v>
      </c>
      <c r="L289" t="s">
        <v>1460</v>
      </c>
      <c r="M289" t="str">
        <f t="shared" si="12"/>
        <v>David Loebsack</v>
      </c>
    </row>
    <row r="290" spans="11:13" x14ac:dyDescent="0.25">
      <c r="K290" t="s">
        <v>1781</v>
      </c>
      <c r="L290" t="s">
        <v>1782</v>
      </c>
      <c r="M290" t="str">
        <f t="shared" si="12"/>
        <v>Zoe Lofgren</v>
      </c>
    </row>
    <row r="291" spans="11:13" x14ac:dyDescent="0.25">
      <c r="K291" t="s">
        <v>1783</v>
      </c>
      <c r="L291" t="s">
        <v>1784</v>
      </c>
      <c r="M291" t="str">
        <f t="shared" si="12"/>
        <v>Billy Long</v>
      </c>
    </row>
    <row r="292" spans="11:13" x14ac:dyDescent="0.25">
      <c r="K292" t="s">
        <v>1785</v>
      </c>
      <c r="L292" t="s">
        <v>1786</v>
      </c>
      <c r="M292" t="str">
        <f t="shared" si="12"/>
        <v>Barry Loudermilk</v>
      </c>
    </row>
    <row r="293" spans="11:13" x14ac:dyDescent="0.25">
      <c r="K293" t="s">
        <v>1787</v>
      </c>
      <c r="L293" t="s">
        <v>1788</v>
      </c>
      <c r="M293" t="str">
        <f t="shared" si="12"/>
        <v>Mia Love</v>
      </c>
    </row>
    <row r="294" spans="11:13" x14ac:dyDescent="0.25">
      <c r="K294" t="s">
        <v>1789</v>
      </c>
      <c r="L294" t="s">
        <v>1635</v>
      </c>
      <c r="M294" t="str">
        <f t="shared" si="12"/>
        <v>Alan Lowenthal</v>
      </c>
    </row>
    <row r="295" spans="11:13" x14ac:dyDescent="0.25">
      <c r="K295" t="s">
        <v>1790</v>
      </c>
      <c r="L295" t="s">
        <v>1791</v>
      </c>
      <c r="M295" t="str">
        <f t="shared" si="12"/>
        <v>Nita M Lowey</v>
      </c>
    </row>
    <row r="296" spans="11:13" x14ac:dyDescent="0.25">
      <c r="K296" t="s">
        <v>1792</v>
      </c>
      <c r="L296" t="s">
        <v>1793</v>
      </c>
      <c r="M296" t="str">
        <f t="shared" si="12"/>
        <v>Frank D Lucas</v>
      </c>
    </row>
    <row r="297" spans="11:13" x14ac:dyDescent="0.25">
      <c r="K297" t="s">
        <v>1794</v>
      </c>
      <c r="L297" t="s">
        <v>1795</v>
      </c>
      <c r="M297" t="str">
        <f t="shared" si="12"/>
        <v>Blaine Luetkemeyer</v>
      </c>
    </row>
    <row r="298" spans="11:13" x14ac:dyDescent="0.25">
      <c r="K298" t="s">
        <v>1796</v>
      </c>
      <c r="L298" t="s">
        <v>1797</v>
      </c>
      <c r="M298" t="str">
        <f t="shared" si="12"/>
        <v>Ben R Lujan</v>
      </c>
    </row>
    <row r="299" spans="11:13" x14ac:dyDescent="0.25">
      <c r="K299" t="s">
        <v>1798</v>
      </c>
      <c r="L299" t="s">
        <v>1799</v>
      </c>
      <c r="M299" t="str">
        <f t="shared" si="12"/>
        <v>Cynthia Lummis</v>
      </c>
    </row>
    <row r="300" spans="11:13" x14ac:dyDescent="0.25">
      <c r="K300" t="s">
        <v>1800</v>
      </c>
      <c r="L300" t="s">
        <v>1801</v>
      </c>
      <c r="M300" t="str">
        <f t="shared" si="12"/>
        <v>Stephen F Lynch</v>
      </c>
    </row>
    <row r="301" spans="11:13" x14ac:dyDescent="0.25">
      <c r="K301" t="s">
        <v>1802</v>
      </c>
      <c r="L301" t="s">
        <v>1803</v>
      </c>
      <c r="M301" t="str">
        <f t="shared" si="12"/>
        <v>Thomas MacArthur</v>
      </c>
    </row>
    <row r="302" spans="11:13" x14ac:dyDescent="0.25">
      <c r="K302" t="s">
        <v>1804</v>
      </c>
      <c r="L302" t="s">
        <v>1805</v>
      </c>
      <c r="M302" t="str">
        <f t="shared" si="12"/>
        <v>Carolyn B Maloney</v>
      </c>
    </row>
    <row r="303" spans="11:13" x14ac:dyDescent="0.25">
      <c r="K303" t="s">
        <v>1804</v>
      </c>
      <c r="L303" t="s">
        <v>1806</v>
      </c>
      <c r="M303" t="str">
        <f t="shared" si="12"/>
        <v>Sean Patrick Maloney</v>
      </c>
    </row>
    <row r="304" spans="11:13" x14ac:dyDescent="0.25">
      <c r="K304" t="s">
        <v>1807</v>
      </c>
      <c r="L304" t="s">
        <v>1342</v>
      </c>
      <c r="M304" t="str">
        <f t="shared" si="12"/>
        <v>Joe Manchin</v>
      </c>
    </row>
    <row r="305" spans="11:13" x14ac:dyDescent="0.25">
      <c r="K305" t="s">
        <v>1808</v>
      </c>
      <c r="L305" t="s">
        <v>1809</v>
      </c>
      <c r="M305" t="str">
        <f t="shared" si="12"/>
        <v>Kenny Marchant</v>
      </c>
    </row>
    <row r="306" spans="11:13" x14ac:dyDescent="0.25">
      <c r="K306" t="s">
        <v>1810</v>
      </c>
      <c r="L306" t="s">
        <v>1438</v>
      </c>
      <c r="M306" t="str">
        <f t="shared" si="12"/>
        <v>Tom Marino</v>
      </c>
    </row>
    <row r="307" spans="11:13" x14ac:dyDescent="0.25">
      <c r="K307" t="s">
        <v>1811</v>
      </c>
      <c r="L307" t="s">
        <v>1812</v>
      </c>
      <c r="M307" t="str">
        <f t="shared" si="12"/>
        <v>Ed Markey</v>
      </c>
    </row>
    <row r="308" spans="11:13" x14ac:dyDescent="0.25">
      <c r="K308" t="s">
        <v>1813</v>
      </c>
      <c r="L308" t="s">
        <v>1803</v>
      </c>
      <c r="M308" t="str">
        <f t="shared" si="12"/>
        <v>Thomas Massie</v>
      </c>
    </row>
    <row r="309" spans="11:13" x14ac:dyDescent="0.25">
      <c r="K309" t="s">
        <v>1814</v>
      </c>
      <c r="L309" t="s">
        <v>1815</v>
      </c>
      <c r="M309" t="str">
        <f t="shared" si="12"/>
        <v>Doris O Matsui</v>
      </c>
    </row>
    <row r="310" spans="11:13" x14ac:dyDescent="0.25">
      <c r="K310" t="s">
        <v>1816</v>
      </c>
      <c r="L310" t="s">
        <v>1382</v>
      </c>
      <c r="M310" t="str">
        <f t="shared" si="12"/>
        <v>John McCain</v>
      </c>
    </row>
    <row r="311" spans="11:13" x14ac:dyDescent="0.25">
      <c r="K311" t="s">
        <v>1817</v>
      </c>
      <c r="L311" t="s">
        <v>1818</v>
      </c>
      <c r="M311" t="str">
        <f t="shared" si="12"/>
        <v>Claire McCaskill</v>
      </c>
    </row>
    <row r="312" spans="11:13" x14ac:dyDescent="0.25">
      <c r="K312" t="s">
        <v>1819</v>
      </c>
      <c r="L312" t="s">
        <v>1414</v>
      </c>
      <c r="M312" t="str">
        <f t="shared" si="12"/>
        <v>Michael McCaul</v>
      </c>
    </row>
    <row r="313" spans="11:13" x14ac:dyDescent="0.25">
      <c r="K313" t="s">
        <v>1820</v>
      </c>
      <c r="L313" t="s">
        <v>1438</v>
      </c>
      <c r="M313" t="str">
        <f t="shared" si="12"/>
        <v>Tom McClintock</v>
      </c>
    </row>
    <row r="314" spans="11:13" x14ac:dyDescent="0.25">
      <c r="K314" t="s">
        <v>1821</v>
      </c>
      <c r="L314" t="s">
        <v>1822</v>
      </c>
      <c r="M314" t="str">
        <f t="shared" si="12"/>
        <v>Betty McCollum</v>
      </c>
    </row>
    <row r="315" spans="11:13" x14ac:dyDescent="0.25">
      <c r="K315" t="s">
        <v>1823</v>
      </c>
      <c r="L315" t="s">
        <v>1824</v>
      </c>
      <c r="M315" t="str">
        <f t="shared" si="12"/>
        <v>Mitch McConnell</v>
      </c>
    </row>
    <row r="316" spans="11:13" x14ac:dyDescent="0.25">
      <c r="K316" t="s">
        <v>1825</v>
      </c>
      <c r="L316" t="s">
        <v>1493</v>
      </c>
      <c r="M316" t="str">
        <f t="shared" si="12"/>
        <v>Jim McDermott</v>
      </c>
    </row>
    <row r="317" spans="11:13" x14ac:dyDescent="0.25">
      <c r="K317" t="s">
        <v>1826</v>
      </c>
      <c r="L317" t="s">
        <v>1827</v>
      </c>
      <c r="M317" t="str">
        <f t="shared" si="12"/>
        <v>James P McGovern</v>
      </c>
    </row>
    <row r="318" spans="11:13" x14ac:dyDescent="0.25">
      <c r="K318" t="s">
        <v>1828</v>
      </c>
      <c r="L318" t="s">
        <v>1770</v>
      </c>
      <c r="M318" t="str">
        <f t="shared" si="12"/>
        <v>Patrick McHenry</v>
      </c>
    </row>
    <row r="319" spans="11:13" x14ac:dyDescent="0.25">
      <c r="K319" t="s">
        <v>1829</v>
      </c>
      <c r="L319" t="s">
        <v>1460</v>
      </c>
      <c r="M319" t="str">
        <f t="shared" si="12"/>
        <v>David McKinley</v>
      </c>
    </row>
    <row r="320" spans="11:13" x14ac:dyDescent="0.25">
      <c r="K320" t="s">
        <v>1830</v>
      </c>
      <c r="L320" t="s">
        <v>1831</v>
      </c>
      <c r="M320" t="str">
        <f t="shared" si="12"/>
        <v>Jerry McNerney</v>
      </c>
    </row>
    <row r="321" spans="11:13" x14ac:dyDescent="0.25">
      <c r="K321" t="s">
        <v>1832</v>
      </c>
      <c r="L321" t="s">
        <v>1833</v>
      </c>
      <c r="M321" t="str">
        <f t="shared" si="12"/>
        <v>Martha McSally</v>
      </c>
    </row>
    <row r="322" spans="11:13" x14ac:dyDescent="0.25">
      <c r="K322" t="s">
        <v>1834</v>
      </c>
      <c r="L322" t="s">
        <v>1835</v>
      </c>
      <c r="M322" t="str">
        <f t="shared" si="12"/>
        <v>Mark R Meadows</v>
      </c>
    </row>
    <row r="323" spans="11:13" x14ac:dyDescent="0.25">
      <c r="K323" t="s">
        <v>1836</v>
      </c>
      <c r="L323" t="s">
        <v>1770</v>
      </c>
      <c r="M323" t="str">
        <f t="shared" ref="M323:M386" si="13">_xlfn.CONCAT(TRIM(L323)," ",TRIM(K323))</f>
        <v>Patrick Meehan</v>
      </c>
    </row>
    <row r="324" spans="11:13" x14ac:dyDescent="0.25">
      <c r="K324" t="s">
        <v>1837</v>
      </c>
      <c r="L324" t="s">
        <v>1838</v>
      </c>
      <c r="M324" t="str">
        <f t="shared" si="13"/>
        <v>Gregory W Meeks</v>
      </c>
    </row>
    <row r="325" spans="11:13" x14ac:dyDescent="0.25">
      <c r="K325" t="s">
        <v>1839</v>
      </c>
      <c r="L325" t="s">
        <v>1702</v>
      </c>
      <c r="M325" t="str">
        <f t="shared" si="13"/>
        <v>Robert Menendez</v>
      </c>
    </row>
    <row r="326" spans="11:13" x14ac:dyDescent="0.25">
      <c r="K326" t="s">
        <v>1840</v>
      </c>
      <c r="L326" t="s">
        <v>1841</v>
      </c>
      <c r="M326" t="str">
        <f t="shared" si="13"/>
        <v>Grace Meng</v>
      </c>
    </row>
    <row r="327" spans="11:13" x14ac:dyDescent="0.25">
      <c r="K327" t="s">
        <v>1842</v>
      </c>
      <c r="L327" t="s">
        <v>1537</v>
      </c>
      <c r="M327" t="str">
        <f t="shared" si="13"/>
        <v>Jeff Merkley</v>
      </c>
    </row>
    <row r="328" spans="11:13" x14ac:dyDescent="0.25">
      <c r="K328" t="s">
        <v>1843</v>
      </c>
      <c r="L328" t="s">
        <v>1844</v>
      </c>
      <c r="M328" t="str">
        <f t="shared" si="13"/>
        <v>Luke Messer</v>
      </c>
    </row>
    <row r="329" spans="11:13" x14ac:dyDescent="0.25">
      <c r="K329" t="s">
        <v>1845</v>
      </c>
      <c r="L329" t="s">
        <v>1846</v>
      </c>
      <c r="M329" t="str">
        <f t="shared" si="13"/>
        <v>John L Mica</v>
      </c>
    </row>
    <row r="330" spans="11:13" x14ac:dyDescent="0.25">
      <c r="K330" t="s">
        <v>1847</v>
      </c>
      <c r="L330" t="s">
        <v>1848</v>
      </c>
      <c r="M330" t="str">
        <f t="shared" si="13"/>
        <v>Barbara A Mikulski</v>
      </c>
    </row>
    <row r="331" spans="11:13" x14ac:dyDescent="0.25">
      <c r="K331" t="s">
        <v>1849</v>
      </c>
      <c r="L331" t="s">
        <v>1850</v>
      </c>
      <c r="M331" t="str">
        <f t="shared" si="13"/>
        <v>Candice S Miller</v>
      </c>
    </row>
    <row r="332" spans="11:13" x14ac:dyDescent="0.25">
      <c r="K332" t="s">
        <v>1849</v>
      </c>
      <c r="L332" t="s">
        <v>1537</v>
      </c>
      <c r="M332" t="str">
        <f t="shared" si="13"/>
        <v>Jeff Miller</v>
      </c>
    </row>
    <row r="333" spans="11:13" x14ac:dyDescent="0.25">
      <c r="K333" t="s">
        <v>1851</v>
      </c>
      <c r="L333" t="s">
        <v>1382</v>
      </c>
      <c r="M333" t="str">
        <f t="shared" si="13"/>
        <v>John Moolenaar</v>
      </c>
    </row>
    <row r="334" spans="11:13" x14ac:dyDescent="0.25">
      <c r="K334" t="s">
        <v>1852</v>
      </c>
      <c r="L334" t="s">
        <v>1853</v>
      </c>
      <c r="M334" t="str">
        <f t="shared" si="13"/>
        <v>Alex Mooney</v>
      </c>
    </row>
    <row r="335" spans="11:13" x14ac:dyDescent="0.25">
      <c r="K335" t="s">
        <v>1854</v>
      </c>
      <c r="L335" t="s">
        <v>1627</v>
      </c>
      <c r="M335" t="str">
        <f t="shared" si="13"/>
        <v>Gwen Moore</v>
      </c>
    </row>
    <row r="336" spans="11:13" x14ac:dyDescent="0.25">
      <c r="K336" t="s">
        <v>1855</v>
      </c>
      <c r="L336" t="s">
        <v>1831</v>
      </c>
      <c r="M336" t="str">
        <f t="shared" si="13"/>
        <v>Jerry Moran</v>
      </c>
    </row>
    <row r="337" spans="11:13" x14ac:dyDescent="0.25">
      <c r="K337" t="s">
        <v>1856</v>
      </c>
      <c r="L337" t="s">
        <v>1857</v>
      </c>
      <c r="M337" t="str">
        <f t="shared" si="13"/>
        <v>Seth Moulton</v>
      </c>
    </row>
    <row r="338" spans="11:13" x14ac:dyDescent="0.25">
      <c r="K338" t="s">
        <v>1858</v>
      </c>
      <c r="L338" t="s">
        <v>1859</v>
      </c>
      <c r="M338" t="str">
        <f t="shared" si="13"/>
        <v>Markwayne Mullin</v>
      </c>
    </row>
    <row r="339" spans="11:13" x14ac:dyDescent="0.25">
      <c r="K339" t="s">
        <v>1860</v>
      </c>
      <c r="L339" t="s">
        <v>1861</v>
      </c>
      <c r="M339" t="str">
        <f t="shared" si="13"/>
        <v>Mick Mulvaney</v>
      </c>
    </row>
    <row r="340" spans="11:13" x14ac:dyDescent="0.25">
      <c r="K340" t="s">
        <v>1862</v>
      </c>
      <c r="L340" t="s">
        <v>1863</v>
      </c>
      <c r="M340" t="str">
        <f t="shared" si="13"/>
        <v>Lisa Murkowski</v>
      </c>
    </row>
    <row r="341" spans="11:13" x14ac:dyDescent="0.25">
      <c r="K341" t="s">
        <v>1864</v>
      </c>
      <c r="L341" t="s">
        <v>1865</v>
      </c>
      <c r="M341" t="str">
        <f t="shared" si="13"/>
        <v>Christopher S Murphy</v>
      </c>
    </row>
    <row r="342" spans="11:13" x14ac:dyDescent="0.25">
      <c r="K342" t="s">
        <v>1864</v>
      </c>
      <c r="L342" t="s">
        <v>1770</v>
      </c>
      <c r="M342" t="str">
        <f t="shared" si="13"/>
        <v>Patrick Murphy</v>
      </c>
    </row>
    <row r="343" spans="11:13" x14ac:dyDescent="0.25">
      <c r="K343" t="s">
        <v>1864</v>
      </c>
      <c r="L343" t="s">
        <v>1692</v>
      </c>
      <c r="M343" t="str">
        <f t="shared" si="13"/>
        <v>Tim Murphy</v>
      </c>
    </row>
    <row r="344" spans="11:13" x14ac:dyDescent="0.25">
      <c r="K344" t="s">
        <v>1866</v>
      </c>
      <c r="L344" t="s">
        <v>1867</v>
      </c>
      <c r="M344" t="str">
        <f t="shared" si="13"/>
        <v>Patty Murray</v>
      </c>
    </row>
    <row r="345" spans="11:13" x14ac:dyDescent="0.25">
      <c r="K345" t="s">
        <v>1868</v>
      </c>
      <c r="L345" t="s">
        <v>1869</v>
      </c>
      <c r="M345" t="str">
        <f t="shared" si="13"/>
        <v>Jerrold Nadler</v>
      </c>
    </row>
    <row r="346" spans="11:13" x14ac:dyDescent="0.25">
      <c r="K346" t="s">
        <v>1870</v>
      </c>
      <c r="L346" t="s">
        <v>1841</v>
      </c>
      <c r="M346" t="str">
        <f t="shared" si="13"/>
        <v>Grace Napolitano</v>
      </c>
    </row>
    <row r="347" spans="11:13" x14ac:dyDescent="0.25">
      <c r="K347" t="s">
        <v>1871</v>
      </c>
      <c r="L347" t="s">
        <v>1872</v>
      </c>
      <c r="M347" t="str">
        <f t="shared" si="13"/>
        <v>Richard E Neal</v>
      </c>
    </row>
    <row r="348" spans="11:13" x14ac:dyDescent="0.25">
      <c r="K348" t="s">
        <v>1873</v>
      </c>
      <c r="L348" t="s">
        <v>1448</v>
      </c>
      <c r="M348" t="str">
        <f t="shared" si="13"/>
        <v>Bill Nelson</v>
      </c>
    </row>
    <row r="349" spans="11:13" x14ac:dyDescent="0.25">
      <c r="K349" t="s">
        <v>1874</v>
      </c>
      <c r="L349" t="s">
        <v>1595</v>
      </c>
      <c r="M349" t="str">
        <f t="shared" si="13"/>
        <v>Randy Neugebauer</v>
      </c>
    </row>
    <row r="350" spans="11:13" x14ac:dyDescent="0.25">
      <c r="K350" t="s">
        <v>1875</v>
      </c>
      <c r="L350" t="s">
        <v>1350</v>
      </c>
      <c r="M350" t="str">
        <f t="shared" si="13"/>
        <v>Dan Newhouse</v>
      </c>
    </row>
    <row r="351" spans="11:13" x14ac:dyDescent="0.25">
      <c r="K351" t="s">
        <v>1876</v>
      </c>
      <c r="L351" t="s">
        <v>1877</v>
      </c>
      <c r="M351" t="str">
        <f t="shared" si="13"/>
        <v>Kristi Noem</v>
      </c>
    </row>
    <row r="352" spans="11:13" x14ac:dyDescent="0.25">
      <c r="K352" t="s">
        <v>1878</v>
      </c>
      <c r="L352" t="s">
        <v>1504</v>
      </c>
      <c r="M352" t="str">
        <f t="shared" si="13"/>
        <v>Rick Nolan</v>
      </c>
    </row>
    <row r="353" spans="11:13" x14ac:dyDescent="0.25">
      <c r="K353" t="s">
        <v>1879</v>
      </c>
      <c r="L353" t="s">
        <v>1358</v>
      </c>
      <c r="M353" t="str">
        <f t="shared" si="13"/>
        <v>Don Norcross</v>
      </c>
    </row>
    <row r="354" spans="11:13" x14ac:dyDescent="0.25">
      <c r="K354" t="s">
        <v>1880</v>
      </c>
      <c r="L354" t="s">
        <v>1881</v>
      </c>
      <c r="M354" t="str">
        <f t="shared" si="13"/>
        <v>Eleanor Holmes Norton</v>
      </c>
    </row>
    <row r="355" spans="11:13" x14ac:dyDescent="0.25">
      <c r="K355" t="s">
        <v>1882</v>
      </c>
      <c r="L355" t="s">
        <v>1374</v>
      </c>
      <c r="M355" t="str">
        <f t="shared" si="13"/>
        <v>Richard Nugent</v>
      </c>
    </row>
    <row r="356" spans="11:13" x14ac:dyDescent="0.25">
      <c r="K356" t="s">
        <v>1883</v>
      </c>
      <c r="L356" t="s">
        <v>1884</v>
      </c>
      <c r="M356" t="str">
        <f t="shared" si="13"/>
        <v>Devin Nunes</v>
      </c>
    </row>
    <row r="357" spans="11:13" x14ac:dyDescent="0.25">
      <c r="K357" t="s">
        <v>1885</v>
      </c>
      <c r="L357" t="s">
        <v>1635</v>
      </c>
      <c r="M357" t="str">
        <f t="shared" si="13"/>
        <v>Alan Nunnelee</v>
      </c>
    </row>
    <row r="358" spans="11:13" x14ac:dyDescent="0.25">
      <c r="K358" t="s">
        <v>1886</v>
      </c>
      <c r="L358" t="s">
        <v>1887</v>
      </c>
      <c r="M358" t="str">
        <f t="shared" si="13"/>
        <v>Beto O'Rourke</v>
      </c>
    </row>
    <row r="359" spans="11:13" x14ac:dyDescent="0.25">
      <c r="K359" t="s">
        <v>1888</v>
      </c>
      <c r="L359" t="s">
        <v>1318</v>
      </c>
      <c r="M359" t="str">
        <f t="shared" si="13"/>
        <v>Pete Olson</v>
      </c>
    </row>
    <row r="360" spans="11:13" x14ac:dyDescent="0.25">
      <c r="K360" t="s">
        <v>1889</v>
      </c>
      <c r="L360" t="s">
        <v>1519</v>
      </c>
      <c r="M360" t="str">
        <f t="shared" si="13"/>
        <v>Steven Palazzo</v>
      </c>
    </row>
    <row r="361" spans="11:13" x14ac:dyDescent="0.25">
      <c r="K361" t="s">
        <v>1890</v>
      </c>
      <c r="L361" t="s">
        <v>1891</v>
      </c>
      <c r="M361" t="str">
        <f t="shared" si="13"/>
        <v>Frank Jr Pallone</v>
      </c>
    </row>
    <row r="362" spans="11:13" x14ac:dyDescent="0.25">
      <c r="K362" t="s">
        <v>1892</v>
      </c>
      <c r="L362" t="s">
        <v>1893</v>
      </c>
      <c r="M362" t="str">
        <f t="shared" si="13"/>
        <v>Gary Palmer</v>
      </c>
    </row>
    <row r="363" spans="11:13" x14ac:dyDescent="0.25">
      <c r="K363" t="s">
        <v>1894</v>
      </c>
      <c r="L363" t="s">
        <v>1895</v>
      </c>
      <c r="M363" t="str">
        <f t="shared" si="13"/>
        <v>Bill Jr Pascrell</v>
      </c>
    </row>
    <row r="364" spans="11:13" x14ac:dyDescent="0.25">
      <c r="K364" t="s">
        <v>1896</v>
      </c>
      <c r="L364" t="s">
        <v>1897</v>
      </c>
      <c r="M364" t="str">
        <f t="shared" si="13"/>
        <v>Rand Paul</v>
      </c>
    </row>
    <row r="365" spans="11:13" x14ac:dyDescent="0.25">
      <c r="K365" t="s">
        <v>1898</v>
      </c>
      <c r="L365" t="s">
        <v>1899</v>
      </c>
      <c r="M365" t="str">
        <f t="shared" si="13"/>
        <v>Erik Paulsen</v>
      </c>
    </row>
    <row r="366" spans="11:13" x14ac:dyDescent="0.25">
      <c r="K366" t="s">
        <v>1900</v>
      </c>
      <c r="L366" t="s">
        <v>1901</v>
      </c>
      <c r="M366" t="str">
        <f t="shared" si="13"/>
        <v>Donald M Jr Payne</v>
      </c>
    </row>
    <row r="367" spans="11:13" x14ac:dyDescent="0.25">
      <c r="K367" t="s">
        <v>1902</v>
      </c>
      <c r="L367" t="s">
        <v>1454</v>
      </c>
      <c r="M367" t="str">
        <f t="shared" si="13"/>
        <v>Steve Pearce</v>
      </c>
    </row>
    <row r="368" spans="11:13" x14ac:dyDescent="0.25">
      <c r="K368" t="s">
        <v>1903</v>
      </c>
      <c r="L368" t="s">
        <v>1460</v>
      </c>
      <c r="M368" t="str">
        <f t="shared" si="13"/>
        <v>David Perdue</v>
      </c>
    </row>
    <row r="369" spans="11:13" x14ac:dyDescent="0.25">
      <c r="K369" t="s">
        <v>1904</v>
      </c>
      <c r="L369" t="s">
        <v>1905</v>
      </c>
      <c r="M369" t="str">
        <f t="shared" si="13"/>
        <v>Edwin G Perlmutter</v>
      </c>
    </row>
    <row r="370" spans="11:13" x14ac:dyDescent="0.25">
      <c r="K370" t="s">
        <v>1906</v>
      </c>
      <c r="L370" t="s">
        <v>1542</v>
      </c>
      <c r="M370" t="str">
        <f t="shared" si="13"/>
        <v>Scott Perry</v>
      </c>
    </row>
    <row r="371" spans="11:13" x14ac:dyDescent="0.25">
      <c r="K371" t="s">
        <v>1907</v>
      </c>
      <c r="L371" t="s">
        <v>1893</v>
      </c>
      <c r="M371" t="str">
        <f t="shared" si="13"/>
        <v>Gary Peters</v>
      </c>
    </row>
    <row r="372" spans="11:13" x14ac:dyDescent="0.25">
      <c r="K372" t="s">
        <v>1907</v>
      </c>
      <c r="L372" t="s">
        <v>1542</v>
      </c>
      <c r="M372" t="str">
        <f t="shared" si="13"/>
        <v>Scott Peters</v>
      </c>
    </row>
    <row r="373" spans="11:13" x14ac:dyDescent="0.25">
      <c r="K373" t="s">
        <v>1908</v>
      </c>
      <c r="L373" t="s">
        <v>1909</v>
      </c>
      <c r="M373" t="str">
        <f t="shared" si="13"/>
        <v>Collin Peterson</v>
      </c>
    </row>
    <row r="374" spans="11:13" x14ac:dyDescent="0.25">
      <c r="K374" t="s">
        <v>1910</v>
      </c>
      <c r="L374" t="s">
        <v>1911</v>
      </c>
      <c r="M374" t="str">
        <f t="shared" si="13"/>
        <v>Pedro Pierluisi</v>
      </c>
    </row>
    <row r="375" spans="11:13" x14ac:dyDescent="0.25">
      <c r="K375" t="s">
        <v>1912</v>
      </c>
      <c r="L375" t="s">
        <v>1913</v>
      </c>
      <c r="M375" t="str">
        <f t="shared" si="13"/>
        <v>Chellie Pingree</v>
      </c>
    </row>
    <row r="376" spans="11:13" x14ac:dyDescent="0.25">
      <c r="K376" t="s">
        <v>1914</v>
      </c>
      <c r="L376" t="s">
        <v>1702</v>
      </c>
      <c r="M376" t="str">
        <f t="shared" si="13"/>
        <v>Robert Pittenger</v>
      </c>
    </row>
    <row r="377" spans="11:13" x14ac:dyDescent="0.25">
      <c r="K377" t="s">
        <v>1915</v>
      </c>
      <c r="L377" t="s">
        <v>1342</v>
      </c>
      <c r="M377" t="str">
        <f t="shared" si="13"/>
        <v>Joe Pitts</v>
      </c>
    </row>
    <row r="378" spans="11:13" x14ac:dyDescent="0.25">
      <c r="K378" t="s">
        <v>1916</v>
      </c>
      <c r="L378" t="s">
        <v>1917</v>
      </c>
      <c r="M378" t="str">
        <f t="shared" si="13"/>
        <v>Stacey Plaskett</v>
      </c>
    </row>
    <row r="379" spans="11:13" x14ac:dyDescent="0.25">
      <c r="K379" t="s">
        <v>1918</v>
      </c>
      <c r="L379" t="s">
        <v>1326</v>
      </c>
      <c r="M379" t="str">
        <f t="shared" si="13"/>
        <v>Mark Pocan</v>
      </c>
    </row>
    <row r="380" spans="11:13" x14ac:dyDescent="0.25">
      <c r="K380" t="s">
        <v>1919</v>
      </c>
      <c r="L380" t="s">
        <v>1510</v>
      </c>
      <c r="M380" t="str">
        <f t="shared" si="13"/>
        <v>Ted Poe</v>
      </c>
    </row>
    <row r="381" spans="11:13" x14ac:dyDescent="0.25">
      <c r="K381" t="s">
        <v>1920</v>
      </c>
      <c r="L381" t="s">
        <v>1921</v>
      </c>
      <c r="M381" t="str">
        <f t="shared" si="13"/>
        <v>Bruce Poliquin</v>
      </c>
    </row>
    <row r="382" spans="11:13" x14ac:dyDescent="0.25">
      <c r="K382" t="s">
        <v>1922</v>
      </c>
      <c r="L382" t="s">
        <v>1694</v>
      </c>
      <c r="M382" t="str">
        <f t="shared" si="13"/>
        <v>Jared Polis</v>
      </c>
    </row>
    <row r="383" spans="11:13" x14ac:dyDescent="0.25">
      <c r="K383" t="s">
        <v>1923</v>
      </c>
      <c r="L383" t="s">
        <v>1362</v>
      </c>
      <c r="M383" t="str">
        <f t="shared" si="13"/>
        <v>Mike Pompeo</v>
      </c>
    </row>
    <row r="384" spans="11:13" x14ac:dyDescent="0.25">
      <c r="K384" t="s">
        <v>1924</v>
      </c>
      <c r="L384" t="s">
        <v>1363</v>
      </c>
      <c r="M384" t="str">
        <f t="shared" si="13"/>
        <v>Rob Portman</v>
      </c>
    </row>
    <row r="385" spans="11:13" x14ac:dyDescent="0.25">
      <c r="K385" t="s">
        <v>1925</v>
      </c>
      <c r="L385" t="s">
        <v>1448</v>
      </c>
      <c r="M385" t="str">
        <f t="shared" si="13"/>
        <v>Bill Posey</v>
      </c>
    </row>
    <row r="386" spans="11:13" x14ac:dyDescent="0.25">
      <c r="K386" t="s">
        <v>1926</v>
      </c>
      <c r="L386" t="s">
        <v>1460</v>
      </c>
      <c r="M386" t="str">
        <f t="shared" si="13"/>
        <v>David Price</v>
      </c>
    </row>
    <row r="387" spans="11:13" x14ac:dyDescent="0.25">
      <c r="K387" t="s">
        <v>1926</v>
      </c>
      <c r="L387" t="s">
        <v>1438</v>
      </c>
      <c r="M387" t="str">
        <f t="shared" ref="M387:M450" si="14">_xlfn.CONCAT(TRIM(L387)," ",TRIM(K387))</f>
        <v>Tom Price</v>
      </c>
    </row>
    <row r="388" spans="11:13" x14ac:dyDescent="0.25">
      <c r="K388" t="s">
        <v>1927</v>
      </c>
      <c r="L388" t="s">
        <v>1362</v>
      </c>
      <c r="M388" t="str">
        <f t="shared" si="14"/>
        <v>Mike Quigley</v>
      </c>
    </row>
    <row r="389" spans="11:13" x14ac:dyDescent="0.25">
      <c r="K389" t="s">
        <v>1928</v>
      </c>
      <c r="L389" t="s">
        <v>1929</v>
      </c>
      <c r="M389" t="str">
        <f t="shared" si="14"/>
        <v>Amata Coleman Radewagen</v>
      </c>
    </row>
    <row r="390" spans="11:13" x14ac:dyDescent="0.25">
      <c r="K390" t="s">
        <v>1930</v>
      </c>
      <c r="L390" t="s">
        <v>1931</v>
      </c>
      <c r="M390" t="str">
        <f t="shared" si="14"/>
        <v>Charles B Rangel</v>
      </c>
    </row>
    <row r="391" spans="11:13" x14ac:dyDescent="0.25">
      <c r="K391" t="s">
        <v>1932</v>
      </c>
      <c r="L391" t="s">
        <v>1933</v>
      </c>
      <c r="M391" t="str">
        <f t="shared" si="14"/>
        <v>John Lee Ratcliffe</v>
      </c>
    </row>
    <row r="392" spans="11:13" x14ac:dyDescent="0.25">
      <c r="K392" t="s">
        <v>1934</v>
      </c>
      <c r="L392" t="s">
        <v>1935</v>
      </c>
      <c r="M392" t="str">
        <f t="shared" si="14"/>
        <v>Jack Reed</v>
      </c>
    </row>
    <row r="393" spans="11:13" x14ac:dyDescent="0.25">
      <c r="K393" t="s">
        <v>1934</v>
      </c>
      <c r="L393" t="s">
        <v>1438</v>
      </c>
      <c r="M393" t="str">
        <f t="shared" si="14"/>
        <v>Tom Reed</v>
      </c>
    </row>
    <row r="394" spans="11:13" x14ac:dyDescent="0.25">
      <c r="K394" t="s">
        <v>1936</v>
      </c>
      <c r="L394" t="s">
        <v>1396</v>
      </c>
      <c r="M394" t="str">
        <f t="shared" si="14"/>
        <v>Dave Reichert</v>
      </c>
    </row>
    <row r="395" spans="11:13" x14ac:dyDescent="0.25">
      <c r="K395" t="s">
        <v>1937</v>
      </c>
      <c r="L395" t="s">
        <v>1493</v>
      </c>
      <c r="M395" t="str">
        <f t="shared" si="14"/>
        <v>Jim Renacci</v>
      </c>
    </row>
    <row r="396" spans="11:13" x14ac:dyDescent="0.25">
      <c r="K396" t="s">
        <v>1938</v>
      </c>
      <c r="L396" t="s">
        <v>1939</v>
      </c>
      <c r="M396" t="str">
        <f t="shared" si="14"/>
        <v>Reid Ribble</v>
      </c>
    </row>
    <row r="397" spans="11:13" x14ac:dyDescent="0.25">
      <c r="K397" t="s">
        <v>1940</v>
      </c>
      <c r="L397" t="s">
        <v>1941</v>
      </c>
      <c r="M397" t="str">
        <f t="shared" si="14"/>
        <v>Kathleen Rice</v>
      </c>
    </row>
    <row r="398" spans="11:13" x14ac:dyDescent="0.25">
      <c r="K398" t="s">
        <v>1940</v>
      </c>
      <c r="L398" t="s">
        <v>1438</v>
      </c>
      <c r="M398" t="str">
        <f t="shared" si="14"/>
        <v>Tom Rice</v>
      </c>
    </row>
    <row r="399" spans="11:13" x14ac:dyDescent="0.25">
      <c r="K399" t="s">
        <v>1942</v>
      </c>
      <c r="L399" t="s">
        <v>1943</v>
      </c>
      <c r="M399" t="str">
        <f t="shared" si="14"/>
        <v>Cedric Richmond</v>
      </c>
    </row>
    <row r="400" spans="11:13" x14ac:dyDescent="0.25">
      <c r="K400" t="s">
        <v>1944</v>
      </c>
      <c r="L400" t="s">
        <v>1542</v>
      </c>
      <c r="M400" t="str">
        <f t="shared" si="14"/>
        <v>Scott Rigell</v>
      </c>
    </row>
    <row r="401" spans="11:13" x14ac:dyDescent="0.25">
      <c r="K401" t="s">
        <v>1945</v>
      </c>
      <c r="L401" t="s">
        <v>1946</v>
      </c>
      <c r="M401" t="str">
        <f t="shared" si="14"/>
        <v>James E Risch</v>
      </c>
    </row>
    <row r="402" spans="11:13" x14ac:dyDescent="0.25">
      <c r="K402" t="s">
        <v>1947</v>
      </c>
      <c r="L402" t="s">
        <v>1948</v>
      </c>
      <c r="M402" t="str">
        <f t="shared" si="14"/>
        <v>Pat Roberts</v>
      </c>
    </row>
    <row r="403" spans="11:13" x14ac:dyDescent="0.25">
      <c r="K403" t="s">
        <v>1949</v>
      </c>
      <c r="L403" t="s">
        <v>1833</v>
      </c>
      <c r="M403" t="str">
        <f t="shared" si="14"/>
        <v>Martha Roby</v>
      </c>
    </row>
    <row r="404" spans="11:13" x14ac:dyDescent="0.25">
      <c r="K404" t="s">
        <v>1950</v>
      </c>
      <c r="L404" t="s">
        <v>1951</v>
      </c>
      <c r="M404" t="str">
        <f t="shared" si="14"/>
        <v>Cathy McMorris Rodgers</v>
      </c>
    </row>
    <row r="405" spans="11:13" x14ac:dyDescent="0.25">
      <c r="K405" t="s">
        <v>1952</v>
      </c>
      <c r="L405" t="s">
        <v>1953</v>
      </c>
      <c r="M405" t="str">
        <f t="shared" si="14"/>
        <v>Phil Roe</v>
      </c>
    </row>
    <row r="406" spans="11:13" x14ac:dyDescent="0.25">
      <c r="K406" t="s">
        <v>1954</v>
      </c>
      <c r="L406" t="s">
        <v>1955</v>
      </c>
      <c r="M406" t="str">
        <f t="shared" si="14"/>
        <v>Hal Rogers</v>
      </c>
    </row>
    <row r="407" spans="11:13" x14ac:dyDescent="0.25">
      <c r="K407" t="s">
        <v>1954</v>
      </c>
      <c r="L407" t="s">
        <v>1956</v>
      </c>
      <c r="M407" t="str">
        <f t="shared" si="14"/>
        <v>Mike D Rogers</v>
      </c>
    </row>
    <row r="408" spans="11:13" x14ac:dyDescent="0.25">
      <c r="K408" t="s">
        <v>1957</v>
      </c>
      <c r="L408" t="s">
        <v>1958</v>
      </c>
      <c r="M408" t="str">
        <f t="shared" si="14"/>
        <v>Dana Rohrabacher</v>
      </c>
    </row>
    <row r="409" spans="11:13" x14ac:dyDescent="0.25">
      <c r="K409" t="s">
        <v>1959</v>
      </c>
      <c r="L409" t="s">
        <v>1960</v>
      </c>
      <c r="M409" t="str">
        <f t="shared" si="14"/>
        <v>Todd Rokita</v>
      </c>
    </row>
    <row r="410" spans="11:13" x14ac:dyDescent="0.25">
      <c r="K410" t="s">
        <v>1961</v>
      </c>
      <c r="L410" t="s">
        <v>1438</v>
      </c>
      <c r="M410" t="str">
        <f t="shared" si="14"/>
        <v>Tom Rooney</v>
      </c>
    </row>
    <row r="411" spans="11:13" x14ac:dyDescent="0.25">
      <c r="K411" t="s">
        <v>1962</v>
      </c>
      <c r="L411" t="s">
        <v>1963</v>
      </c>
      <c r="M411" t="str">
        <f t="shared" si="14"/>
        <v>Ileana Ros-Lehtinen</v>
      </c>
    </row>
    <row r="412" spans="11:13" x14ac:dyDescent="0.25">
      <c r="K412" t="s">
        <v>1964</v>
      </c>
      <c r="L412" t="s">
        <v>1525</v>
      </c>
      <c r="M412" t="str">
        <f t="shared" si="14"/>
        <v>Peter Roskam</v>
      </c>
    </row>
    <row r="413" spans="11:13" x14ac:dyDescent="0.25">
      <c r="K413" t="s">
        <v>1965</v>
      </c>
      <c r="L413" t="s">
        <v>1667</v>
      </c>
      <c r="M413" t="str">
        <f t="shared" si="14"/>
        <v>Dennis Ross</v>
      </c>
    </row>
    <row r="414" spans="11:13" x14ac:dyDescent="0.25">
      <c r="K414" t="s">
        <v>1966</v>
      </c>
      <c r="L414" t="s">
        <v>1967</v>
      </c>
      <c r="M414" t="str">
        <f t="shared" si="14"/>
        <v>Keith J Rothfus</v>
      </c>
    </row>
    <row r="415" spans="11:13" x14ac:dyDescent="0.25">
      <c r="K415" t="s">
        <v>1968</v>
      </c>
      <c r="L415" t="s">
        <v>1362</v>
      </c>
      <c r="M415" t="str">
        <f t="shared" si="14"/>
        <v>Mike Rounds</v>
      </c>
    </row>
    <row r="416" spans="11:13" x14ac:dyDescent="0.25">
      <c r="K416" t="s">
        <v>1969</v>
      </c>
      <c r="L416" t="s">
        <v>1460</v>
      </c>
      <c r="M416" t="str">
        <f t="shared" si="14"/>
        <v>David Rouzer</v>
      </c>
    </row>
    <row r="417" spans="11:13" x14ac:dyDescent="0.25">
      <c r="K417" t="s">
        <v>1970</v>
      </c>
      <c r="L417" t="s">
        <v>1971</v>
      </c>
      <c r="M417" t="str">
        <f t="shared" si="14"/>
        <v>Lucille Roybal-Allard</v>
      </c>
    </row>
    <row r="418" spans="11:13" x14ac:dyDescent="0.25">
      <c r="K418" t="s">
        <v>1972</v>
      </c>
      <c r="L418" t="s">
        <v>1812</v>
      </c>
      <c r="M418" t="str">
        <f t="shared" si="14"/>
        <v>Ed Royce</v>
      </c>
    </row>
    <row r="419" spans="11:13" x14ac:dyDescent="0.25">
      <c r="K419" t="s">
        <v>1973</v>
      </c>
      <c r="L419" t="s">
        <v>1974</v>
      </c>
      <c r="M419" t="str">
        <f t="shared" si="14"/>
        <v>Marco Rubio</v>
      </c>
    </row>
    <row r="420" spans="11:13" x14ac:dyDescent="0.25">
      <c r="K420" t="s">
        <v>1975</v>
      </c>
      <c r="L420" t="s">
        <v>1755</v>
      </c>
      <c r="M420" t="str">
        <f t="shared" si="14"/>
        <v>Raul Ruiz</v>
      </c>
    </row>
    <row r="421" spans="11:13" x14ac:dyDescent="0.25">
      <c r="K421" t="s">
        <v>1976</v>
      </c>
      <c r="L421" t="s">
        <v>1977</v>
      </c>
      <c r="M421" t="str">
        <f t="shared" si="14"/>
        <v>Dutch Ruppersberger</v>
      </c>
    </row>
    <row r="422" spans="11:13" x14ac:dyDescent="0.25">
      <c r="K422" t="s">
        <v>1978</v>
      </c>
      <c r="L422" t="s">
        <v>1979</v>
      </c>
      <c r="M422" t="str">
        <f t="shared" si="14"/>
        <v>Bobby L Rush</v>
      </c>
    </row>
    <row r="423" spans="11:13" x14ac:dyDescent="0.25">
      <c r="K423" t="s">
        <v>1980</v>
      </c>
      <c r="L423" t="s">
        <v>1519</v>
      </c>
      <c r="M423" t="str">
        <f t="shared" si="14"/>
        <v>Steven Russell</v>
      </c>
    </row>
    <row r="424" spans="11:13" x14ac:dyDescent="0.25">
      <c r="K424" t="s">
        <v>1981</v>
      </c>
      <c r="L424" t="s">
        <v>1692</v>
      </c>
      <c r="M424" t="str">
        <f t="shared" si="14"/>
        <v>Tim Ryan</v>
      </c>
    </row>
    <row r="425" spans="11:13" x14ac:dyDescent="0.25">
      <c r="K425" t="s">
        <v>1982</v>
      </c>
      <c r="L425" t="s">
        <v>1444</v>
      </c>
      <c r="M425" t="str">
        <f t="shared" si="14"/>
        <v>Matt Salmon</v>
      </c>
    </row>
    <row r="426" spans="11:13" x14ac:dyDescent="0.25">
      <c r="K426" t="s">
        <v>1983</v>
      </c>
      <c r="L426" t="s">
        <v>1984</v>
      </c>
      <c r="M426" t="str">
        <f t="shared" si="14"/>
        <v>Linda Sanchez</v>
      </c>
    </row>
    <row r="427" spans="11:13" x14ac:dyDescent="0.25">
      <c r="K427" t="s">
        <v>1983</v>
      </c>
      <c r="L427" t="s">
        <v>1985</v>
      </c>
      <c r="M427" t="str">
        <f t="shared" si="14"/>
        <v>Loretta Sanchez</v>
      </c>
    </row>
    <row r="428" spans="11:13" x14ac:dyDescent="0.25">
      <c r="K428" t="s">
        <v>1986</v>
      </c>
      <c r="L428" t="s">
        <v>1987</v>
      </c>
      <c r="M428" t="str">
        <f t="shared" si="14"/>
        <v>Bernie Sanders</v>
      </c>
    </row>
    <row r="429" spans="11:13" x14ac:dyDescent="0.25">
      <c r="K429" t="s">
        <v>1988</v>
      </c>
      <c r="L429" t="s">
        <v>1326</v>
      </c>
      <c r="M429" t="str">
        <f t="shared" si="14"/>
        <v>Mark Sanford</v>
      </c>
    </row>
    <row r="430" spans="11:13" x14ac:dyDescent="0.25">
      <c r="K430" t="s">
        <v>1989</v>
      </c>
      <c r="L430" t="s">
        <v>1382</v>
      </c>
      <c r="M430" t="str">
        <f t="shared" si="14"/>
        <v>John Sarbanes</v>
      </c>
    </row>
    <row r="431" spans="11:13" x14ac:dyDescent="0.25">
      <c r="K431" t="s">
        <v>1990</v>
      </c>
      <c r="L431" t="s">
        <v>1435</v>
      </c>
      <c r="M431" t="str">
        <f t="shared" si="14"/>
        <v>Ben Sasse</v>
      </c>
    </row>
    <row r="432" spans="11:13" x14ac:dyDescent="0.25">
      <c r="K432" t="s">
        <v>1991</v>
      </c>
      <c r="L432" t="s">
        <v>1454</v>
      </c>
      <c r="M432" t="str">
        <f t="shared" si="14"/>
        <v>Steve Scalise</v>
      </c>
    </row>
    <row r="433" spans="11:13" x14ac:dyDescent="0.25">
      <c r="K433" t="s">
        <v>1992</v>
      </c>
      <c r="L433" t="s">
        <v>1993</v>
      </c>
      <c r="M433" t="str">
        <f t="shared" si="14"/>
        <v>Jan Schakowsky</v>
      </c>
    </row>
    <row r="434" spans="11:13" x14ac:dyDescent="0.25">
      <c r="K434" t="s">
        <v>1994</v>
      </c>
      <c r="L434" t="s">
        <v>1332</v>
      </c>
      <c r="M434" t="str">
        <f t="shared" si="14"/>
        <v>Brian Schatz</v>
      </c>
    </row>
    <row r="435" spans="11:13" x14ac:dyDescent="0.25">
      <c r="K435" t="s">
        <v>1995</v>
      </c>
      <c r="L435" t="s">
        <v>1996</v>
      </c>
      <c r="M435" t="str">
        <f t="shared" si="14"/>
        <v>Aaron Schock</v>
      </c>
    </row>
    <row r="436" spans="11:13" x14ac:dyDescent="0.25">
      <c r="K436" t="s">
        <v>1997</v>
      </c>
      <c r="L436" t="s">
        <v>1998</v>
      </c>
      <c r="M436" t="str">
        <f t="shared" si="14"/>
        <v>Kurt Schrader</v>
      </c>
    </row>
    <row r="437" spans="11:13" x14ac:dyDescent="0.25">
      <c r="K437" t="s">
        <v>1999</v>
      </c>
      <c r="L437" t="s">
        <v>2000</v>
      </c>
      <c r="M437" t="str">
        <f t="shared" si="14"/>
        <v>Debbie Wasserman Schultz</v>
      </c>
    </row>
    <row r="438" spans="11:13" x14ac:dyDescent="0.25">
      <c r="K438" t="s">
        <v>2001</v>
      </c>
      <c r="L438" t="s">
        <v>2002</v>
      </c>
      <c r="M438" t="str">
        <f t="shared" si="14"/>
        <v>Charles E Schumer</v>
      </c>
    </row>
    <row r="439" spans="11:13" x14ac:dyDescent="0.25">
      <c r="K439" t="s">
        <v>2003</v>
      </c>
      <c r="L439" t="s">
        <v>1460</v>
      </c>
      <c r="M439" t="str">
        <f t="shared" si="14"/>
        <v>David Schweikert</v>
      </c>
    </row>
    <row r="440" spans="11:13" x14ac:dyDescent="0.25">
      <c r="K440" t="s">
        <v>2004</v>
      </c>
      <c r="L440" t="s">
        <v>2005</v>
      </c>
      <c r="M440" t="str">
        <f t="shared" si="14"/>
        <v>Austin Scott</v>
      </c>
    </row>
    <row r="441" spans="11:13" x14ac:dyDescent="0.25">
      <c r="K441" t="s">
        <v>2004</v>
      </c>
      <c r="L441" t="s">
        <v>2006</v>
      </c>
      <c r="M441" t="str">
        <f t="shared" si="14"/>
        <v>Bobby Scott</v>
      </c>
    </row>
    <row r="442" spans="11:13" x14ac:dyDescent="0.25">
      <c r="K442" t="s">
        <v>2004</v>
      </c>
      <c r="L442" t="s">
        <v>1460</v>
      </c>
      <c r="M442" t="str">
        <f t="shared" si="14"/>
        <v>David Scott</v>
      </c>
    </row>
    <row r="443" spans="11:13" x14ac:dyDescent="0.25">
      <c r="K443" t="s">
        <v>2004</v>
      </c>
      <c r="L443" t="s">
        <v>1692</v>
      </c>
      <c r="M443" t="str">
        <f t="shared" si="14"/>
        <v>Tim Scott</v>
      </c>
    </row>
    <row r="444" spans="11:13" x14ac:dyDescent="0.25">
      <c r="K444" t="s">
        <v>2007</v>
      </c>
      <c r="L444" t="s">
        <v>2008</v>
      </c>
      <c r="M444" t="str">
        <f t="shared" si="14"/>
        <v>F James Jr Sensenbrenner</v>
      </c>
    </row>
    <row r="445" spans="11:13" x14ac:dyDescent="0.25">
      <c r="K445" t="s">
        <v>2009</v>
      </c>
      <c r="L445" t="s">
        <v>2010</v>
      </c>
      <c r="M445" t="str">
        <f t="shared" si="14"/>
        <v>Jose E Serrano</v>
      </c>
    </row>
    <row r="446" spans="11:13" x14ac:dyDescent="0.25">
      <c r="K446" t="s">
        <v>2011</v>
      </c>
      <c r="L446" t="s">
        <v>1537</v>
      </c>
      <c r="M446" t="str">
        <f t="shared" si="14"/>
        <v>Jeff Sessions</v>
      </c>
    </row>
    <row r="447" spans="11:13" x14ac:dyDescent="0.25">
      <c r="K447" t="s">
        <v>2011</v>
      </c>
      <c r="L447" t="s">
        <v>1318</v>
      </c>
      <c r="M447" t="str">
        <f t="shared" si="14"/>
        <v>Pete Sessions</v>
      </c>
    </row>
    <row r="448" spans="11:13" x14ac:dyDescent="0.25">
      <c r="K448" t="s">
        <v>2012</v>
      </c>
      <c r="L448" t="s">
        <v>2013</v>
      </c>
      <c r="M448" t="str">
        <f t="shared" si="14"/>
        <v>Terri A Sewell</v>
      </c>
    </row>
    <row r="449" spans="11:13" x14ac:dyDescent="0.25">
      <c r="K449" t="s">
        <v>2014</v>
      </c>
      <c r="L449" t="s">
        <v>2015</v>
      </c>
      <c r="M449" t="str">
        <f t="shared" si="14"/>
        <v>Jeanne Shaheen</v>
      </c>
    </row>
    <row r="450" spans="11:13" x14ac:dyDescent="0.25">
      <c r="K450" t="s">
        <v>2016</v>
      </c>
      <c r="L450" t="s">
        <v>2017</v>
      </c>
      <c r="M450" t="str">
        <f t="shared" si="14"/>
        <v>Richard C Shelby</v>
      </c>
    </row>
    <row r="451" spans="11:13" x14ac:dyDescent="0.25">
      <c r="K451" t="s">
        <v>2018</v>
      </c>
      <c r="L451" t="s">
        <v>1328</v>
      </c>
      <c r="M451" t="str">
        <f t="shared" ref="M451:M514" si="15">_xlfn.CONCAT(TRIM(L451)," ",TRIM(K451))</f>
        <v>Brad Sherman</v>
      </c>
    </row>
    <row r="452" spans="11:13" x14ac:dyDescent="0.25">
      <c r="K452" t="s">
        <v>2019</v>
      </c>
      <c r="L452" t="s">
        <v>2020</v>
      </c>
      <c r="M452" t="str">
        <f t="shared" si="15"/>
        <v>John M Shimkus</v>
      </c>
    </row>
    <row r="453" spans="11:13" x14ac:dyDescent="0.25">
      <c r="K453" t="s">
        <v>2021</v>
      </c>
      <c r="L453" t="s">
        <v>1448</v>
      </c>
      <c r="M453" t="str">
        <f t="shared" si="15"/>
        <v>Bill Shuster</v>
      </c>
    </row>
    <row r="454" spans="11:13" x14ac:dyDescent="0.25">
      <c r="K454" t="s">
        <v>2022</v>
      </c>
      <c r="L454" t="s">
        <v>1362</v>
      </c>
      <c r="M454" t="str">
        <f t="shared" si="15"/>
        <v>Mike Simpson</v>
      </c>
    </row>
    <row r="455" spans="11:13" x14ac:dyDescent="0.25">
      <c r="K455" t="s">
        <v>2023</v>
      </c>
      <c r="L455" t="s">
        <v>2024</v>
      </c>
      <c r="M455" t="str">
        <f t="shared" si="15"/>
        <v>Kyrsten Sinema</v>
      </c>
    </row>
    <row r="456" spans="11:13" x14ac:dyDescent="0.25">
      <c r="K456" t="s">
        <v>2025</v>
      </c>
      <c r="L456" t="s">
        <v>2026</v>
      </c>
      <c r="M456" t="str">
        <f t="shared" si="15"/>
        <v>Albio Sires</v>
      </c>
    </row>
    <row r="457" spans="11:13" x14ac:dyDescent="0.25">
      <c r="K457" t="s">
        <v>2027</v>
      </c>
      <c r="L457" t="s">
        <v>2028</v>
      </c>
      <c r="M457" t="str">
        <f t="shared" si="15"/>
        <v>Louise M Slaughter</v>
      </c>
    </row>
    <row r="458" spans="11:13" x14ac:dyDescent="0.25">
      <c r="K458" t="s">
        <v>2029</v>
      </c>
      <c r="L458" t="s">
        <v>1743</v>
      </c>
      <c r="M458" t="str">
        <f t="shared" si="15"/>
        <v>Adam Smith</v>
      </c>
    </row>
    <row r="459" spans="11:13" x14ac:dyDescent="0.25">
      <c r="K459" t="s">
        <v>2029</v>
      </c>
      <c r="L459" t="s">
        <v>1480</v>
      </c>
      <c r="M459" t="str">
        <f t="shared" si="15"/>
        <v>Chris Smith</v>
      </c>
    </row>
    <row r="460" spans="11:13" x14ac:dyDescent="0.25">
      <c r="K460" t="s">
        <v>2029</v>
      </c>
      <c r="L460" t="s">
        <v>1456</v>
      </c>
      <c r="M460" t="str">
        <f t="shared" si="15"/>
        <v>Jason Smith</v>
      </c>
    </row>
    <row r="461" spans="11:13" x14ac:dyDescent="0.25">
      <c r="K461" t="s">
        <v>2029</v>
      </c>
      <c r="L461" t="s">
        <v>1320</v>
      </c>
      <c r="M461" t="str">
        <f t="shared" si="15"/>
        <v>Lamar Smith</v>
      </c>
    </row>
    <row r="462" spans="11:13" x14ac:dyDescent="0.25">
      <c r="K462" t="s">
        <v>2030</v>
      </c>
      <c r="L462" t="s">
        <v>2031</v>
      </c>
      <c r="M462" t="str">
        <f t="shared" si="15"/>
        <v>Jackie Speier</v>
      </c>
    </row>
    <row r="463" spans="11:13" x14ac:dyDescent="0.25">
      <c r="K463" t="s">
        <v>2032</v>
      </c>
      <c r="L463" t="s">
        <v>1547</v>
      </c>
      <c r="M463" t="str">
        <f t="shared" si="15"/>
        <v>Debbie Stabenow</v>
      </c>
    </row>
    <row r="464" spans="11:13" x14ac:dyDescent="0.25">
      <c r="K464" t="s">
        <v>2033</v>
      </c>
      <c r="L464" t="s">
        <v>2034</v>
      </c>
      <c r="M464" t="str">
        <f t="shared" si="15"/>
        <v>Elise Stefanik</v>
      </c>
    </row>
    <row r="465" spans="11:13" x14ac:dyDescent="0.25">
      <c r="K465" t="s">
        <v>2035</v>
      </c>
      <c r="L465" t="s">
        <v>1480</v>
      </c>
      <c r="M465" t="str">
        <f t="shared" si="15"/>
        <v>Chris Stewart</v>
      </c>
    </row>
    <row r="466" spans="11:13" x14ac:dyDescent="0.25">
      <c r="K466" t="s">
        <v>2036</v>
      </c>
      <c r="L466" t="s">
        <v>1454</v>
      </c>
      <c r="M466" t="str">
        <f t="shared" si="15"/>
        <v>Steve Stivers</v>
      </c>
    </row>
    <row r="467" spans="11:13" x14ac:dyDescent="0.25">
      <c r="K467" t="s">
        <v>2037</v>
      </c>
      <c r="L467" t="s">
        <v>2038</v>
      </c>
      <c r="M467" t="str">
        <f t="shared" si="15"/>
        <v>Marlin Stutzman</v>
      </c>
    </row>
    <row r="468" spans="11:13" x14ac:dyDescent="0.25">
      <c r="K468" t="s">
        <v>2039</v>
      </c>
      <c r="L468" t="s">
        <v>1350</v>
      </c>
      <c r="M468" t="str">
        <f t="shared" si="15"/>
        <v>Dan Sullivan</v>
      </c>
    </row>
    <row r="469" spans="11:13" x14ac:dyDescent="0.25">
      <c r="K469" t="s">
        <v>2040</v>
      </c>
      <c r="L469" t="s">
        <v>2041</v>
      </c>
      <c r="M469" t="str">
        <f t="shared" si="15"/>
        <v>Eric Swalwell</v>
      </c>
    </row>
    <row r="470" spans="11:13" x14ac:dyDescent="0.25">
      <c r="K470" t="s">
        <v>2042</v>
      </c>
      <c r="L470" t="s">
        <v>1326</v>
      </c>
      <c r="M470" t="str">
        <f t="shared" si="15"/>
        <v>Mark Takai</v>
      </c>
    </row>
    <row r="471" spans="11:13" x14ac:dyDescent="0.25">
      <c r="K471" t="s">
        <v>2043</v>
      </c>
      <c r="L471" t="s">
        <v>1326</v>
      </c>
      <c r="M471" t="str">
        <f t="shared" si="15"/>
        <v>Mark Takano</v>
      </c>
    </row>
    <row r="472" spans="11:13" x14ac:dyDescent="0.25">
      <c r="K472" t="s">
        <v>2044</v>
      </c>
      <c r="L472" t="s">
        <v>2045</v>
      </c>
      <c r="M472" t="str">
        <f t="shared" si="15"/>
        <v>Jon Tester</v>
      </c>
    </row>
    <row r="473" spans="11:13" x14ac:dyDescent="0.25">
      <c r="K473" t="s">
        <v>2046</v>
      </c>
      <c r="L473" t="s">
        <v>2047</v>
      </c>
      <c r="M473" t="str">
        <f t="shared" si="15"/>
        <v>Bennie G Thompson</v>
      </c>
    </row>
    <row r="474" spans="11:13" x14ac:dyDescent="0.25">
      <c r="K474" t="s">
        <v>2046</v>
      </c>
      <c r="L474" t="s">
        <v>2048</v>
      </c>
      <c r="M474" t="str">
        <f t="shared" si="15"/>
        <v>Glenn Thompson</v>
      </c>
    </row>
    <row r="475" spans="11:13" x14ac:dyDescent="0.25">
      <c r="K475" t="s">
        <v>2046</v>
      </c>
      <c r="L475" t="s">
        <v>1362</v>
      </c>
      <c r="M475" t="str">
        <f t="shared" si="15"/>
        <v>Mike Thompson</v>
      </c>
    </row>
    <row r="476" spans="11:13" x14ac:dyDescent="0.25">
      <c r="K476" t="s">
        <v>2049</v>
      </c>
      <c r="L476" t="s">
        <v>2050</v>
      </c>
      <c r="M476" t="str">
        <f t="shared" si="15"/>
        <v>Mac Thornberry</v>
      </c>
    </row>
    <row r="477" spans="11:13" x14ac:dyDescent="0.25">
      <c r="K477" t="s">
        <v>2051</v>
      </c>
      <c r="L477" t="s">
        <v>1382</v>
      </c>
      <c r="M477" t="str">
        <f t="shared" si="15"/>
        <v>John Thune</v>
      </c>
    </row>
    <row r="478" spans="11:13" x14ac:dyDescent="0.25">
      <c r="K478" t="s">
        <v>2052</v>
      </c>
      <c r="L478" t="s">
        <v>2053</v>
      </c>
      <c r="M478" t="str">
        <f t="shared" si="15"/>
        <v>Patrick J Tiberi</v>
      </c>
    </row>
    <row r="479" spans="11:13" x14ac:dyDescent="0.25">
      <c r="K479" t="s">
        <v>2054</v>
      </c>
      <c r="L479" t="s">
        <v>2055</v>
      </c>
      <c r="M479" t="str">
        <f t="shared" si="15"/>
        <v>Thom Tillis</v>
      </c>
    </row>
    <row r="480" spans="11:13" x14ac:dyDescent="0.25">
      <c r="K480" t="s">
        <v>2056</v>
      </c>
      <c r="L480" t="s">
        <v>1542</v>
      </c>
      <c r="M480" t="str">
        <f t="shared" si="15"/>
        <v>Scott Tipton</v>
      </c>
    </row>
    <row r="481" spans="11:13" x14ac:dyDescent="0.25">
      <c r="K481" t="s">
        <v>2057</v>
      </c>
      <c r="L481" t="s">
        <v>2058</v>
      </c>
      <c r="M481" t="str">
        <f t="shared" si="15"/>
        <v>Dina Titus</v>
      </c>
    </row>
    <row r="482" spans="11:13" x14ac:dyDescent="0.25">
      <c r="K482" t="s">
        <v>2059</v>
      </c>
      <c r="L482" t="s">
        <v>1490</v>
      </c>
      <c r="M482" t="str">
        <f t="shared" si="15"/>
        <v>Paul Tonko</v>
      </c>
    </row>
    <row r="483" spans="11:13" x14ac:dyDescent="0.25">
      <c r="K483" t="s">
        <v>2060</v>
      </c>
      <c r="L483" t="s">
        <v>1948</v>
      </c>
      <c r="M483" t="str">
        <f t="shared" si="15"/>
        <v>Pat Toomey</v>
      </c>
    </row>
    <row r="484" spans="11:13" x14ac:dyDescent="0.25">
      <c r="K484" t="s">
        <v>2061</v>
      </c>
      <c r="L484" t="s">
        <v>2062</v>
      </c>
      <c r="M484" t="str">
        <f t="shared" si="15"/>
        <v>Norma Torres</v>
      </c>
    </row>
    <row r="485" spans="11:13" x14ac:dyDescent="0.25">
      <c r="K485" t="s">
        <v>2063</v>
      </c>
      <c r="L485" t="s">
        <v>1396</v>
      </c>
      <c r="M485" t="str">
        <f t="shared" si="15"/>
        <v>Dave Trott</v>
      </c>
    </row>
    <row r="486" spans="11:13" x14ac:dyDescent="0.25">
      <c r="K486" t="s">
        <v>2064</v>
      </c>
      <c r="L486" t="s">
        <v>2065</v>
      </c>
      <c r="M486" t="str">
        <f t="shared" si="15"/>
        <v>Niki Tsongas</v>
      </c>
    </row>
    <row r="487" spans="11:13" x14ac:dyDescent="0.25">
      <c r="K487" t="s">
        <v>2066</v>
      </c>
      <c r="L487" t="s">
        <v>2067</v>
      </c>
      <c r="M487" t="str">
        <f t="shared" si="15"/>
        <v>Michael R Turner</v>
      </c>
    </row>
    <row r="488" spans="11:13" x14ac:dyDescent="0.25">
      <c r="K488" t="s">
        <v>2068</v>
      </c>
      <c r="L488" t="s">
        <v>1438</v>
      </c>
      <c r="M488" t="str">
        <f t="shared" si="15"/>
        <v>Tom Udall</v>
      </c>
    </row>
    <row r="489" spans="11:13" x14ac:dyDescent="0.25">
      <c r="K489" t="s">
        <v>2069</v>
      </c>
      <c r="L489" t="s">
        <v>2070</v>
      </c>
      <c r="M489" t="str">
        <f t="shared" si="15"/>
        <v>Fred Upton</v>
      </c>
    </row>
    <row r="490" spans="11:13" x14ac:dyDescent="0.25">
      <c r="K490" t="s">
        <v>2071</v>
      </c>
      <c r="L490" t="s">
        <v>1460</v>
      </c>
      <c r="M490" t="str">
        <f t="shared" si="15"/>
        <v>David Valadao</v>
      </c>
    </row>
    <row r="491" spans="11:13" x14ac:dyDescent="0.25">
      <c r="K491" t="s">
        <v>2072</v>
      </c>
      <c r="L491" t="s">
        <v>1480</v>
      </c>
      <c r="M491" t="str">
        <f t="shared" si="15"/>
        <v>Chris Van Hollen</v>
      </c>
    </row>
    <row r="492" spans="11:13" x14ac:dyDescent="0.25">
      <c r="K492" t="s">
        <v>2073</v>
      </c>
      <c r="L492" t="s">
        <v>2074</v>
      </c>
      <c r="M492" t="str">
        <f t="shared" si="15"/>
        <v>Juan Vargas</v>
      </c>
    </row>
    <row r="493" spans="11:13" x14ac:dyDescent="0.25">
      <c r="K493" t="s">
        <v>2075</v>
      </c>
      <c r="L493" t="s">
        <v>2076</v>
      </c>
      <c r="M493" t="str">
        <f t="shared" si="15"/>
        <v>Marc Veasey</v>
      </c>
    </row>
    <row r="494" spans="11:13" x14ac:dyDescent="0.25">
      <c r="K494" t="s">
        <v>2077</v>
      </c>
      <c r="L494" t="s">
        <v>2078</v>
      </c>
      <c r="M494" t="str">
        <f t="shared" si="15"/>
        <v>Filemon Vela</v>
      </c>
    </row>
    <row r="495" spans="11:13" x14ac:dyDescent="0.25">
      <c r="K495" t="s">
        <v>2079</v>
      </c>
      <c r="L495" t="s">
        <v>2080</v>
      </c>
      <c r="M495" t="str">
        <f t="shared" si="15"/>
        <v>Nydia M Velazquez</v>
      </c>
    </row>
    <row r="496" spans="11:13" x14ac:dyDescent="0.25">
      <c r="K496" t="s">
        <v>2081</v>
      </c>
      <c r="L496" t="s">
        <v>1318</v>
      </c>
      <c r="M496" t="str">
        <f t="shared" si="15"/>
        <v>Pete Visclosky</v>
      </c>
    </row>
    <row r="497" spans="11:13" x14ac:dyDescent="0.25">
      <c r="K497" t="s">
        <v>2082</v>
      </c>
      <c r="L497" t="s">
        <v>1460</v>
      </c>
      <c r="M497" t="str">
        <f t="shared" si="15"/>
        <v>David Vitter</v>
      </c>
    </row>
    <row r="498" spans="11:13" x14ac:dyDescent="0.25">
      <c r="K498" t="s">
        <v>2083</v>
      </c>
      <c r="L498" t="s">
        <v>2084</v>
      </c>
      <c r="M498" t="str">
        <f t="shared" si="15"/>
        <v>Ann L Wagner</v>
      </c>
    </row>
    <row r="499" spans="11:13" x14ac:dyDescent="0.25">
      <c r="K499" t="s">
        <v>2085</v>
      </c>
      <c r="L499" t="s">
        <v>1692</v>
      </c>
      <c r="M499" t="str">
        <f t="shared" si="15"/>
        <v>Tim Walberg</v>
      </c>
    </row>
    <row r="500" spans="11:13" x14ac:dyDescent="0.25">
      <c r="K500" t="s">
        <v>2086</v>
      </c>
      <c r="L500" t="s">
        <v>2087</v>
      </c>
      <c r="M500" t="str">
        <f t="shared" si="15"/>
        <v>Greg Walden</v>
      </c>
    </row>
    <row r="501" spans="11:13" x14ac:dyDescent="0.25">
      <c r="K501" t="s">
        <v>2088</v>
      </c>
      <c r="L501" t="s">
        <v>1326</v>
      </c>
      <c r="M501" t="str">
        <f t="shared" si="15"/>
        <v>Mark Walker</v>
      </c>
    </row>
    <row r="502" spans="11:13" x14ac:dyDescent="0.25">
      <c r="K502" t="s">
        <v>2089</v>
      </c>
      <c r="L502" t="s">
        <v>2031</v>
      </c>
      <c r="M502" t="str">
        <f t="shared" si="15"/>
        <v>Jackie Walorski</v>
      </c>
    </row>
    <row r="503" spans="11:13" x14ac:dyDescent="0.25">
      <c r="K503" t="s">
        <v>2090</v>
      </c>
      <c r="L503" t="s">
        <v>2091</v>
      </c>
      <c r="M503" t="str">
        <f t="shared" si="15"/>
        <v>Mimi Walters</v>
      </c>
    </row>
    <row r="504" spans="11:13" x14ac:dyDescent="0.25">
      <c r="K504" t="s">
        <v>2092</v>
      </c>
      <c r="L504" t="s">
        <v>1692</v>
      </c>
      <c r="M504" t="str">
        <f t="shared" si="15"/>
        <v>Tim Walz</v>
      </c>
    </row>
    <row r="505" spans="11:13" x14ac:dyDescent="0.25">
      <c r="K505" t="s">
        <v>2093</v>
      </c>
      <c r="L505" t="s">
        <v>1326</v>
      </c>
      <c r="M505" t="str">
        <f t="shared" si="15"/>
        <v>Mark Warner</v>
      </c>
    </row>
    <row r="506" spans="11:13" x14ac:dyDescent="0.25">
      <c r="K506" t="s">
        <v>2094</v>
      </c>
      <c r="L506" t="s">
        <v>1575</v>
      </c>
      <c r="M506" t="str">
        <f t="shared" si="15"/>
        <v>Elizabeth Warren</v>
      </c>
    </row>
    <row r="507" spans="11:13" x14ac:dyDescent="0.25">
      <c r="K507" t="s">
        <v>2095</v>
      </c>
      <c r="L507" t="s">
        <v>2096</v>
      </c>
      <c r="M507" t="str">
        <f t="shared" si="15"/>
        <v>Maxine Waters</v>
      </c>
    </row>
    <row r="508" spans="11:13" x14ac:dyDescent="0.25">
      <c r="K508" t="s">
        <v>2097</v>
      </c>
      <c r="L508" t="s">
        <v>1595</v>
      </c>
      <c r="M508" t="str">
        <f t="shared" si="15"/>
        <v>Randy Weber</v>
      </c>
    </row>
    <row r="509" spans="11:13" x14ac:dyDescent="0.25">
      <c r="K509" t="s">
        <v>2098</v>
      </c>
      <c r="L509" t="s">
        <v>1777</v>
      </c>
      <c r="M509" t="str">
        <f t="shared" si="15"/>
        <v>Daniel Webster</v>
      </c>
    </row>
    <row r="510" spans="11:13" x14ac:dyDescent="0.25">
      <c r="K510" t="s">
        <v>2099</v>
      </c>
      <c r="L510" t="s">
        <v>1525</v>
      </c>
      <c r="M510" t="str">
        <f t="shared" si="15"/>
        <v>Peter Welch</v>
      </c>
    </row>
    <row r="511" spans="11:13" x14ac:dyDescent="0.25">
      <c r="K511" t="s">
        <v>2100</v>
      </c>
      <c r="L511" t="s">
        <v>1328</v>
      </c>
      <c r="M511" t="str">
        <f t="shared" si="15"/>
        <v>Brad Wenstrup</v>
      </c>
    </row>
    <row r="512" spans="11:13" x14ac:dyDescent="0.25">
      <c r="K512" t="s">
        <v>2101</v>
      </c>
      <c r="L512" t="s">
        <v>1921</v>
      </c>
      <c r="M512" t="str">
        <f t="shared" si="15"/>
        <v>Bruce Westerman</v>
      </c>
    </row>
    <row r="513" spans="11:13" x14ac:dyDescent="0.25">
      <c r="K513" t="s">
        <v>2102</v>
      </c>
      <c r="L513" t="s">
        <v>2103</v>
      </c>
      <c r="M513" t="str">
        <f t="shared" si="15"/>
        <v>Lynn A Westmoreland</v>
      </c>
    </row>
    <row r="514" spans="11:13" x14ac:dyDescent="0.25">
      <c r="K514" t="s">
        <v>2104</v>
      </c>
      <c r="L514" t="s">
        <v>2105</v>
      </c>
      <c r="M514" t="str">
        <f t="shared" si="15"/>
        <v>Sheldon Whitehouse</v>
      </c>
    </row>
    <row r="515" spans="11:13" x14ac:dyDescent="0.25">
      <c r="K515" t="s">
        <v>2106</v>
      </c>
      <c r="L515" t="s">
        <v>1812</v>
      </c>
      <c r="M515" t="str">
        <f t="shared" ref="M515:M531" si="16">_xlfn.CONCAT(TRIM(L515)," ",TRIM(K515))</f>
        <v>Ed Whitfield</v>
      </c>
    </row>
    <row r="516" spans="11:13" x14ac:dyDescent="0.25">
      <c r="K516" t="s">
        <v>2107</v>
      </c>
      <c r="L516" t="s">
        <v>2108</v>
      </c>
      <c r="M516" t="str">
        <f t="shared" si="16"/>
        <v>Roger Wicker</v>
      </c>
    </row>
    <row r="517" spans="11:13" x14ac:dyDescent="0.25">
      <c r="K517" t="s">
        <v>2109</v>
      </c>
      <c r="L517" t="s">
        <v>2108</v>
      </c>
      <c r="M517" t="str">
        <f t="shared" si="16"/>
        <v>Roger Williams</v>
      </c>
    </row>
    <row r="518" spans="11:13" x14ac:dyDescent="0.25">
      <c r="K518" t="s">
        <v>2110</v>
      </c>
      <c r="L518" t="s">
        <v>2111</v>
      </c>
      <c r="M518" t="str">
        <f t="shared" si="16"/>
        <v>Frederica Wilson</v>
      </c>
    </row>
    <row r="519" spans="11:13" x14ac:dyDescent="0.25">
      <c r="K519" t="s">
        <v>2110</v>
      </c>
      <c r="L519" t="s">
        <v>1342</v>
      </c>
      <c r="M519" t="str">
        <f t="shared" si="16"/>
        <v>Joe Wilson</v>
      </c>
    </row>
    <row r="520" spans="11:13" x14ac:dyDescent="0.25">
      <c r="K520" t="s">
        <v>2112</v>
      </c>
      <c r="L520" t="s">
        <v>1363</v>
      </c>
      <c r="M520" t="str">
        <f t="shared" si="16"/>
        <v>Rob Wittman</v>
      </c>
    </row>
    <row r="521" spans="11:13" x14ac:dyDescent="0.25">
      <c r="K521" t="s">
        <v>2113</v>
      </c>
      <c r="L521" t="s">
        <v>1454</v>
      </c>
      <c r="M521" t="str">
        <f t="shared" si="16"/>
        <v>Steve Womack</v>
      </c>
    </row>
    <row r="522" spans="11:13" x14ac:dyDescent="0.25">
      <c r="K522" t="s">
        <v>2114</v>
      </c>
      <c r="L522" t="s">
        <v>1363</v>
      </c>
      <c r="M522" t="str">
        <f t="shared" si="16"/>
        <v>Rob Woodall</v>
      </c>
    </row>
    <row r="523" spans="11:13" x14ac:dyDescent="0.25">
      <c r="K523" t="s">
        <v>2115</v>
      </c>
      <c r="L523" t="s">
        <v>1531</v>
      </c>
      <c r="M523" t="str">
        <f t="shared" si="16"/>
        <v>Ron Wyden</v>
      </c>
    </row>
    <row r="524" spans="11:13" x14ac:dyDescent="0.25">
      <c r="K524" t="s">
        <v>2116</v>
      </c>
      <c r="L524" t="s">
        <v>1340</v>
      </c>
      <c r="M524" t="str">
        <f t="shared" si="16"/>
        <v>John A Yarmuth</v>
      </c>
    </row>
    <row r="525" spans="11:13" x14ac:dyDescent="0.25">
      <c r="K525" t="s">
        <v>2117</v>
      </c>
      <c r="L525" t="s">
        <v>1393</v>
      </c>
      <c r="M525" t="str">
        <f t="shared" si="16"/>
        <v>Kevin Yoder</v>
      </c>
    </row>
    <row r="526" spans="11:13" x14ac:dyDescent="0.25">
      <c r="K526" t="s">
        <v>2118</v>
      </c>
      <c r="L526" t="s">
        <v>1510</v>
      </c>
      <c r="M526" t="str">
        <f t="shared" si="16"/>
        <v>Ted Yoho</v>
      </c>
    </row>
    <row r="527" spans="11:13" x14ac:dyDescent="0.25">
      <c r="K527" t="s">
        <v>2119</v>
      </c>
      <c r="L527" t="s">
        <v>1460</v>
      </c>
      <c r="M527" t="str">
        <f t="shared" si="16"/>
        <v>David Young</v>
      </c>
    </row>
    <row r="528" spans="11:13" x14ac:dyDescent="0.25">
      <c r="K528" t="s">
        <v>2119</v>
      </c>
      <c r="L528" t="s">
        <v>1358</v>
      </c>
      <c r="M528" t="str">
        <f t="shared" si="16"/>
        <v>Don Young</v>
      </c>
    </row>
    <row r="529" spans="11:13" x14ac:dyDescent="0.25">
      <c r="K529" t="s">
        <v>2119</v>
      </c>
      <c r="L529" t="s">
        <v>1960</v>
      </c>
      <c r="M529" t="str">
        <f t="shared" si="16"/>
        <v>Todd Young</v>
      </c>
    </row>
    <row r="530" spans="11:13" x14ac:dyDescent="0.25">
      <c r="K530" t="s">
        <v>2120</v>
      </c>
      <c r="L530" t="s">
        <v>2121</v>
      </c>
      <c r="M530" t="str">
        <f t="shared" si="16"/>
        <v>Lee Zeldin</v>
      </c>
    </row>
    <row r="531" spans="11:13" x14ac:dyDescent="0.25">
      <c r="K531" t="s">
        <v>2122</v>
      </c>
      <c r="L531" t="s">
        <v>2123</v>
      </c>
      <c r="M531" t="str">
        <f t="shared" si="16"/>
        <v>Ryan K Zinke</v>
      </c>
    </row>
  </sheetData>
  <hyperlinks>
    <hyperlink ref="A2" r:id="rId1" tooltip="Alabama" display="https://en.wikipedia.org/wiki/Alabama"/>
    <hyperlink ref="D2" r:id="rId2" tooltip="List of counties in Alabama" display="https://en.wikipedia.org/wiki/List_of_counties_in_Alabama"/>
    <hyperlink ref="A3" r:id="rId3" tooltip="Alaska" display="https://en.wikipedia.org/wiki/Alaska"/>
    <hyperlink ref="D3" r:id="rId4" tooltip="List of boroughs and census areas in Alaska" display="https://en.wikipedia.org/wiki/List_of_boroughs_and_census_areas_in_Alaska"/>
    <hyperlink ref="A4" r:id="rId5" tooltip="American Samoa" display="https://en.wikipedia.org/wiki/American_Samoa"/>
    <hyperlink ref="A5" r:id="rId6" tooltip="American Samoa" display="https://en.wikipedia.org/wiki/American_Samoa"/>
    <hyperlink ref="A6" r:id="rId7" tooltip="Arizona" display="https://en.wikipedia.org/wiki/Arizona"/>
    <hyperlink ref="D6" r:id="rId8" tooltip="List of counties in Arizona" display="https://en.wikipedia.org/wiki/List_of_counties_in_Arizona"/>
    <hyperlink ref="A7" r:id="rId9" tooltip="Arkansas" display="https://en.wikipedia.org/wiki/Arkansas"/>
    <hyperlink ref="D7" r:id="rId10" tooltip="List of counties in Arkansas" display="https://en.wikipedia.org/wiki/List_of_counties_in_Arkansas"/>
    <hyperlink ref="A8" r:id="rId11" tooltip="Baker Island" display="https://en.wikipedia.org/wiki/Baker_Island"/>
    <hyperlink ref="A9" r:id="rId12" tooltip="California" display="https://en.wikipedia.org/wiki/California"/>
    <hyperlink ref="D9" r:id="rId13" tooltip="List of counties in California" display="https://en.wikipedia.org/wiki/List_of_counties_in_California"/>
    <hyperlink ref="A10" r:id="rId14" tooltip="Panama Canal Zone" display="https://en.wikipedia.org/wiki/Panama_Canal_Zone"/>
    <hyperlink ref="A11" r:id="rId15" tooltip="Colorado" display="https://en.wikipedia.org/wiki/Colorado"/>
    <hyperlink ref="D11" r:id="rId16" tooltip="List of counties in Colorado" display="https://en.wikipedia.org/wiki/List_of_counties_in_Colorado"/>
    <hyperlink ref="A12" r:id="rId17" tooltip="Connecticut" display="https://en.wikipedia.org/wiki/Connecticut"/>
    <hyperlink ref="D12" r:id="rId18" tooltip="List of counties in Connecticut" display="https://en.wikipedia.org/wiki/List_of_counties_in_Connecticut"/>
    <hyperlink ref="A13" r:id="rId19" tooltip="Delaware" display="https://en.wikipedia.org/wiki/Delaware"/>
    <hyperlink ref="D13" r:id="rId20" tooltip="List of counties in Delaware" display="https://en.wikipedia.org/wiki/List_of_counties_in_Delaware"/>
    <hyperlink ref="A14" r:id="rId21" tooltip="Washington, D.C." display="https://en.wikipedia.org/wiki/Washington,_D.C."/>
    <hyperlink ref="D14" r:id="rId22" location="cite_note-4" display="https://en.wikipedia.org/wiki/Federal_Information_Processing_Standard_state_code - cite_note-4"/>
    <hyperlink ref="A15" r:id="rId23" tooltip="Florida" display="https://en.wikipedia.org/wiki/Florida"/>
    <hyperlink ref="D15" r:id="rId24" tooltip="List of counties in Florida" display="https://en.wikipedia.org/wiki/List_of_counties_in_Florida"/>
    <hyperlink ref="A16" r:id="rId25" tooltip="Federated States of Micronesia" display="https://en.wikipedia.org/wiki/Federated_States_of_Micronesia"/>
    <hyperlink ref="A17" r:id="rId26" tooltip="Georgia (U.S. state)" display="https://en.wikipedia.org/wiki/Georgia_(U.S._state)"/>
    <hyperlink ref="D17" r:id="rId27" tooltip="List of counties in Georgia" display="https://en.wikipedia.org/wiki/List_of_counties_in_Georgia"/>
    <hyperlink ref="A18" r:id="rId28" tooltip="Guam" display="https://en.wikipedia.org/wiki/Guam"/>
    <hyperlink ref="A19" r:id="rId29" tooltip="Guam" display="https://en.wikipedia.org/wiki/Guam"/>
    <hyperlink ref="A20" r:id="rId30" tooltip="Hawaii" display="https://en.wikipedia.org/wiki/Hawaii"/>
    <hyperlink ref="D20" r:id="rId31" tooltip="List of counties in Hawaii" display="https://en.wikipedia.org/wiki/List_of_counties_in_Hawaii"/>
    <hyperlink ref="A21" r:id="rId32" tooltip="Howland Island" display="https://en.wikipedia.org/wiki/Howland_Island"/>
    <hyperlink ref="A22" r:id="rId33" tooltip="Idaho" display="https://en.wikipedia.org/wiki/Idaho"/>
    <hyperlink ref="D22" r:id="rId34" tooltip="List of counties in Idaho" display="https://en.wikipedia.org/wiki/List_of_counties_in_Idaho"/>
    <hyperlink ref="A23" r:id="rId35" tooltip="Illinois" display="https://en.wikipedia.org/wiki/Illinois"/>
    <hyperlink ref="D23" r:id="rId36" tooltip="List of counties in Illinois" display="https://en.wikipedia.org/wiki/List_of_counties_in_Illinois"/>
    <hyperlink ref="A24" r:id="rId37" tooltip="Indiana" display="https://en.wikipedia.org/wiki/Indiana"/>
    <hyperlink ref="D24" r:id="rId38" tooltip="List of counties in Indiana" display="https://en.wikipedia.org/wiki/List_of_counties_in_Indiana"/>
    <hyperlink ref="A25" r:id="rId39" tooltip="Iowa" display="https://en.wikipedia.org/wiki/Iowa"/>
    <hyperlink ref="D25" r:id="rId40" tooltip="List of counties in Iowa" display="https://en.wikipedia.org/wiki/List_of_counties_in_Iowa"/>
    <hyperlink ref="A26" r:id="rId41" tooltip="Jarvis Island" display="https://en.wikipedia.org/wiki/Jarvis_Island"/>
    <hyperlink ref="A27" r:id="rId42" tooltip="Johnston Atoll" display="https://en.wikipedia.org/wiki/Johnston_Atoll"/>
    <hyperlink ref="A28" r:id="rId43" tooltip="Kansas" display="https://en.wikipedia.org/wiki/Kansas"/>
    <hyperlink ref="D28" r:id="rId44" tooltip="List of counties in Kansas" display="https://en.wikipedia.org/wiki/List_of_counties_in_Kansas"/>
    <hyperlink ref="A29" r:id="rId45" tooltip="Kentucky" display="https://en.wikipedia.org/wiki/Kentucky"/>
    <hyperlink ref="D29" r:id="rId46" tooltip="List of counties in Kentucky" display="https://en.wikipedia.org/wiki/List_of_counties_in_Kentucky"/>
    <hyperlink ref="A30" r:id="rId47" tooltip="Kingman Reef" display="https://en.wikipedia.org/wiki/Kingman_Reef"/>
    <hyperlink ref="A31" r:id="rId48" tooltip="Louisiana" display="https://en.wikipedia.org/wiki/Louisiana"/>
    <hyperlink ref="D31" r:id="rId49" tooltip="List of parishes in Louisiana" display="https://en.wikipedia.org/wiki/List_of_parishes_in_Louisiana"/>
    <hyperlink ref="A32" r:id="rId50" tooltip="Maine" display="https://en.wikipedia.org/wiki/Maine"/>
    <hyperlink ref="D32" r:id="rId51" tooltip="List of counties in Maine" display="https://en.wikipedia.org/wiki/List_of_counties_in_Maine"/>
    <hyperlink ref="A33" r:id="rId52" tooltip="Marshall Islands" display="https://en.wikipedia.org/wiki/Marshall_Islands"/>
    <hyperlink ref="A34" r:id="rId53" tooltip="Maryland" display="https://en.wikipedia.org/wiki/Maryland"/>
    <hyperlink ref="D34" r:id="rId54" tooltip="List of counties in Maryland" display="https://en.wikipedia.org/wiki/List_of_counties_in_Maryland"/>
    <hyperlink ref="A35" r:id="rId55" tooltip="Massachusetts" display="https://en.wikipedia.org/wiki/Massachusetts"/>
    <hyperlink ref="D35" r:id="rId56" tooltip="List of counties in Massachusetts" display="https://en.wikipedia.org/wiki/List_of_counties_in_Massachusetts"/>
    <hyperlink ref="A36" r:id="rId57" tooltip="Michigan" display="https://en.wikipedia.org/wiki/Michigan"/>
    <hyperlink ref="D36" r:id="rId58" tooltip="List of counties in Michigan" display="https://en.wikipedia.org/wiki/List_of_counties_in_Michigan"/>
    <hyperlink ref="A37" r:id="rId59" tooltip="Midway Islands" display="https://en.wikipedia.org/wiki/Midway_Islands"/>
    <hyperlink ref="A38" r:id="rId60" tooltip="Minnesota" display="https://en.wikipedia.org/wiki/Minnesota"/>
    <hyperlink ref="D38" r:id="rId61" tooltip="List of counties in Minnesota" display="https://en.wikipedia.org/wiki/List_of_counties_in_Minnesota"/>
    <hyperlink ref="A39" r:id="rId62" tooltip="Mississippi" display="https://en.wikipedia.org/wiki/Mississippi"/>
    <hyperlink ref="D39" r:id="rId63" tooltip="List of counties in Mississippi" display="https://en.wikipedia.org/wiki/List_of_counties_in_Mississippi"/>
    <hyperlink ref="A40" r:id="rId64" tooltip="Missouri" display="https://en.wikipedia.org/wiki/Missouri"/>
    <hyperlink ref="D40" r:id="rId65" tooltip="List of counties in Missouri" display="https://en.wikipedia.org/wiki/List_of_counties_in_Missouri"/>
    <hyperlink ref="A41" r:id="rId66" tooltip="Montana" display="https://en.wikipedia.org/wiki/Montana"/>
    <hyperlink ref="D41" r:id="rId67" tooltip="List of counties in Montana" display="https://en.wikipedia.org/wiki/List_of_counties_in_Montana"/>
    <hyperlink ref="A42" r:id="rId68" tooltip="Navassa Island" display="https://en.wikipedia.org/wiki/Navassa_Island"/>
    <hyperlink ref="A43" r:id="rId69" tooltip="Nebraska" display="https://en.wikipedia.org/wiki/Nebraska"/>
    <hyperlink ref="D43" r:id="rId70" tooltip="List of counties in Nebraska" display="https://en.wikipedia.org/wiki/List_of_counties_in_Nebraska"/>
    <hyperlink ref="A44" r:id="rId71" tooltip="Nevada" display="https://en.wikipedia.org/wiki/Nevada"/>
    <hyperlink ref="D44" r:id="rId72" tooltip="List of counties in Nevada" display="https://en.wikipedia.org/wiki/List_of_counties_in_Nevada"/>
    <hyperlink ref="A45" r:id="rId73" tooltip="New Hampshire" display="https://en.wikipedia.org/wiki/New_Hampshire"/>
    <hyperlink ref="D45" r:id="rId74" tooltip="List of counties in New Hampshire" display="https://en.wikipedia.org/wiki/List_of_counties_in_New_Hampshire"/>
    <hyperlink ref="A46" r:id="rId75" tooltip="New Jersey" display="https://en.wikipedia.org/wiki/New_Jersey"/>
    <hyperlink ref="D46" r:id="rId76" tooltip="List of counties in New Jersey" display="https://en.wikipedia.org/wiki/List_of_counties_in_New_Jersey"/>
    <hyperlink ref="A47" r:id="rId77" tooltip="New Mexico" display="https://en.wikipedia.org/wiki/New_Mexico"/>
    <hyperlink ref="D47" r:id="rId78" tooltip="List of counties in New Mexico" display="https://en.wikipedia.org/wiki/List_of_counties_in_New_Mexico"/>
    <hyperlink ref="A48" r:id="rId79" tooltip="New York (state)" display="https://en.wikipedia.org/wiki/New_York_(state)"/>
    <hyperlink ref="D48" r:id="rId80" tooltip="List of counties in New York" display="https://en.wikipedia.org/wiki/List_of_counties_in_New_York"/>
    <hyperlink ref="A49" r:id="rId81" tooltip="North Carolina" display="https://en.wikipedia.org/wiki/North_Carolina"/>
    <hyperlink ref="D49" r:id="rId82" tooltip="List of counties in North Carolina" display="https://en.wikipedia.org/wiki/List_of_counties_in_North_Carolina"/>
    <hyperlink ref="A50" r:id="rId83" tooltip="North Dakota" display="https://en.wikipedia.org/wiki/North_Dakota"/>
    <hyperlink ref="D50" r:id="rId84" tooltip="List of counties in North Dakota" display="https://en.wikipedia.org/wiki/List_of_counties_in_North_Dakota"/>
    <hyperlink ref="A51" r:id="rId85" tooltip="Northern Mariana Islands" display="https://en.wikipedia.org/wiki/Northern_Mariana_Islands"/>
    <hyperlink ref="A52" r:id="rId86" tooltip="Ohio" display="https://en.wikipedia.org/wiki/Ohio"/>
    <hyperlink ref="D52" r:id="rId87" tooltip="List of counties in Ohio" display="https://en.wikipedia.org/wiki/List_of_counties_in_Ohio"/>
    <hyperlink ref="A53" r:id="rId88" tooltip="Oklahoma" display="https://en.wikipedia.org/wiki/Oklahoma"/>
    <hyperlink ref="D53" r:id="rId89" tooltip="List of counties in Oklahoma" display="https://en.wikipedia.org/wiki/List_of_counties_in_Oklahoma"/>
    <hyperlink ref="A54" r:id="rId90" tooltip="Oregon" display="https://en.wikipedia.org/wiki/Oregon"/>
    <hyperlink ref="D54" r:id="rId91" tooltip="List of counties in Oregon" display="https://en.wikipedia.org/wiki/List_of_counties_in_Oregon"/>
    <hyperlink ref="A55" r:id="rId92" tooltip="Palau" display="https://en.wikipedia.org/wiki/Palau"/>
    <hyperlink ref="A56" r:id="rId93" tooltip="Palmyra Atoll" display="https://en.wikipedia.org/wiki/Palmyra_Atoll"/>
    <hyperlink ref="A57" r:id="rId94" tooltip="Pennsylvania" display="https://en.wikipedia.org/wiki/Pennsylvania"/>
    <hyperlink ref="D57" r:id="rId95" tooltip="List of counties in Pennsylvania" display="https://en.wikipedia.org/wiki/List_of_counties_in_Pennsylvania"/>
    <hyperlink ref="A58" r:id="rId96" tooltip="Puerto Rico" display="https://en.wikipedia.org/wiki/Puerto_Rico"/>
    <hyperlink ref="A59" r:id="rId97" tooltip="Puerto Rico" display="https://en.wikipedia.org/wiki/Puerto_Rico"/>
    <hyperlink ref="A60" r:id="rId98" tooltip="Rhode Island" display="https://en.wikipedia.org/wiki/Rhode_Island"/>
    <hyperlink ref="D60" r:id="rId99" tooltip="List of counties in Rhode Island" display="https://en.wikipedia.org/wiki/List_of_counties_in_Rhode_Island"/>
    <hyperlink ref="A61" r:id="rId100" tooltip="South Carolina" display="https://en.wikipedia.org/wiki/South_Carolina"/>
    <hyperlink ref="D61" r:id="rId101" tooltip="List of counties in South Carolina" display="https://en.wikipedia.org/wiki/List_of_counties_in_South_Carolina"/>
    <hyperlink ref="A62" r:id="rId102" tooltip="South Dakota" display="https://en.wikipedia.org/wiki/South_Dakota"/>
    <hyperlink ref="D62" r:id="rId103" tooltip="List of counties in South Dakota" display="https://en.wikipedia.org/wiki/List_of_counties_in_South_Dakota"/>
    <hyperlink ref="A63" r:id="rId104" tooltip="Tennessee" display="https://en.wikipedia.org/wiki/Tennessee"/>
    <hyperlink ref="D63" r:id="rId105" tooltip="List of counties in Tennessee" display="https://en.wikipedia.org/wiki/List_of_counties_in_Tennessee"/>
    <hyperlink ref="A64" r:id="rId106" tooltip="Texas" display="https://en.wikipedia.org/wiki/Texas"/>
    <hyperlink ref="D64" r:id="rId107" tooltip="List of counties in Texas" display="https://en.wikipedia.org/wiki/List_of_counties_in_Texas"/>
    <hyperlink ref="A65" r:id="rId108" tooltip="U.S. Minor Outlying Islands" display="https://en.wikipedia.org/wiki/U.S._Minor_Outlying_Islands"/>
    <hyperlink ref="A66" r:id="rId109" tooltip="Utah" display="https://en.wikipedia.org/wiki/Utah"/>
    <hyperlink ref="D66" r:id="rId110" tooltip="List of counties in Utah" display="https://en.wikipedia.org/wiki/List_of_counties_in_Utah"/>
    <hyperlink ref="A67" r:id="rId111" tooltip="Vermont" display="https://en.wikipedia.org/wiki/Vermont"/>
    <hyperlink ref="D67" r:id="rId112" tooltip="List of counties in Vermont" display="https://en.wikipedia.org/wiki/List_of_counties_in_Vermont"/>
    <hyperlink ref="A68" r:id="rId113" tooltip="Virginia" display="https://en.wikipedia.org/wiki/Virginia"/>
    <hyperlink ref="D68" r:id="rId114" tooltip="List of counties in Virginia" display="https://en.wikipedia.org/wiki/List_of_counties_in_Virginia"/>
    <hyperlink ref="A69" r:id="rId115" tooltip="United States Virgin Islands" display="https://en.wikipedia.org/wiki/United_States_Virgin_Islands"/>
    <hyperlink ref="A70" r:id="rId116" tooltip="United States Virgin Islands" display="https://en.wikipedia.org/wiki/United_States_Virgin_Islands"/>
    <hyperlink ref="A71" r:id="rId117" tooltip="Wake Island" display="https://en.wikipedia.org/wiki/Wake_Island"/>
    <hyperlink ref="A72" r:id="rId118" tooltip="Washington (state)" display="https://en.wikipedia.org/wiki/Washington_(state)"/>
    <hyperlink ref="D72" r:id="rId119" tooltip="List of counties in Washington" display="https://en.wikipedia.org/wiki/List_of_counties_in_Washington"/>
    <hyperlink ref="A73" r:id="rId120" tooltip="West Virginia" display="https://en.wikipedia.org/wiki/West_Virginia"/>
    <hyperlink ref="D73" r:id="rId121" tooltip="List of counties in West Virginia" display="https://en.wikipedia.org/wiki/List_of_counties_in_West_Virginia"/>
    <hyperlink ref="A74" r:id="rId122" tooltip="Wisconsin" display="https://en.wikipedia.org/wiki/Wisconsin"/>
    <hyperlink ref="D74" r:id="rId123" tooltip="List of counties in Wisconsin" display="https://en.wikipedia.org/wiki/List_of_counties_in_Wisconsin"/>
    <hyperlink ref="A75" r:id="rId124" tooltip="Wyoming" display="https://en.wikipedia.org/wiki/Wyoming"/>
    <hyperlink ref="D75" r:id="rId125" tooltip="List of counties in Wyoming" display="https://en.wikipedia.org/wiki/List_of_counties_in_Wyoming"/>
  </hyperlinks>
  <pageMargins left="0.7" right="0.7" top="0.75" bottom="0.75" header="0.3" footer="0.3"/>
  <pageSetup orientation="portrait" r:id="rId1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Legislator By Industry</vt:lpstr>
      <vt:lpstr>Legislator Energy</vt:lpstr>
      <vt:lpstr>Top Contributor Summaries</vt:lpstr>
      <vt:lpstr>Lookup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Hammond</dc:creator>
  <cp:lastModifiedBy>Rob Hammond</cp:lastModifiedBy>
  <dcterms:created xsi:type="dcterms:W3CDTF">2017-04-27T16:01:46Z</dcterms:created>
  <dcterms:modified xsi:type="dcterms:W3CDTF">2017-04-27T19:36:42Z</dcterms:modified>
</cp:coreProperties>
</file>