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trlProps/ctrlProp59.xml" ContentType="application/vnd.ms-excel.controlproperties+xml"/>
  <Override PartName="/xl/ctrlProps/ctrlProp60.xml" ContentType="application/vnd.ms-excel.controlproperties+xml"/>
  <Override PartName="/xl/ctrlProps/ctrlProp61.xml" ContentType="application/vnd.ms-excel.controlproperties+xml"/>
  <Override PartName="/xl/ctrlProps/ctrlProp62.xml" ContentType="application/vnd.ms-excel.controlproperties+xml"/>
  <Override PartName="/xl/ctrlProps/ctrlProp63.xml" ContentType="application/vnd.ms-excel.controlproperties+xml"/>
  <Override PartName="/xl/ctrlProps/ctrlProp64.xml" ContentType="application/vnd.ms-excel.controlproperties+xml"/>
  <Override PartName="/xl/ctrlProps/ctrlProp65.xml" ContentType="application/vnd.ms-excel.controlproperties+xml"/>
  <Override PartName="/xl/ctrlProps/ctrlProp66.xml" ContentType="application/vnd.ms-excel.controlproperties+xml"/>
  <Override PartName="/xl/ctrlProps/ctrlProp67.xml" ContentType="application/vnd.ms-excel.controlproperties+xml"/>
  <Override PartName="/xl/ctrlProps/ctrlProp68.xml" ContentType="application/vnd.ms-excel.controlproperties+xml"/>
  <Override PartName="/xl/ctrlProps/ctrlProp69.xml" ContentType="application/vnd.ms-excel.controlproperties+xml"/>
  <Override PartName="/xl/ctrlProps/ctrlProp70.xml" ContentType="application/vnd.ms-excel.controlproperties+xml"/>
  <Override PartName="/xl/ctrlProps/ctrlProp71.xml" ContentType="application/vnd.ms-excel.controlproperties+xml"/>
  <Override PartName="/xl/ctrlProps/ctrlProp72.xml" ContentType="application/vnd.ms-excel.controlproperties+xml"/>
  <Override PartName="/xl/ctrlProps/ctrlProp73.xml" ContentType="application/vnd.ms-excel.controlproperties+xml"/>
  <Override PartName="/xl/ctrlProps/ctrlProp74.xml" ContentType="application/vnd.ms-excel.controlproperties+xml"/>
  <Override PartName="/xl/ctrlProps/ctrlProp75.xml" ContentType="application/vnd.ms-excel.controlproperties+xml"/>
  <Override PartName="/xl/ctrlProps/ctrlProp76.xml" ContentType="application/vnd.ms-excel.controlproperties+xml"/>
  <Override PartName="/xl/ctrlProps/ctrlProp77.xml" ContentType="application/vnd.ms-excel.controlproperties+xml"/>
  <Override PartName="/xl/ctrlProps/ctrlProp78.xml" ContentType="application/vnd.ms-excel.controlproperties+xml"/>
  <Override PartName="/xl/ctrlProps/ctrlProp79.xml" ContentType="application/vnd.ms-excel.controlproperties+xml"/>
  <Override PartName="/xl/ctrlProps/ctrlProp80.xml" ContentType="application/vnd.ms-excel.controlproperties+xml"/>
  <Override PartName="/xl/ctrlProps/ctrlProp81.xml" ContentType="application/vnd.ms-excel.controlproperties+xml"/>
  <Override PartName="/xl/ctrlProps/ctrlProp82.xml" ContentType="application/vnd.ms-excel.controlproperties+xml"/>
  <Override PartName="/xl/ctrlProps/ctrlProp83.xml" ContentType="application/vnd.ms-excel.controlproperties+xml"/>
  <Override PartName="/xl/ctrlProps/ctrlProp84.xml" ContentType="application/vnd.ms-excel.controlproperties+xml"/>
  <Override PartName="/xl/ctrlProps/ctrlProp85.xml" ContentType="application/vnd.ms-excel.controlproperties+xml"/>
  <Override PartName="/xl/ctrlProps/ctrlProp86.xml" ContentType="application/vnd.ms-excel.controlproperties+xml"/>
  <Override PartName="/xl/ctrlProps/ctrlProp87.xml" ContentType="application/vnd.ms-excel.controlproperties+xml"/>
  <Override PartName="/xl/ctrlProps/ctrlProp88.xml" ContentType="application/vnd.ms-excel.controlproperties+xml"/>
  <Override PartName="/xl/ctrlProps/ctrlProp89.xml" ContentType="application/vnd.ms-excel.controlproperties+xml"/>
  <Override PartName="/xl/ctrlProps/ctrlProp90.xml" ContentType="application/vnd.ms-excel.controlproperties+xml"/>
  <Override PartName="/xl/ctrlProps/ctrlProp91.xml" ContentType="application/vnd.ms-excel.controlproperties+xml"/>
  <Override PartName="/xl/ctrlProps/ctrlProp92.xml" ContentType="application/vnd.ms-excel.controlproperties+xml"/>
  <Override PartName="/xl/ctrlProps/ctrlProp93.xml" ContentType="application/vnd.ms-excel.controlproperties+xml"/>
  <Override PartName="/xl/ctrlProps/ctrlProp94.xml" ContentType="application/vnd.ms-excel.controlproperties+xml"/>
  <Override PartName="/xl/ctrlProps/ctrlProp95.xml" ContentType="application/vnd.ms-excel.controlproperties+xml"/>
  <Override PartName="/xl/ctrlProps/ctrlProp96.xml" ContentType="application/vnd.ms-excel.controlproperties+xml"/>
  <Override PartName="/xl/ctrlProps/ctrlProp97.xml" ContentType="application/vnd.ms-excel.controlproperties+xml"/>
  <Override PartName="/xl/ctrlProps/ctrlProp98.xml" ContentType="application/vnd.ms-excel.controlproperties+xml"/>
  <Override PartName="/xl/ctrlProps/ctrlProp99.xml" ContentType="application/vnd.ms-excel.controlproperties+xml"/>
  <Override PartName="/xl/ctrlProps/ctrlProp100.xml" ContentType="application/vnd.ms-excel.controlproperties+xml"/>
  <Override PartName="/xl/ctrlProps/ctrlProp101.xml" ContentType="application/vnd.ms-excel.controlproperties+xml"/>
  <Override PartName="/xl/ctrlProps/ctrlProp102.xml" ContentType="application/vnd.ms-excel.controlproperties+xml"/>
  <Override PartName="/xl/ctrlProps/ctrlProp103.xml" ContentType="application/vnd.ms-excel.controlproperties+xml"/>
  <Override PartName="/xl/ctrlProps/ctrlProp104.xml" ContentType="application/vnd.ms-excel.controlproperties+xml"/>
  <Override PartName="/xl/ctrlProps/ctrlProp105.xml" ContentType="application/vnd.ms-excel.controlproperties+xml"/>
  <Override PartName="/xl/ctrlProps/ctrlProp106.xml" ContentType="application/vnd.ms-excel.controlproperties+xml"/>
  <Override PartName="/xl/ctrlProps/ctrlProp107.xml" ContentType="application/vnd.ms-excel.controlproperties+xml"/>
  <Override PartName="/xl/ctrlProps/ctrlProp108.xml" ContentType="application/vnd.ms-excel.controlproperties+xml"/>
  <Override PartName="/xl/ctrlProps/ctrlProp109.xml" ContentType="application/vnd.ms-excel.controlproperties+xml"/>
  <Override PartName="/xl/ctrlProps/ctrlProp110.xml" ContentType="application/vnd.ms-excel.controlproperties+xml"/>
  <Override PartName="/xl/ctrlProps/ctrlProp111.xml" ContentType="application/vnd.ms-excel.controlproperties+xml"/>
  <Override PartName="/xl/ctrlProps/ctrlProp112.xml" ContentType="application/vnd.ms-excel.controlproperties+xml"/>
  <Override PartName="/xl/ctrlProps/ctrlProp113.xml" ContentType="application/vnd.ms-excel.controlproperties+xml"/>
  <Override PartName="/xl/ctrlProps/ctrlProp114.xml" ContentType="application/vnd.ms-excel.controlproperties+xml"/>
  <Override PartName="/xl/ctrlProps/ctrlProp115.xml" ContentType="application/vnd.ms-excel.controlproperties+xml"/>
  <Override PartName="/xl/ctrlProps/ctrlProp116.xml" ContentType="application/vnd.ms-excel.controlproperties+xml"/>
  <Override PartName="/xl/ctrlProps/ctrlProp117.xml" ContentType="application/vnd.ms-excel.controlproperties+xml"/>
  <Override PartName="/xl/ctrlProps/ctrlProp118.xml" ContentType="application/vnd.ms-excel.controlproperties+xml"/>
  <Override PartName="/xl/ctrlProps/ctrlProp119.xml" ContentType="application/vnd.ms-excel.controlproperties+xml"/>
  <Override PartName="/xl/ctrlProps/ctrlProp120.xml" ContentType="application/vnd.ms-excel.controlproperties+xml"/>
  <Override PartName="/xl/ctrlProps/ctrlProp121.xml" ContentType="application/vnd.ms-excel.controlproperties+xml"/>
  <Override PartName="/xl/ctrlProps/ctrlProp122.xml" ContentType="application/vnd.ms-excel.controlproperties+xml"/>
  <Override PartName="/xl/ctrlProps/ctrlProp123.xml" ContentType="application/vnd.ms-excel.controlproperties+xml"/>
  <Override PartName="/xl/ctrlProps/ctrlProp124.xml" ContentType="application/vnd.ms-excel.controlproperties+xml"/>
  <Override PartName="/xl/ctrlProps/ctrlProp125.xml" ContentType="application/vnd.ms-excel.controlproperties+xml"/>
  <Override PartName="/xl/ctrlProps/ctrlProp126.xml" ContentType="application/vnd.ms-excel.controlproperties+xml"/>
  <Override PartName="/xl/ctrlProps/ctrlProp127.xml" ContentType="application/vnd.ms-excel.controlproperties+xml"/>
  <Override PartName="/xl/ctrlProps/ctrlProp128.xml" ContentType="application/vnd.ms-excel.controlproperties+xml"/>
  <Override PartName="/xl/ctrlProps/ctrlProp129.xml" ContentType="application/vnd.ms-excel.controlproperties+xml"/>
  <Override PartName="/xl/ctrlProps/ctrlProp130.xml" ContentType="application/vnd.ms-excel.controlproperties+xml"/>
  <Override PartName="/xl/ctrlProps/ctrlProp131.xml" ContentType="application/vnd.ms-excel.controlproperties+xml"/>
  <Override PartName="/xl/ctrlProps/ctrlProp132.xml" ContentType="application/vnd.ms-excel.controlproperties+xml"/>
  <Override PartName="/xl/ctrlProps/ctrlProp133.xml" ContentType="application/vnd.ms-excel.controlproperties+xml"/>
  <Override PartName="/xl/ctrlProps/ctrlProp134.xml" ContentType="application/vnd.ms-excel.controlproperties+xml"/>
  <Override PartName="/xl/ctrlProps/ctrlProp135.xml" ContentType="application/vnd.ms-excel.controlproperties+xml"/>
  <Override PartName="/xl/ctrlProps/ctrlProp136.xml" ContentType="application/vnd.ms-excel.controlproperties+xml"/>
  <Override PartName="/xl/ctrlProps/ctrlProp137.xml" ContentType="application/vnd.ms-excel.controlproperties+xml"/>
  <Override PartName="/xl/ctrlProps/ctrlProp138.xml" ContentType="application/vnd.ms-excel.controlproperties+xml"/>
  <Override PartName="/xl/ctrlProps/ctrlProp139.xml" ContentType="application/vnd.ms-excel.controlproperties+xml"/>
  <Override PartName="/xl/ctrlProps/ctrlProp140.xml" ContentType="application/vnd.ms-excel.controlproperties+xml"/>
  <Override PartName="/xl/ctrlProps/ctrlProp141.xml" ContentType="application/vnd.ms-excel.controlproperties+xml"/>
  <Override PartName="/xl/ctrlProps/ctrlProp142.xml" ContentType="application/vnd.ms-excel.controlproperties+xml"/>
  <Override PartName="/xl/ctrlProps/ctrlProp143.xml" ContentType="application/vnd.ms-excel.controlproperties+xml"/>
  <Override PartName="/xl/ctrlProps/ctrlProp144.xml" ContentType="application/vnd.ms-excel.controlproperties+xml"/>
  <Override PartName="/xl/ctrlProps/ctrlProp145.xml" ContentType="application/vnd.ms-excel.controlproperties+xml"/>
  <Override PartName="/xl/ctrlProps/ctrlProp146.xml" ContentType="application/vnd.ms-excel.controlproperties+xml"/>
  <Override PartName="/xl/ctrlProps/ctrlProp147.xml" ContentType="application/vnd.ms-excel.controlproperties+xml"/>
  <Override PartName="/xl/ctrlProps/ctrlProp148.xml" ContentType="application/vnd.ms-excel.controlproperties+xml"/>
  <Override PartName="/xl/ctrlProps/ctrlProp149.xml" ContentType="application/vnd.ms-excel.controlproperties+xml"/>
  <Override PartName="/xl/ctrlProps/ctrlProp150.xml" ContentType="application/vnd.ms-excel.controlproperties+xml"/>
  <Override PartName="/xl/ctrlProps/ctrlProp151.xml" ContentType="application/vnd.ms-excel.controlproperties+xml"/>
  <Override PartName="/xl/ctrlProps/ctrlProp152.xml" ContentType="application/vnd.ms-excel.controlproperties+xml"/>
  <Override PartName="/xl/ctrlProps/ctrlProp153.xml" ContentType="application/vnd.ms-excel.controlproperties+xml"/>
  <Override PartName="/xl/ctrlProps/ctrlProp154.xml" ContentType="application/vnd.ms-excel.controlproperties+xml"/>
  <Override PartName="/xl/ctrlProps/ctrlProp155.xml" ContentType="application/vnd.ms-excel.controlproperties+xml"/>
  <Override PartName="/xl/ctrlProps/ctrlProp156.xml" ContentType="application/vnd.ms-excel.controlproperties+xml"/>
  <Override PartName="/xl/ctrlProps/ctrlProp157.xml" ContentType="application/vnd.ms-excel.controlproperties+xml"/>
  <Override PartName="/xl/ctrlProps/ctrlProp158.xml" ContentType="application/vnd.ms-excel.controlproperties+xml"/>
  <Override PartName="/xl/ctrlProps/ctrlProp159.xml" ContentType="application/vnd.ms-excel.controlproperties+xml"/>
  <Override PartName="/xl/ctrlProps/ctrlProp160.xml" ContentType="application/vnd.ms-excel.controlproperties+xml"/>
  <Override PartName="/xl/ctrlProps/ctrlProp161.xml" ContentType="application/vnd.ms-excel.controlproperties+xml"/>
  <Override PartName="/xl/ctrlProps/ctrlProp162.xml" ContentType="application/vnd.ms-excel.controlproperties+xml"/>
  <Override PartName="/xl/ctrlProps/ctrlProp163.xml" ContentType="application/vnd.ms-excel.controlproperties+xml"/>
  <Override PartName="/xl/ctrlProps/ctrlProp164.xml" ContentType="application/vnd.ms-excel.controlproperties+xml"/>
  <Override PartName="/xl/ctrlProps/ctrlProp165.xml" ContentType="application/vnd.ms-excel.controlproperties+xml"/>
  <Override PartName="/xl/ctrlProps/ctrlProp166.xml" ContentType="application/vnd.ms-excel.controlproperties+xml"/>
  <Override PartName="/xl/ctrlProps/ctrlProp167.xml" ContentType="application/vnd.ms-excel.controlproperties+xml"/>
  <Override PartName="/xl/ctrlProps/ctrlProp168.xml" ContentType="application/vnd.ms-excel.controlproperties+xml"/>
  <Override PartName="/xl/ctrlProps/ctrlProp169.xml" ContentType="application/vnd.ms-excel.controlproperties+xml"/>
  <Override PartName="/xl/ctrlProps/ctrlProp170.xml" ContentType="application/vnd.ms-excel.controlproperties+xml"/>
  <Override PartName="/xl/ctrlProps/ctrlProp171.xml" ContentType="application/vnd.ms-excel.controlproperties+xml"/>
  <Override PartName="/xl/ctrlProps/ctrlProp172.xml" ContentType="application/vnd.ms-excel.controlproperties+xml"/>
  <Override PartName="/xl/ctrlProps/ctrlProp173.xml" ContentType="application/vnd.ms-excel.controlproperties+xml"/>
  <Override PartName="/xl/ctrlProps/ctrlProp174.xml" ContentType="application/vnd.ms-excel.controlproperties+xml"/>
  <Override PartName="/xl/ctrlProps/ctrlProp175.xml" ContentType="application/vnd.ms-excel.controlproperties+xml"/>
  <Override PartName="/xl/ctrlProps/ctrlProp176.xml" ContentType="application/vnd.ms-excel.controlproperties+xml"/>
  <Override PartName="/xl/ctrlProps/ctrlProp177.xml" ContentType="application/vnd.ms-excel.controlproperties+xml"/>
  <Override PartName="/xl/ctrlProps/ctrlProp178.xml" ContentType="application/vnd.ms-excel.controlproperties+xml"/>
  <Override PartName="/xl/ctrlProps/ctrlProp179.xml" ContentType="application/vnd.ms-excel.controlproperties+xml"/>
  <Override PartName="/xl/ctrlProps/ctrlProp180.xml" ContentType="application/vnd.ms-excel.controlproperties+xml"/>
  <Override PartName="/xl/ctrlProps/ctrlProp181.xml" ContentType="application/vnd.ms-excel.controlproperties+xml"/>
  <Override PartName="/xl/ctrlProps/ctrlProp182.xml" ContentType="application/vnd.ms-excel.controlproperties+xml"/>
  <Override PartName="/xl/ctrlProps/ctrlProp183.xml" ContentType="application/vnd.ms-excel.controlproperties+xml"/>
  <Override PartName="/xl/ctrlProps/ctrlProp184.xml" ContentType="application/vnd.ms-excel.controlproperties+xml"/>
  <Override PartName="/xl/ctrlProps/ctrlProp185.xml" ContentType="application/vnd.ms-excel.controlproperties+xml"/>
  <Override PartName="/xl/ctrlProps/ctrlProp186.xml" ContentType="application/vnd.ms-excel.controlproperties+xml"/>
  <Override PartName="/xl/ctrlProps/ctrlProp187.xml" ContentType="application/vnd.ms-excel.controlproperties+xml"/>
  <Override PartName="/xl/ctrlProps/ctrlProp188.xml" ContentType="application/vnd.ms-excel.controlproperties+xml"/>
  <Override PartName="/xl/ctrlProps/ctrlProp189.xml" ContentType="application/vnd.ms-excel.controlproperties+xml"/>
  <Override PartName="/xl/ctrlProps/ctrlProp190.xml" ContentType="application/vnd.ms-excel.controlproperties+xml"/>
  <Override PartName="/xl/ctrlProps/ctrlProp191.xml" ContentType="application/vnd.ms-excel.controlproperties+xml"/>
  <Override PartName="/xl/ctrlProps/ctrlProp192.xml" ContentType="application/vnd.ms-excel.controlproperties+xml"/>
  <Override PartName="/xl/ctrlProps/ctrlProp193.xml" ContentType="application/vnd.ms-excel.controlproperties+xml"/>
  <Override PartName="/xl/ctrlProps/ctrlProp194.xml" ContentType="application/vnd.ms-excel.controlproperties+xml"/>
  <Override PartName="/xl/ctrlProps/ctrlProp195.xml" ContentType="application/vnd.ms-excel.controlproperties+xml"/>
  <Override PartName="/xl/ctrlProps/ctrlProp196.xml" ContentType="application/vnd.ms-excel.controlproperties+xml"/>
  <Override PartName="/xl/ctrlProps/ctrlProp197.xml" ContentType="application/vnd.ms-excel.controlproperties+xml"/>
  <Override PartName="/xl/ctrlProps/ctrlProp198.xml" ContentType="application/vnd.ms-excel.controlproperties+xml"/>
  <Override PartName="/xl/ctrlProps/ctrlProp199.xml" ContentType="application/vnd.ms-excel.controlproperties+xml"/>
  <Override PartName="/xl/ctrlProps/ctrlProp200.xml" ContentType="application/vnd.ms-excel.controlproperties+xml"/>
  <Override PartName="/xl/ctrlProps/ctrlProp201.xml" ContentType="application/vnd.ms-excel.controlproperties+xml"/>
  <Override PartName="/xl/ctrlProps/ctrlProp202.xml" ContentType="application/vnd.ms-excel.controlproperties+xml"/>
  <Override PartName="/xl/ctrlProps/ctrlProp203.xml" ContentType="application/vnd.ms-excel.controlproperties+xml"/>
  <Override PartName="/xl/ctrlProps/ctrlProp204.xml" ContentType="application/vnd.ms-excel.controlproperties+xml"/>
  <Override PartName="/xl/ctrlProps/ctrlProp205.xml" ContentType="application/vnd.ms-excel.controlproperties+xml"/>
  <Override PartName="/xl/ctrlProps/ctrlProp206.xml" ContentType="application/vnd.ms-excel.controlproperties+xml"/>
  <Override PartName="/xl/ctrlProps/ctrlProp207.xml" ContentType="application/vnd.ms-excel.controlproperties+xml"/>
  <Override PartName="/xl/ctrlProps/ctrlProp208.xml" ContentType="application/vnd.ms-excel.controlproperties+xml"/>
  <Override PartName="/xl/ctrlProps/ctrlProp209.xml" ContentType="application/vnd.ms-excel.controlproperties+xml"/>
  <Override PartName="/xl/ctrlProps/ctrlProp210.xml" ContentType="application/vnd.ms-excel.controlproperties+xml"/>
  <Override PartName="/xl/ctrlProps/ctrlProp211.xml" ContentType="application/vnd.ms-excel.controlproperties+xml"/>
  <Override PartName="/xl/ctrlProps/ctrlProp212.xml" ContentType="application/vnd.ms-excel.controlproperties+xml"/>
  <Override PartName="/xl/ctrlProps/ctrlProp213.xml" ContentType="application/vnd.ms-excel.controlproperties+xml"/>
  <Override PartName="/xl/ctrlProps/ctrlProp214.xml" ContentType="application/vnd.ms-excel.controlproperties+xml"/>
  <Override PartName="/xl/ctrlProps/ctrlProp215.xml" ContentType="application/vnd.ms-excel.controlproperties+xml"/>
  <Override PartName="/xl/ctrlProps/ctrlProp216.xml" ContentType="application/vnd.ms-excel.controlproperties+xml"/>
  <Override PartName="/xl/ctrlProps/ctrlProp217.xml" ContentType="application/vnd.ms-excel.controlproperties+xml"/>
  <Override PartName="/xl/ctrlProps/ctrlProp218.xml" ContentType="application/vnd.ms-excel.controlproperties+xml"/>
  <Override PartName="/xl/ctrlProps/ctrlProp219.xml" ContentType="application/vnd.ms-excel.controlproperties+xml"/>
  <Override PartName="/xl/ctrlProps/ctrlProp220.xml" ContentType="application/vnd.ms-excel.controlproperties+xml"/>
  <Override PartName="/xl/ctrlProps/ctrlProp221.xml" ContentType="application/vnd.ms-excel.controlproperties+xml"/>
  <Override PartName="/xl/ctrlProps/ctrlProp222.xml" ContentType="application/vnd.ms-excel.controlproperties+xml"/>
  <Override PartName="/xl/ctrlProps/ctrlProp223.xml" ContentType="application/vnd.ms-excel.controlproperties+xml"/>
  <Override PartName="/xl/ctrlProps/ctrlProp224.xml" ContentType="application/vnd.ms-excel.controlproperties+xml"/>
  <Override PartName="/xl/ctrlProps/ctrlProp225.xml" ContentType="application/vnd.ms-excel.controlproperties+xml"/>
  <Override PartName="/xl/ctrlProps/ctrlProp226.xml" ContentType="application/vnd.ms-excel.controlproperties+xml"/>
  <Override PartName="/xl/ctrlProps/ctrlProp227.xml" ContentType="application/vnd.ms-excel.controlproperties+xml"/>
  <Override PartName="/xl/ctrlProps/ctrlProp228.xml" ContentType="application/vnd.ms-excel.controlproperties+xml"/>
  <Override PartName="/xl/ctrlProps/ctrlProp229.xml" ContentType="application/vnd.ms-excel.controlproperties+xml"/>
  <Override PartName="/xl/ctrlProps/ctrlProp230.xml" ContentType="application/vnd.ms-excel.controlproperties+xml"/>
  <Override PartName="/xl/ctrlProps/ctrlProp231.xml" ContentType="application/vnd.ms-excel.controlproperties+xml"/>
  <Override PartName="/xl/ctrlProps/ctrlProp232.xml" ContentType="application/vnd.ms-excel.controlproperties+xml"/>
  <Override PartName="/xl/ctrlProps/ctrlProp233.xml" ContentType="application/vnd.ms-excel.controlproperties+xml"/>
  <Override PartName="/xl/ctrlProps/ctrlProp234.xml" ContentType="application/vnd.ms-excel.controlproperties+xml"/>
  <Override PartName="/xl/ctrlProps/ctrlProp235.xml" ContentType="application/vnd.ms-excel.controlproperties+xml"/>
  <Override PartName="/xl/ctrlProps/ctrlProp236.xml" ContentType="application/vnd.ms-excel.controlproperties+xml"/>
  <Override PartName="/xl/ctrlProps/ctrlProp237.xml" ContentType="application/vnd.ms-excel.controlproperties+xml"/>
  <Override PartName="/xl/ctrlProps/ctrlProp238.xml" ContentType="application/vnd.ms-excel.controlproperties+xml"/>
  <Override PartName="/xl/ctrlProps/ctrlProp239.xml" ContentType="application/vnd.ms-excel.controlproperties+xml"/>
  <Override PartName="/xl/ctrlProps/ctrlProp240.xml" ContentType="application/vnd.ms-excel.controlproperties+xml"/>
  <Override PartName="/xl/ctrlProps/ctrlProp241.xml" ContentType="application/vnd.ms-excel.controlproperties+xml"/>
  <Override PartName="/xl/ctrlProps/ctrlProp242.xml" ContentType="application/vnd.ms-excel.controlproperties+xml"/>
  <Override PartName="/xl/ctrlProps/ctrlProp243.xml" ContentType="application/vnd.ms-excel.controlproperties+xml"/>
  <Override PartName="/xl/ctrlProps/ctrlProp244.xml" ContentType="application/vnd.ms-excel.controlproperties+xml"/>
  <Override PartName="/xl/ctrlProps/ctrlProp245.xml" ContentType="application/vnd.ms-excel.controlproperties+xml"/>
  <Override PartName="/xl/ctrlProps/ctrlProp246.xml" ContentType="application/vnd.ms-excel.controlproperties+xml"/>
  <Override PartName="/xl/ctrlProps/ctrlProp247.xml" ContentType="application/vnd.ms-excel.controlproperties+xml"/>
  <Override PartName="/xl/ctrlProps/ctrlProp248.xml" ContentType="application/vnd.ms-excel.controlproperties+xml"/>
  <Override PartName="/xl/ctrlProps/ctrlProp249.xml" ContentType="application/vnd.ms-excel.controlproperties+xml"/>
  <Override PartName="/xl/ctrlProps/ctrlProp250.xml" ContentType="application/vnd.ms-excel.controlproperties+xml"/>
  <Override PartName="/xl/ctrlProps/ctrlProp251.xml" ContentType="application/vnd.ms-excel.controlproperties+xml"/>
  <Override PartName="/xl/ctrlProps/ctrlProp252.xml" ContentType="application/vnd.ms-excel.controlproperties+xml"/>
  <Override PartName="/xl/ctrlProps/ctrlProp253.xml" ContentType="application/vnd.ms-excel.controlproperties+xml"/>
  <Override PartName="/xl/ctrlProps/ctrlProp254.xml" ContentType="application/vnd.ms-excel.controlproperties+xml"/>
  <Override PartName="/xl/ctrlProps/ctrlProp255.xml" ContentType="application/vnd.ms-excel.controlproperties+xml"/>
  <Override PartName="/xl/ctrlProps/ctrlProp256.xml" ContentType="application/vnd.ms-excel.controlproperties+xml"/>
  <Override PartName="/xl/ctrlProps/ctrlProp257.xml" ContentType="application/vnd.ms-excel.controlproperties+xml"/>
  <Override PartName="/xl/ctrlProps/ctrlProp258.xml" ContentType="application/vnd.ms-excel.controlproperties+xml"/>
  <Override PartName="/xl/ctrlProps/ctrlProp259.xml" ContentType="application/vnd.ms-excel.controlproperties+xml"/>
  <Override PartName="/xl/ctrlProps/ctrlProp260.xml" ContentType="application/vnd.ms-excel.controlproperties+xml"/>
  <Override PartName="/xl/ctrlProps/ctrlProp261.xml" ContentType="application/vnd.ms-excel.controlproperties+xml"/>
  <Override PartName="/xl/ctrlProps/ctrlProp262.xml" ContentType="application/vnd.ms-excel.controlproperties+xml"/>
  <Override PartName="/xl/ctrlProps/ctrlProp263.xml" ContentType="application/vnd.ms-excel.controlproperties+xml"/>
  <Override PartName="/xl/ctrlProps/ctrlProp264.xml" ContentType="application/vnd.ms-excel.controlproperties+xml"/>
  <Override PartName="/xl/ctrlProps/ctrlProp265.xml" ContentType="application/vnd.ms-excel.controlproperties+xml"/>
  <Override PartName="/xl/ctrlProps/ctrlProp266.xml" ContentType="application/vnd.ms-excel.controlproperties+xml"/>
  <Override PartName="/xl/ctrlProps/ctrlProp267.xml" ContentType="application/vnd.ms-excel.controlproperties+xml"/>
  <Override PartName="/xl/ctrlProps/ctrlProp268.xml" ContentType="application/vnd.ms-excel.controlproperties+xml"/>
  <Override PartName="/xl/ctrlProps/ctrlProp269.xml" ContentType="application/vnd.ms-excel.controlproperties+xml"/>
  <Override PartName="/xl/ctrlProps/ctrlProp270.xml" ContentType="application/vnd.ms-excel.controlproperties+xml"/>
  <Override PartName="/xl/ctrlProps/ctrlProp271.xml" ContentType="application/vnd.ms-excel.controlproperties+xml"/>
  <Override PartName="/xl/ctrlProps/ctrlProp272.xml" ContentType="application/vnd.ms-excel.controlproperties+xml"/>
  <Override PartName="/xl/ctrlProps/ctrlProp273.xml" ContentType="application/vnd.ms-excel.controlproperties+xml"/>
  <Override PartName="/xl/ctrlProps/ctrlProp274.xml" ContentType="application/vnd.ms-excel.controlproperties+xml"/>
  <Override PartName="/xl/ctrlProps/ctrlProp275.xml" ContentType="application/vnd.ms-excel.controlproperties+xml"/>
  <Override PartName="/xl/ctrlProps/ctrlProp276.xml" ContentType="application/vnd.ms-excel.controlproperties+xml"/>
  <Override PartName="/xl/ctrlProps/ctrlProp277.xml" ContentType="application/vnd.ms-excel.controlproperties+xml"/>
  <Override PartName="/xl/ctrlProps/ctrlProp278.xml" ContentType="application/vnd.ms-excel.controlproperties+xml"/>
  <Override PartName="/xl/ctrlProps/ctrlProp279.xml" ContentType="application/vnd.ms-excel.controlproperties+xml"/>
  <Override PartName="/xl/ctrlProps/ctrlProp280.xml" ContentType="application/vnd.ms-excel.controlproperties+xml"/>
  <Override PartName="/xl/ctrlProps/ctrlProp281.xml" ContentType="application/vnd.ms-excel.controlproperties+xml"/>
  <Override PartName="/xl/ctrlProps/ctrlProp282.xml" ContentType="application/vnd.ms-excel.controlproperties+xml"/>
  <Override PartName="/xl/ctrlProps/ctrlProp283.xml" ContentType="application/vnd.ms-excel.controlproperties+xml"/>
  <Override PartName="/xl/ctrlProps/ctrlProp284.xml" ContentType="application/vnd.ms-excel.controlproperties+xml"/>
  <Override PartName="/xl/ctrlProps/ctrlProp285.xml" ContentType="application/vnd.ms-excel.controlproperties+xml"/>
  <Override PartName="/xl/ctrlProps/ctrlProp286.xml" ContentType="application/vnd.ms-excel.controlproperties+xml"/>
  <Override PartName="/xl/ctrlProps/ctrlProp287.xml" ContentType="application/vnd.ms-excel.controlproperties+xml"/>
  <Override PartName="/xl/ctrlProps/ctrlProp288.xml" ContentType="application/vnd.ms-excel.controlproperties+xml"/>
  <Override PartName="/xl/ctrlProps/ctrlProp289.xml" ContentType="application/vnd.ms-excel.controlproperties+xml"/>
  <Override PartName="/xl/ctrlProps/ctrlProp290.xml" ContentType="application/vnd.ms-excel.controlproperties+xml"/>
  <Override PartName="/xl/ctrlProps/ctrlProp291.xml" ContentType="application/vnd.ms-excel.controlproperties+xml"/>
  <Override PartName="/xl/ctrlProps/ctrlProp292.xml" ContentType="application/vnd.ms-excel.controlproperties+xml"/>
  <Override PartName="/xl/ctrlProps/ctrlProp293.xml" ContentType="application/vnd.ms-excel.controlproperties+xml"/>
  <Override PartName="/xl/ctrlProps/ctrlProp294.xml" ContentType="application/vnd.ms-excel.controlproperties+xml"/>
  <Override PartName="/xl/ctrlProps/ctrlProp295.xml" ContentType="application/vnd.ms-excel.controlproperties+xml"/>
  <Override PartName="/xl/ctrlProps/ctrlProp296.xml" ContentType="application/vnd.ms-excel.controlproperties+xml"/>
  <Override PartName="/xl/ctrlProps/ctrlProp297.xml" ContentType="application/vnd.ms-excel.controlproperties+xml"/>
  <Override PartName="/xl/ctrlProps/ctrlProp298.xml" ContentType="application/vnd.ms-excel.controlproperties+xml"/>
  <Override PartName="/xl/ctrlProps/ctrlProp299.xml" ContentType="application/vnd.ms-excel.controlproperties+xml"/>
  <Override PartName="/xl/ctrlProps/ctrlProp300.xml" ContentType="application/vnd.ms-excel.controlproperties+xml"/>
  <Override PartName="/xl/ctrlProps/ctrlProp301.xml" ContentType="application/vnd.ms-excel.controlproperties+xml"/>
  <Override PartName="/xl/ctrlProps/ctrlProp302.xml" ContentType="application/vnd.ms-excel.controlproperties+xml"/>
  <Override PartName="/xl/ctrlProps/ctrlProp303.xml" ContentType="application/vnd.ms-excel.controlproperties+xml"/>
  <Override PartName="/xl/ctrlProps/ctrlProp304.xml" ContentType="application/vnd.ms-excel.controlproperties+xml"/>
  <Override PartName="/xl/ctrlProps/ctrlProp305.xml" ContentType="application/vnd.ms-excel.controlproperties+xml"/>
  <Override PartName="/xl/ctrlProps/ctrlProp306.xml" ContentType="application/vnd.ms-excel.controlproperties+xml"/>
  <Override PartName="/xl/ctrlProps/ctrlProp307.xml" ContentType="application/vnd.ms-excel.controlproperties+xml"/>
  <Override PartName="/xl/ctrlProps/ctrlProp308.xml" ContentType="application/vnd.ms-excel.controlproperties+xml"/>
  <Override PartName="/xl/ctrlProps/ctrlProp309.xml" ContentType="application/vnd.ms-excel.controlproperties+xml"/>
  <Override PartName="/xl/ctrlProps/ctrlProp310.xml" ContentType="application/vnd.ms-excel.controlproperties+xml"/>
  <Override PartName="/xl/ctrlProps/ctrlProp311.xml" ContentType="application/vnd.ms-excel.controlproperties+xml"/>
  <Override PartName="/xl/ctrlProps/ctrlProp312.xml" ContentType="application/vnd.ms-excel.controlproperties+xml"/>
  <Override PartName="/xl/ctrlProps/ctrlProp313.xml" ContentType="application/vnd.ms-excel.controlproperties+xml"/>
  <Override PartName="/xl/ctrlProps/ctrlProp314.xml" ContentType="application/vnd.ms-excel.controlproperties+xml"/>
  <Override PartName="/xl/ctrlProps/ctrlProp315.xml" ContentType="application/vnd.ms-excel.controlproperties+xml"/>
  <Override PartName="/xl/ctrlProps/ctrlProp316.xml" ContentType="application/vnd.ms-excel.controlproperties+xml"/>
  <Override PartName="/xl/ctrlProps/ctrlProp317.xml" ContentType="application/vnd.ms-excel.controlproperties+xml"/>
  <Override PartName="/xl/ctrlProps/ctrlProp318.xml" ContentType="application/vnd.ms-excel.controlproperties+xml"/>
  <Override PartName="/xl/ctrlProps/ctrlProp319.xml" ContentType="application/vnd.ms-excel.controlproperties+xml"/>
  <Override PartName="/xl/ctrlProps/ctrlProp320.xml" ContentType="application/vnd.ms-excel.controlproperties+xml"/>
  <Override PartName="/xl/ctrlProps/ctrlProp321.xml" ContentType="application/vnd.ms-excel.controlproperties+xml"/>
  <Override PartName="/xl/ctrlProps/ctrlProp322.xml" ContentType="application/vnd.ms-excel.controlproperties+xml"/>
  <Override PartName="/xl/ctrlProps/ctrlProp323.xml" ContentType="application/vnd.ms-excel.controlproperties+xml"/>
  <Override PartName="/xl/ctrlProps/ctrlProp324.xml" ContentType="application/vnd.ms-excel.controlproperties+xml"/>
  <Override PartName="/xl/ctrlProps/ctrlProp325.xml" ContentType="application/vnd.ms-excel.controlproperties+xml"/>
  <Override PartName="/xl/ctrlProps/ctrlProp326.xml" ContentType="application/vnd.ms-excel.controlproperties+xml"/>
  <Override PartName="/xl/ctrlProps/ctrlProp327.xml" ContentType="application/vnd.ms-excel.controlproperties+xml"/>
  <Override PartName="/xl/ctrlProps/ctrlProp328.xml" ContentType="application/vnd.ms-excel.controlproperties+xml"/>
  <Override PartName="/xl/ctrlProps/ctrlProp329.xml" ContentType="application/vnd.ms-excel.controlproperties+xml"/>
  <Override PartName="/xl/ctrlProps/ctrlProp330.xml" ContentType="application/vnd.ms-excel.controlproperties+xml"/>
  <Override PartName="/xl/ctrlProps/ctrlProp331.xml" ContentType="application/vnd.ms-excel.controlproperties+xml"/>
  <Override PartName="/xl/ctrlProps/ctrlProp332.xml" ContentType="application/vnd.ms-excel.controlproperties+xml"/>
  <Override PartName="/xl/ctrlProps/ctrlProp333.xml" ContentType="application/vnd.ms-excel.controlproperties+xml"/>
  <Override PartName="/xl/ctrlProps/ctrlProp334.xml" ContentType="application/vnd.ms-excel.controlproperties+xml"/>
  <Override PartName="/xl/ctrlProps/ctrlProp335.xml" ContentType="application/vnd.ms-excel.controlproperties+xml"/>
  <Override PartName="/xl/ctrlProps/ctrlProp336.xml" ContentType="application/vnd.ms-excel.controlproperties+xml"/>
  <Override PartName="/xl/ctrlProps/ctrlProp337.xml" ContentType="application/vnd.ms-excel.controlproperties+xml"/>
  <Override PartName="/xl/ctrlProps/ctrlProp338.xml" ContentType="application/vnd.ms-excel.controlproperties+xml"/>
  <Override PartName="/xl/ctrlProps/ctrlProp339.xml" ContentType="application/vnd.ms-excel.controlproperties+xml"/>
  <Override PartName="/xl/ctrlProps/ctrlProp340.xml" ContentType="application/vnd.ms-excel.controlproperties+xml"/>
  <Override PartName="/xl/comments2.xml" ContentType="application/vnd.openxmlformats-officedocument.spreadsheetml.comments+xml"/>
  <Override PartName="/xl/drawings/drawing3.xml" ContentType="application/vnd.openxmlformats-officedocument.drawing+xml"/>
  <Override PartName="/xl/ctrlProps/ctrlProp341.xml" ContentType="application/vnd.ms-excel.controlproperties+xml"/>
  <Override PartName="/xl/ctrlProps/ctrlProp342.xml" ContentType="application/vnd.ms-excel.controlproperties+xml"/>
  <Override PartName="/xl/ctrlProps/ctrlProp343.xml" ContentType="application/vnd.ms-excel.controlproperties+xml"/>
  <Override PartName="/xl/comments3.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731"/>
  <workbookPr showInkAnnotation="0" codeName="DieseArbeitsmappe" defaultThemeVersion="124226"/>
  <mc:AlternateContent xmlns:mc="http://schemas.openxmlformats.org/markup-compatibility/2006">
    <mc:Choice Requires="x15">
      <x15ac:absPath xmlns:x15ac="http://schemas.microsoft.com/office/spreadsheetml/2010/11/ac" url="C:\Users\juffmann\Desktop\"/>
    </mc:Choice>
  </mc:AlternateContent>
  <xr:revisionPtr revIDLastSave="0" documentId="13_ncr:1_{794A5F59-1161-4A66-A57C-30A5411E266B}" xr6:coauthVersionLast="47" xr6:coauthVersionMax="47" xr10:uidLastSave="{00000000-0000-0000-0000-000000000000}"/>
  <bookViews>
    <workbookView xWindow="28680" yWindow="-120" windowWidth="29040" windowHeight="15840" tabRatio="808" activeTab="1" xr2:uid="{00000000-000D-0000-FFFF-FFFF00000000}"/>
  </bookViews>
  <sheets>
    <sheet name="Deckblatt" sheetId="1" r:id="rId1"/>
    <sheet name="Reisekosten" sheetId="19" r:id="rId2"/>
    <sheet name="Erläuterungen" sheetId="22" r:id="rId3"/>
    <sheet name="Bewirtung" sheetId="23" r:id="rId4"/>
    <sheet name="Teamevent" sheetId="25" r:id="rId5"/>
    <sheet name="Einstellungen" sheetId="20" r:id="rId6"/>
    <sheet name="Länderkennzeichen" sheetId="21" r:id="rId7"/>
    <sheet name="Hilfsfeld" sheetId="3" state="hidden" r:id="rId8"/>
    <sheet name="Feiertage_D" sheetId="26" state="hidden" r:id="rId9"/>
  </sheets>
  <definedNames>
    <definedName name="Bundesländer">Hilfsfeld!$O$3:$O$20</definedName>
    <definedName name="_xlnm.Print_Area" localSheetId="3">Bewirtung!$B$2:$L$52</definedName>
    <definedName name="_xlnm.Print_Area" localSheetId="0">Deckblatt!$B$2:$K$35</definedName>
    <definedName name="_xlnm.Print_Area" localSheetId="5">Einstellungen!$B$2:$N$73</definedName>
    <definedName name="_xlnm.Print_Area" localSheetId="2">Erläuterungen!$B$2:$L$35</definedName>
    <definedName name="_xlnm.Print_Area" localSheetId="8">Feiertage_D!$A$1:$Z$51</definedName>
    <definedName name="_xlnm.Print_Area" localSheetId="6">Länderkennzeichen!$B$2:$E$249</definedName>
    <definedName name="_xlnm.Print_Area" localSheetId="1">Reisekosten!$A$1:$AG$46</definedName>
    <definedName name="_xlnm.Print_Area" localSheetId="4">Teamevent!$B$2:$L$49</definedName>
    <definedName name="_xlnm.Print_Titles" localSheetId="6">Länderkennzeichen!$2:$4</definedName>
    <definedName name="ja">Hilfsfeld!$L$4</definedName>
    <definedName name="ja_nein">Hilfsfeld!$L$4:$L$5</definedName>
    <definedName name="Jahreszahlen">Hilfsfeld!$A$4:$A$50</definedName>
    <definedName name="Länder">Länderkennzeichen!$B$5:$B$249</definedName>
    <definedName name="Länderkennzeichen">Länderkennzeichen!$B$5:$E$249</definedName>
    <definedName name="Leer">Hilfsfeld!$N$3:$N$4</definedName>
    <definedName name="Limit1">Einstellungen!$E$53</definedName>
    <definedName name="Limit2">Einstellungen!$E$61</definedName>
    <definedName name="nein">Hilfsfeld!$L$5</definedName>
    <definedName name="Option_Standortreisen">Einstellungen!$E$24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3" i="19" l="1"/>
  <c r="Q4" i="19" l="1"/>
  <c r="O4" i="19"/>
  <c r="F4" i="19"/>
  <c r="H27" i="19" l="1"/>
  <c r="H22" i="19"/>
  <c r="L22" i="19" s="1"/>
  <c r="H21" i="19"/>
  <c r="L21" i="19" s="1"/>
  <c r="H20" i="19"/>
  <c r="H19" i="19"/>
  <c r="L19" i="19" s="1"/>
  <c r="H18" i="19"/>
  <c r="L18" i="19" s="1"/>
  <c r="H15" i="19"/>
  <c r="L15" i="19" s="1"/>
  <c r="L27" i="19" l="1"/>
  <c r="S27" i="19" s="1"/>
  <c r="S21" i="19"/>
  <c r="L20" i="19"/>
  <c r="S20" i="19" s="1"/>
  <c r="S19" i="19"/>
  <c r="H9" i="19"/>
  <c r="L9" i="19" s="1"/>
  <c r="J12" i="25"/>
  <c r="J14" i="25" s="1"/>
  <c r="K42" i="25" s="1"/>
  <c r="AA39" i="19"/>
  <c r="AA38" i="19"/>
  <c r="AA37" i="19"/>
  <c r="AA36" i="19"/>
  <c r="AA35" i="19"/>
  <c r="AA34" i="19"/>
  <c r="AA33" i="19"/>
  <c r="AA32" i="19"/>
  <c r="AA31" i="19"/>
  <c r="AA30" i="19"/>
  <c r="AA29" i="19"/>
  <c r="AA28" i="19"/>
  <c r="AA27" i="19"/>
  <c r="AA26" i="19"/>
  <c r="AA25" i="19"/>
  <c r="AA24" i="19"/>
  <c r="AA23" i="19"/>
  <c r="AA22" i="19"/>
  <c r="AA21" i="19"/>
  <c r="AA20" i="19"/>
  <c r="AA19" i="19"/>
  <c r="AA18" i="19"/>
  <c r="AA17" i="19"/>
  <c r="AA16" i="19"/>
  <c r="AA15" i="19"/>
  <c r="AA14" i="19"/>
  <c r="AA13" i="19"/>
  <c r="AA12" i="19"/>
  <c r="AA11" i="19"/>
  <c r="AA10" i="19"/>
  <c r="AA9" i="19"/>
  <c r="Y10" i="19"/>
  <c r="Y11" i="19"/>
  <c r="Y12" i="19"/>
  <c r="Y13" i="19"/>
  <c r="Y14" i="19"/>
  <c r="Y15" i="19"/>
  <c r="Y16" i="19"/>
  <c r="Y17" i="19"/>
  <c r="Y18" i="19"/>
  <c r="Y19" i="19"/>
  <c r="Y20" i="19"/>
  <c r="Y21" i="19"/>
  <c r="Y22" i="19"/>
  <c r="Y23" i="19"/>
  <c r="Y24" i="19"/>
  <c r="Y25" i="19"/>
  <c r="Y26" i="19"/>
  <c r="Y27" i="19"/>
  <c r="Y28" i="19"/>
  <c r="Y29" i="19"/>
  <c r="Y30" i="19"/>
  <c r="Y31" i="19"/>
  <c r="Y32" i="19"/>
  <c r="Y33" i="19"/>
  <c r="Y34" i="19"/>
  <c r="Y35" i="19"/>
  <c r="Y36" i="19"/>
  <c r="Y37" i="19"/>
  <c r="Y38" i="19"/>
  <c r="Y39" i="19"/>
  <c r="Y9" i="19"/>
  <c r="H39" i="19"/>
  <c r="H38" i="19"/>
  <c r="H37" i="19"/>
  <c r="H36" i="19"/>
  <c r="H35" i="19"/>
  <c r="H34" i="19"/>
  <c r="H33" i="19"/>
  <c r="H32" i="19"/>
  <c r="H31" i="19"/>
  <c r="H30" i="19"/>
  <c r="H29" i="19"/>
  <c r="H28" i="19"/>
  <c r="H26" i="19"/>
  <c r="H25" i="19"/>
  <c r="H24" i="19"/>
  <c r="H23" i="19"/>
  <c r="S22" i="19"/>
  <c r="H17" i="19"/>
  <c r="H16" i="19"/>
  <c r="H14" i="19"/>
  <c r="L14" i="19" s="1"/>
  <c r="H13" i="19"/>
  <c r="H12" i="19"/>
  <c r="H11" i="19"/>
  <c r="H10" i="19"/>
  <c r="L10" i="19" s="1"/>
  <c r="I51" i="23"/>
  <c r="J42" i="23"/>
  <c r="K43" i="23" s="1"/>
  <c r="J10" i="23"/>
  <c r="H2" i="26"/>
  <c r="D1" i="26" s="1"/>
  <c r="Z38" i="26"/>
  <c r="Z37" i="26"/>
  <c r="Z36" i="26"/>
  <c r="Z35" i="26"/>
  <c r="Z34" i="26"/>
  <c r="Z33" i="26"/>
  <c r="Z32" i="26"/>
  <c r="Z31" i="26"/>
  <c r="Z30" i="26"/>
  <c r="Z29" i="26"/>
  <c r="Z28" i="26"/>
  <c r="Z27" i="26"/>
  <c r="Z26" i="26"/>
  <c r="Z25" i="26"/>
  <c r="Z24" i="26"/>
  <c r="Z23" i="26"/>
  <c r="Z22" i="26"/>
  <c r="Z21" i="26"/>
  <c r="Z20" i="26"/>
  <c r="Z19" i="26"/>
  <c r="Z18" i="26"/>
  <c r="Z17" i="26"/>
  <c r="Z16" i="26"/>
  <c r="Z15" i="26"/>
  <c r="Z14" i="26"/>
  <c r="Z13" i="26"/>
  <c r="Z12" i="26"/>
  <c r="Z11" i="26"/>
  <c r="Z10" i="26"/>
  <c r="Z9" i="26"/>
  <c r="Z8" i="26"/>
  <c r="Z7" i="26"/>
  <c r="Z6" i="26"/>
  <c r="Z5" i="26"/>
  <c r="J4" i="25"/>
  <c r="E4" i="25"/>
  <c r="J3" i="25"/>
  <c r="E3" i="25"/>
  <c r="J4" i="23"/>
  <c r="E4" i="23"/>
  <c r="J3" i="23"/>
  <c r="E3" i="23"/>
  <c r="J4" i="22"/>
  <c r="E4" i="22"/>
  <c r="J3" i="22"/>
  <c r="E3" i="22"/>
  <c r="B44" i="19"/>
  <c r="B43" i="19"/>
  <c r="Q3" i="19"/>
  <c r="L30" i="19" l="1"/>
  <c r="S30" i="19" s="1"/>
  <c r="AF30" i="19" s="1"/>
  <c r="L31" i="19"/>
  <c r="S31" i="19" s="1"/>
  <c r="AF31" i="19" s="1"/>
  <c r="L39" i="19"/>
  <c r="S39" i="19" s="1"/>
  <c r="AF39" i="19" s="1"/>
  <c r="L24" i="19"/>
  <c r="S24" i="19" s="1"/>
  <c r="AF24" i="19" s="1"/>
  <c r="L33" i="19"/>
  <c r="S33" i="19" s="1"/>
  <c r="AF33" i="19" s="1"/>
  <c r="S18" i="19"/>
  <c r="L17" i="19"/>
  <c r="L25" i="19"/>
  <c r="L34" i="19"/>
  <c r="L23" i="19"/>
  <c r="S23" i="19" s="1"/>
  <c r="L26" i="19"/>
  <c r="S26" i="19" s="1"/>
  <c r="L35" i="19"/>
  <c r="S35" i="19" s="1"/>
  <c r="AF35" i="19" s="1"/>
  <c r="L28" i="19"/>
  <c r="L36" i="19"/>
  <c r="S36" i="19" s="1"/>
  <c r="AF36" i="19" s="1"/>
  <c r="L38" i="19"/>
  <c r="S38" i="19" s="1"/>
  <c r="AF38" i="19" s="1"/>
  <c r="L32" i="19"/>
  <c r="L16" i="19"/>
  <c r="L29" i="19"/>
  <c r="S29" i="19" s="1"/>
  <c r="AF29" i="19" s="1"/>
  <c r="L37" i="19"/>
  <c r="S37" i="19" s="1"/>
  <c r="AF37" i="19" s="1"/>
  <c r="L13" i="19"/>
  <c r="L12" i="19"/>
  <c r="S12" i="19" s="1"/>
  <c r="L11" i="19"/>
  <c r="S15" i="19"/>
  <c r="D30" i="26"/>
  <c r="D27" i="26" s="1"/>
  <c r="E27" i="26" s="1"/>
  <c r="D15" i="26"/>
  <c r="E15" i="26" s="1"/>
  <c r="A4" i="26"/>
  <c r="A5" i="26" s="1"/>
  <c r="A6" i="26" s="1"/>
  <c r="A7" i="26" s="1"/>
  <c r="AF19" i="19"/>
  <c r="AF20" i="19"/>
  <c r="AF21" i="19"/>
  <c r="AF22" i="19"/>
  <c r="D22" i="26"/>
  <c r="E22" i="26" s="1"/>
  <c r="AF27" i="19"/>
  <c r="S10" i="19"/>
  <c r="D5" i="26"/>
  <c r="L2" i="26"/>
  <c r="S9" i="19"/>
  <c r="AF9" i="19" s="1"/>
  <c r="AF23" i="19" l="1"/>
  <c r="S16" i="19"/>
  <c r="AF16" i="19" s="1"/>
  <c r="S28" i="19"/>
  <c r="AF28" i="19" s="1"/>
  <c r="S34" i="19"/>
  <c r="AF34" i="19" s="1"/>
  <c r="S32" i="19"/>
  <c r="AF32" i="19" s="1"/>
  <c r="S25" i="19"/>
  <c r="AF25" i="19" s="1"/>
  <c r="AF26" i="19"/>
  <c r="S13" i="19"/>
  <c r="AF13" i="19" s="1"/>
  <c r="AF12" i="19"/>
  <c r="S11" i="19"/>
  <c r="AF11" i="19" s="1"/>
  <c r="D26" i="26"/>
  <c r="E26" i="26" s="1"/>
  <c r="S14" i="19"/>
  <c r="AF14" i="19" s="1"/>
  <c r="S17" i="19"/>
  <c r="AF17" i="19" s="1"/>
  <c r="AF18" i="19"/>
  <c r="D34" i="26"/>
  <c r="E34" i="26" s="1"/>
  <c r="D31" i="26"/>
  <c r="E31" i="26" s="1"/>
  <c r="D29" i="26"/>
  <c r="E29" i="26" s="1"/>
  <c r="D33" i="26"/>
  <c r="E33" i="26" s="1"/>
  <c r="D28" i="26"/>
  <c r="E28" i="26" s="1"/>
  <c r="E30" i="26"/>
  <c r="D24" i="26"/>
  <c r="E24" i="26" s="1"/>
  <c r="D14" i="26"/>
  <c r="E14" i="26" s="1"/>
  <c r="AF10" i="19"/>
  <c r="D21" i="26"/>
  <c r="E21" i="26" s="1"/>
  <c r="D35" i="26"/>
  <c r="E35" i="26" s="1"/>
  <c r="D23" i="26"/>
  <c r="E23" i="26" s="1"/>
  <c r="D32" i="26"/>
  <c r="E32" i="26" s="1"/>
  <c r="D37" i="26"/>
  <c r="E37" i="26" s="1"/>
  <c r="D38" i="26"/>
  <c r="E38" i="26" s="1"/>
  <c r="D6" i="26"/>
  <c r="E6" i="26" s="1"/>
  <c r="E5" i="26"/>
  <c r="D7" i="26"/>
  <c r="E7" i="26" s="1"/>
  <c r="D25" i="26"/>
  <c r="E25" i="26" s="1"/>
  <c r="D20" i="26"/>
  <c r="E20" i="26" s="1"/>
  <c r="A8" i="26"/>
  <c r="D12" i="26" s="1"/>
  <c r="D36" i="26"/>
  <c r="E36" i="26" s="1"/>
  <c r="AE40" i="19" l="1"/>
  <c r="AE43" i="19" s="1"/>
  <c r="D8" i="26"/>
  <c r="D29" i="19" s="1"/>
  <c r="D13" i="26"/>
  <c r="E13" i="26" s="1"/>
  <c r="D11" i="26"/>
  <c r="E11" i="26" s="1"/>
  <c r="D17" i="26"/>
  <c r="E17" i="26" s="1"/>
  <c r="D9" i="26"/>
  <c r="E9" i="26" s="1"/>
  <c r="D10" i="26"/>
  <c r="E10" i="26" s="1"/>
  <c r="D18" i="26"/>
  <c r="E18" i="26" s="1"/>
  <c r="D16" i="26"/>
  <c r="E16" i="26" s="1"/>
  <c r="E12" i="26"/>
  <c r="D19" i="26"/>
  <c r="E19" i="26" s="1"/>
  <c r="D33" i="19" l="1"/>
  <c r="D37" i="19"/>
  <c r="D34" i="19"/>
  <c r="D39" i="19"/>
  <c r="D32" i="19"/>
  <c r="D35" i="19"/>
  <c r="D38" i="19"/>
  <c r="D10" i="19"/>
  <c r="D36" i="19"/>
  <c r="D28" i="19"/>
  <c r="D31" i="19"/>
  <c r="D12" i="19"/>
  <c r="D14" i="19"/>
  <c r="D21" i="19"/>
  <c r="D17" i="19"/>
  <c r="D16" i="19"/>
  <c r="D9" i="19"/>
  <c r="D20" i="19"/>
  <c r="D22" i="19"/>
  <c r="E8" i="26"/>
  <c r="D24" i="19"/>
  <c r="D23" i="19"/>
  <c r="D13" i="19"/>
  <c r="D26" i="19"/>
  <c r="D25" i="19"/>
  <c r="D19" i="1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Nancy Hennig</author>
  </authors>
  <commentList>
    <comment ref="F13" authorId="0" shapeId="0" xr:uid="{00000000-0006-0000-0000-000001000000}">
      <text>
        <r>
          <rPr>
            <sz val="8"/>
            <color indexed="81"/>
            <rFont val="Arial"/>
            <family val="2"/>
          </rPr>
          <t xml:space="preserve">Bitte tragen Sie in den gelb-eingefärbten Zellen die entsprechenden Daten ein.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mschulze</author>
    <author>Nancy Hennig</author>
  </authors>
  <commentList>
    <comment ref="B7" authorId="0" shapeId="0" xr:uid="{00000000-0006-0000-0100-000001000000}">
      <text>
        <r>
          <rPr>
            <sz val="8"/>
            <color indexed="81"/>
            <rFont val="Arial"/>
            <family val="2"/>
          </rPr>
          <t xml:space="preserve">Bitte hier das Reisedatum angeben. 
Bei mehrtägigen Reisen, bitte jeden Tag einzeln angeben. </t>
        </r>
      </text>
    </comment>
    <comment ref="C7" authorId="0" shapeId="0" xr:uid="{00000000-0006-0000-0100-000002000000}">
      <text>
        <r>
          <rPr>
            <sz val="8"/>
            <color indexed="81"/>
            <rFont val="Arial"/>
            <family val="2"/>
          </rPr>
          <t xml:space="preserve">Setzen Sie hier einen Haken, wenn es sich bei diesem Datum um den An- oder Abreisetag einer mehrtägigen Reise handelt. </t>
        </r>
      </text>
    </comment>
    <comment ref="D7" authorId="0" shapeId="0" xr:uid="{00000000-0006-0000-0100-000003000000}">
      <text>
        <r>
          <rPr>
            <sz val="8"/>
            <color indexed="81"/>
            <rFont val="Arial"/>
            <family val="2"/>
          </rPr>
          <t xml:space="preserve">Für jeden Feiertag wird hier die Kennzeichnung "F" angezeigt. 
Der Umstand eines Feiertages wirkt sich nicht auf die Reisekostenabrechnung aus. </t>
        </r>
      </text>
    </comment>
    <comment ref="E7" authorId="0" shapeId="0" xr:uid="{00000000-0006-0000-0100-000004000000}">
      <text>
        <r>
          <rPr>
            <sz val="8"/>
            <color indexed="81"/>
            <rFont val="Arial"/>
            <family val="2"/>
          </rPr>
          <t xml:space="preserve">Die genaue Angabe der Uhrzeit ist notwendig für die Berechnung der Verpflegungspauschale, sofern es sich nicht um An-/Abreisetag oder um eine ganztägige Abwesenheit handelt. 
Bitte die Uhrzeit in folgendem Format eingeben: 
hh:mm
z.B.: 12:00 </t>
        </r>
      </text>
    </comment>
    <comment ref="F7" authorId="0" shapeId="0" xr:uid="{00000000-0006-0000-0100-000005000000}">
      <text>
        <r>
          <rPr>
            <sz val="8"/>
            <color indexed="81"/>
            <rFont val="Arial"/>
            <family val="2"/>
          </rPr>
          <t xml:space="preserve">Für das Tagesende bitte 24:00 Uhr angeben. 00:00 Uhr wird von Excel stets als Tagesanfang verarbeitet. 
Bitte die Uhrzeit in folgendem Format eingeben: 
hh:mm
z.B.: 12:00 </t>
        </r>
      </text>
    </comment>
    <comment ref="G7" authorId="0" shapeId="0" xr:uid="{00000000-0006-0000-0100-000006000000}">
      <text>
        <r>
          <rPr>
            <sz val="8"/>
            <color indexed="81"/>
            <rFont val="Arial"/>
            <family val="2"/>
          </rPr>
          <t xml:space="preserve">Bitte hier einen Haken setzen, wenn Sie ganztägig auf Dienstereise abwesend waren. 
In diesem Fall ist eine Angabe der Uhrzeiten nicht mehr erforderlich. </t>
        </r>
      </text>
    </comment>
    <comment ref="I7" authorId="0" shapeId="0" xr:uid="{00000000-0006-0000-0100-000007000000}">
      <text>
        <r>
          <rPr>
            <sz val="8"/>
            <color indexed="81"/>
            <rFont val="Arial"/>
            <family val="2"/>
          </rPr>
          <t xml:space="preserve">Beachten Sie diese Spalte nur, sofern diese gelb hinterlegt ist bzw. gemäß Ihrer Betriebsvereinbarung grundsätzlich keine Verpflegungspauschalen für eintägige Standortreisen berechnet werden (siehe Einstellungen). 
Bitte hier ggf. ein Kennzeichen setzen, wenn die Dienstreise maximal einen Tag dauerte und zu einem Standort Ihrer Unternehmensgruppe ging.
Bitte kein Kennzeichen setzen, wenn es sich um eine mehrtägige Reise handelt, da andernfalls die Verpflegungspauschale nicht ermittelt wird. </t>
        </r>
      </text>
    </comment>
    <comment ref="J7" authorId="0" shapeId="0" xr:uid="{00000000-0006-0000-0100-000008000000}">
      <text>
        <r>
          <rPr>
            <sz val="8"/>
            <color indexed="81"/>
            <rFont val="Arial"/>
            <family val="2"/>
          </rPr>
          <t xml:space="preserve">Folgende Angaben sollten hier aufgeführt werden:
- Zielort 
- Anlass der Reise, z.B. Kundenname, Projektname oder Seminartitel </t>
        </r>
      </text>
    </comment>
    <comment ref="K7" authorId="0" shapeId="0" xr:uid="{00000000-0006-0000-0100-000009000000}">
      <text>
        <r>
          <rPr>
            <sz val="8"/>
            <color indexed="81"/>
            <rFont val="Arial"/>
            <family val="2"/>
          </rPr>
          <t xml:space="preserve">Das Länderkennzeichen ist notwendig für die für die Berechnung der Verpflegungspauschalen. 
Ist kein Land eingetragen, werden keine Spesen ermittelt.
Bei einer mehrtägigen Reise vom Inland ins Ausland sind die Pauschbeträge des Ortes maßgebend, den der Mitarbeiter vor 24 Uhr Ortszeit erreicht hat.
Sollte Ihr Reiseland hier nicht aufgeführt sein, so wurden für dieses Land keine Verpflegungsmehraufwendungen vom Bundesfinanzministerium festgelegt. In diesem Fall können hier die Beträge für Luxemburg angesetzt werden. </t>
        </r>
      </text>
    </comment>
    <comment ref="L7" authorId="0" shapeId="0" xr:uid="{00000000-0006-0000-0100-00000A000000}">
      <text>
        <r>
          <rPr>
            <sz val="8"/>
            <color indexed="81"/>
            <rFont val="Arial"/>
            <family val="2"/>
          </rPr>
          <t>Die Verpflegungspauschale wird automatisch ermittelt, wenn Datum, Länderkennzeichen sowie Uhrzeiten bzw. ein Haken für An- oder Abreisetag gesetzt sind. 
Ist keine Pauschale gewünscht bitte Länderkennzeichen löschen.</t>
        </r>
      </text>
    </comment>
    <comment ref="M7" authorId="0" shapeId="0" xr:uid="{00000000-0006-0000-0100-00000B000000}">
      <text>
        <r>
          <rPr>
            <sz val="8"/>
            <color indexed="81"/>
            <rFont val="Arial"/>
            <family val="2"/>
          </rPr>
          <t xml:space="preserve">Bitte hier ein Kennzeichen setzen, wenn Sie an diesem Tag ein Frühstück erhalten haben. 
Unternehmen sind gesetzlich dazu verpflichtet, pro erhaltenem Frühstück einen bestimmten Anteil der 24-h-Stunden-Verpflegungspauschale von der Verpflegungspauschale abzuziehen. Dieser Anteil kann im Tabellenblatt "Einstellungen" festgelegt werden (gesetzlich: 20 %).  </t>
        </r>
      </text>
    </comment>
    <comment ref="N7" authorId="0" shapeId="0" xr:uid="{00000000-0006-0000-0100-00000C000000}">
      <text>
        <r>
          <rPr>
            <sz val="8"/>
            <color indexed="81"/>
            <rFont val="Arial"/>
            <family val="2"/>
          </rPr>
          <t xml:space="preserve">Bitte tragen Sie hier ggf. Ihr entrichtetes Entgelt für ein Frühstück ein, das Sie im Rahmen Ihrer Dienstreise von Ihrem Arbeitgeber oder auf dessen Veranlassung von einem Dritten erhalten haben. 
Sollten Sie kein Entgelt entrichtet haben oder Ihr Frühstück nicht von Ihrem Arbeitgeber (bzw. auf dessen Veranlassung von einem Dritten) erhalten haben, können Sie dieses Feld leer stehen lassen oder 0,00 eintragen. </t>
        </r>
      </text>
    </comment>
    <comment ref="O7" authorId="0" shapeId="0" xr:uid="{00000000-0006-0000-0100-00000D000000}">
      <text>
        <r>
          <rPr>
            <sz val="8"/>
            <color indexed="81"/>
            <rFont val="Arial"/>
            <family val="2"/>
          </rPr>
          <t xml:space="preserve">Bitte hier ein Kennzeichen setzen, wenn Sie an diesem Tag ein Mittagessen erhalten haben. 
Unternehmen sind gesetzlich dazu verpflichtet, pro erhaltenem Mittagessen einen bestimmten Anteil der 24-h-Stunden-Verpflegungspauschale von der Verpflegungspauschale abzuziehen. Dieser Anteil kann im Tabellenblatt "Einstellungen" festgelegt werden (gesetzlich: 40 %).  </t>
        </r>
      </text>
    </comment>
    <comment ref="P7" authorId="0" shapeId="0" xr:uid="{00000000-0006-0000-0100-00000E000000}">
      <text>
        <r>
          <rPr>
            <sz val="8"/>
            <color indexed="81"/>
            <rFont val="Arial"/>
            <family val="2"/>
          </rPr>
          <t xml:space="preserve">Bitte tragen Sie hier ggf. Ihr entrichtetes Entgelt für ein Mittagessen ein, das Sie im Rahmen Ihrer Dienstreise von Ihrem Arbeitgeber oder auf dessen Veranlassung von einem Dritten erhalten haben. 
Sollten Sie kein Entgelt entrichtet haben oder Ihr Mittagessen nicht von Ihrem Arbeitgeber (bzw. auf dessen Veranlassung von einem Dritten) erhalten haben, können Sie dieses Feld leer stehen lassen oder 0,00 eintragen. </t>
        </r>
      </text>
    </comment>
    <comment ref="Q7" authorId="0" shapeId="0" xr:uid="{00000000-0006-0000-0100-00000F000000}">
      <text>
        <r>
          <rPr>
            <sz val="8"/>
            <color indexed="81"/>
            <rFont val="Arial"/>
            <family val="2"/>
          </rPr>
          <t xml:space="preserve">Bitte hier ein Kennzeichen setzen, wenn Sie an diesem Tag ein Abendessen erhalten haben. 
Unternehmen sind gesetzlich dazu verpflichtet, pro erhaltenem Abendessen einen bestimmten Anteil der 24-h-Stunden-Verpflegungspauschale von der Verpflegungspauschale abzuziehen. Dieser Anteil kann im Tabellenblatt "Einstellungen" festgelegt werden (gesetzlich: 40 %).  </t>
        </r>
      </text>
    </comment>
    <comment ref="R7" authorId="0" shapeId="0" xr:uid="{00000000-0006-0000-0100-000010000000}">
      <text>
        <r>
          <rPr>
            <sz val="8"/>
            <color indexed="81"/>
            <rFont val="Arial"/>
            <family val="2"/>
          </rPr>
          <t xml:space="preserve">Bitte tragen Sie hier ggf. Ihr entrichtetes Entgelt für ein Abendessen ein, das Sie im Rahmen Ihrer Dienstreise von Ihrem Arbeitgeber oder auf dessen Veranlassung von einem Dritten erhalten haben. 
Sollten Sie kein Entgelt entrichtet haben oder Ihr Abendessen nicht von Ihrem Arbeitgeber (bzw. auf dessen Veranlassung von einem Dritten) erhalten haben, können Sie dieses Feld leer stehen lassen oder 0,00 eintragen. </t>
        </r>
      </text>
    </comment>
    <comment ref="S7" authorId="0" shapeId="0" xr:uid="{00000000-0006-0000-0100-000011000000}">
      <text>
        <r>
          <rPr>
            <sz val="8"/>
            <color indexed="81"/>
            <rFont val="Arial"/>
            <family val="2"/>
          </rPr>
          <t xml:space="preserve">Falls Sie Frühstück, Mittag- oder Abendessen erhalten haben, wird Ihre Verpflegungspauschale um untenstehenden Betrag gekürzt. Die Kürzung ist jedoch niemals höher, als die angesetzte Verpflegungspauschale selbst. 
Sollten Sie für ein bereitgestelltes Essen ein Entgelt entrichtet haben, wird die jeweilige Kürzung um das entsprechende Entgelt gemindert. 
Erhalten Sie keine Verpflegungspauschale, wird für erhaltene Mahlzeiten der entsprechende Sachbezugswert herangezogen. Die daraus resultierende Kürzung wird naturgemäß nicht von einer Verpflegungspauschale abgezogen, sondern von den Reisekosten insgesamt.  Dies kann in ungewöhnlichen Fällen zu negativen Ergebnissen führen, i.d.R wird ein hier entstehender negativer Betrag aber durch die anderen Reisekosten nivelliert. </t>
        </r>
      </text>
    </comment>
    <comment ref="W7" authorId="0" shapeId="0" xr:uid="{00000000-0006-0000-0100-000012000000}">
      <text>
        <r>
          <rPr>
            <sz val="8"/>
            <color indexed="81"/>
            <rFont val="Arial"/>
            <family val="2"/>
          </rPr>
          <t xml:space="preserve">Pro gefahrenem Kilometer wird eine Kilometerpauschale abgerechnet, die im Tabellenblatt "Einstellungen" festgelegt werden kann. 
Fahrten mit dem privaten PKW sollten nur in Ausnahmefällen getätigt werden. 
Bitte auf dem "Erläuterungsblatt" die einzelnen Wegstrecken eintragen inklusive einer genauen Auflistung der gefahrenen Kilometer. </t>
        </r>
      </text>
    </comment>
    <comment ref="X7" authorId="0" shapeId="0" xr:uid="{00000000-0006-0000-0100-000013000000}">
      <text>
        <r>
          <rPr>
            <sz val="8"/>
            <color indexed="81"/>
            <rFont val="Arial"/>
            <family val="2"/>
          </rPr>
          <t xml:space="preserve">Bitte hier die Anzahl der Mitfahrer eintragen. Zusätzlich müssen die Namen der Mitfahrer im "Erläuterungsblatt" eingetragen werden. 
Pro Mitfahrer erhöht sich die Kilometerpauschale um einen Satz, der im Tabellenblatt "Einstellungen" festgelegt werden kann. </t>
        </r>
      </text>
    </comment>
    <comment ref="Z7" authorId="0" shapeId="0" xr:uid="{00000000-0006-0000-0100-000014000000}">
      <text>
        <r>
          <rPr>
            <sz val="8"/>
            <color indexed="81"/>
            <rFont val="Arial"/>
            <family val="2"/>
          </rPr>
          <t xml:space="preserve">Wenn ein Mitarbeiter auf seiner Dienstreise privat übernachtet und kein Hotel bucht, so wird eine Übernachtungspauschale gezahlt. </t>
        </r>
      </text>
    </comment>
    <comment ref="AB7" authorId="0" shapeId="0" xr:uid="{00000000-0006-0000-0100-000015000000}">
      <text>
        <r>
          <rPr>
            <sz val="8"/>
            <color indexed="81"/>
            <rFont val="Arial"/>
            <family val="2"/>
          </rPr>
          <t>Bitte hier nur Hotelkosten eintragen, wenn Sie diese selbst auslegt haben.
Die Rechnung muss auf das Unternehmen ausgestellt sein.</t>
        </r>
      </text>
    </comment>
    <comment ref="AC7" authorId="0" shapeId="0" xr:uid="{00000000-0006-0000-0100-000016000000}">
      <text>
        <r>
          <rPr>
            <sz val="8"/>
            <color indexed="81"/>
            <rFont val="Arial"/>
            <family val="2"/>
          </rPr>
          <t xml:space="preserve">Bei Bewirtung werden folgende Angaben benötigt: 
- Name und Unternehmen der bewirteten Personen 
- Anlass der Bewirtung
Im Tabellenblatt "Angaben zu Bewirtung" können weitere Angaben eingetragen werden. 
Bewirtungsbelege sind beizulegen. 
Ab einer Bewirtungssumme von 150 Euro ist ein einfacher Bewirtungsbeleg nicht mehr ausreichend. Hier verlangt der Gesetzgeber eine Rechnung. </t>
        </r>
      </text>
    </comment>
    <comment ref="AD7" authorId="0" shapeId="0" xr:uid="{00000000-0006-0000-0100-000017000000}">
      <text>
        <r>
          <rPr>
            <sz val="8"/>
            <color indexed="81"/>
            <rFont val="Arial"/>
            <family val="2"/>
          </rPr>
          <t xml:space="preserve">Trinkgeld muss auf dem Bewirtungsbeleg ausgewiesen werden. 
Das angegebene Trinkgeld wird im Gesamtbetrag nur dann berücksichtigt, wenn dies in den Einstellungen so festgelegt ist. </t>
        </r>
      </text>
    </comment>
    <comment ref="AE7" authorId="0" shapeId="0" xr:uid="{00000000-0006-0000-0100-000018000000}">
      <text>
        <r>
          <rPr>
            <sz val="8"/>
            <color indexed="81"/>
            <rFont val="Arial"/>
            <family val="2"/>
          </rPr>
          <t xml:space="preserve">z.B. Parkgebühren, Internet- oder Telefonkosten </t>
        </r>
      </text>
    </comment>
    <comment ref="AA42" authorId="1" shapeId="0" xr:uid="{00000000-0006-0000-0100-000019000000}">
      <text>
        <r>
          <rPr>
            <sz val="8"/>
            <color indexed="81"/>
            <rFont val="Arial"/>
            <family val="2"/>
          </rPr>
          <t>Bitte trage Sie hier eventuelle Vorschüsse auf diese Reisekostenabrechnung ein.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Nancy Hennig</author>
  </authors>
  <commentList>
    <comment ref="B4" authorId="0" shapeId="0" xr:uid="{00000000-0006-0000-0600-000001000000}">
      <text>
        <r>
          <rPr>
            <sz val="8"/>
            <color indexed="81"/>
            <rFont val="Arial"/>
            <family val="2"/>
          </rPr>
          <t xml:space="preserve">In den gelb hinterlegten Feldern können weitere Standorte, Länder oder Städte eingegeben werden. </t>
        </r>
      </text>
    </comment>
  </commentList>
</comments>
</file>

<file path=xl/sharedStrings.xml><?xml version="1.0" encoding="utf-8"?>
<sst xmlns="http://schemas.openxmlformats.org/spreadsheetml/2006/main" count="825" uniqueCount="499">
  <si>
    <t xml:space="preserve">Jahr:   </t>
  </si>
  <si>
    <t xml:space="preserve">Personal-Nr.:   </t>
  </si>
  <si>
    <t xml:space="preserve">Name: </t>
  </si>
  <si>
    <t>Kostenstelle:</t>
  </si>
  <si>
    <t>Name:</t>
  </si>
  <si>
    <t>Feiertag</t>
  </si>
  <si>
    <t>Kalender-Daten für Deutschland von 2011 - 2100</t>
  </si>
  <si>
    <t>Jahr</t>
  </si>
  <si>
    <t>Datum</t>
  </si>
  <si>
    <t>Feiertag / Festtag</t>
  </si>
  <si>
    <t>Tag</t>
  </si>
  <si>
    <t>Bundesweit</t>
  </si>
  <si>
    <t>Gesetzlich</t>
  </si>
  <si>
    <t>Bundesländer</t>
  </si>
  <si>
    <t>Legende:</t>
  </si>
  <si>
    <t>Neujahr</t>
  </si>
  <si>
    <t>Ja</t>
  </si>
  <si>
    <t>BW = Baden-Württemberg</t>
  </si>
  <si>
    <t>NI = Niedersachsen</t>
  </si>
  <si>
    <t>BW,BY,ST</t>
  </si>
  <si>
    <t>BY = Bayern</t>
  </si>
  <si>
    <t>NRW = Nordrhein-Westfalen</t>
  </si>
  <si>
    <t>Valentinstag</t>
  </si>
  <si>
    <t>BE = Berlin</t>
  </si>
  <si>
    <t>RP = Rheinland-Pfalz</t>
  </si>
  <si>
    <t>Rosenmontag</t>
  </si>
  <si>
    <t>BB = Brandenburg</t>
  </si>
  <si>
    <t>SL = Saarland</t>
  </si>
  <si>
    <t>Fastnachtsdienstag</t>
  </si>
  <si>
    <t>HB = Bremen</t>
  </si>
  <si>
    <t>SN = Sachsen</t>
  </si>
  <si>
    <t>Aschermittwoch</t>
  </si>
  <si>
    <t>HH = Hamburg</t>
  </si>
  <si>
    <t xml:space="preserve"> ST = Sachsen-Anhalt</t>
  </si>
  <si>
    <t>Karfreitag</t>
  </si>
  <si>
    <t>HE = Hessen</t>
  </si>
  <si>
    <t>SH = Schleswig-Holstein</t>
  </si>
  <si>
    <t>Ostersonntag</t>
  </si>
  <si>
    <t>MV = Mecklenburg-Vorpommern</t>
  </si>
  <si>
    <t>TH = Thüringen</t>
  </si>
  <si>
    <t>Ostermontag</t>
  </si>
  <si>
    <t>Maifeiertag</t>
  </si>
  <si>
    <t>Muttertag</t>
  </si>
  <si>
    <t>Christi Himmelfahrt</t>
  </si>
  <si>
    <t>Pfingstsonntag</t>
  </si>
  <si>
    <t>Pfingstmontag</t>
  </si>
  <si>
    <t>Fronleichnam</t>
  </si>
  <si>
    <t>BW,BY,HE,NRW,RP,SL, (SN,TH)</t>
  </si>
  <si>
    <t>Friedensfest</t>
  </si>
  <si>
    <t>Augsburg (BY)</t>
  </si>
  <si>
    <t>Mariä Himmelfahrt</t>
  </si>
  <si>
    <t>(K),SL</t>
  </si>
  <si>
    <t>Erntedankfest</t>
  </si>
  <si>
    <t>Reformationstag</t>
  </si>
  <si>
    <t>BB,MV,SN,ST,TH</t>
  </si>
  <si>
    <t>Halloween</t>
  </si>
  <si>
    <t>Allerheiligen</t>
  </si>
  <si>
    <t>BW,BY,NRW,RP,SL</t>
  </si>
  <si>
    <t>Volkstrauertag</t>
  </si>
  <si>
    <t>Buß- und Bettag</t>
  </si>
  <si>
    <t>SN</t>
  </si>
  <si>
    <t>Totensonntag</t>
  </si>
  <si>
    <t>1. Advent</t>
  </si>
  <si>
    <t>2. Advent</t>
  </si>
  <si>
    <t>Nikolaus</t>
  </si>
  <si>
    <t>3. Advent</t>
  </si>
  <si>
    <t>4. Advent</t>
  </si>
  <si>
    <t>Heiligabend</t>
  </si>
  <si>
    <t>1. Weihnachtstag</t>
  </si>
  <si>
    <t>2. Weihnachtstag</t>
  </si>
  <si>
    <t>Silvester</t>
  </si>
  <si>
    <t>F</t>
  </si>
  <si>
    <t xml:space="preserve"> www.stallwanger.net</t>
  </si>
  <si>
    <t>heilmannstraße 7b, 81479 munich</t>
  </si>
  <si>
    <t>Controlling | Development | Implementation</t>
  </si>
  <si>
    <t>Jahre</t>
  </si>
  <si>
    <t>Personalnummer</t>
  </si>
  <si>
    <t>Auswertungsjahr</t>
  </si>
  <si>
    <t>Schaltjahr:</t>
  </si>
  <si>
    <t>BW</t>
  </si>
  <si>
    <t>BY</t>
  </si>
  <si>
    <t>BE</t>
  </si>
  <si>
    <t>BB</t>
  </si>
  <si>
    <t>HB</t>
  </si>
  <si>
    <t>HH</t>
  </si>
  <si>
    <t>HE</t>
  </si>
  <si>
    <t>MV</t>
  </si>
  <si>
    <t>NI</t>
  </si>
  <si>
    <t>NRW</t>
  </si>
  <si>
    <t>RP</t>
  </si>
  <si>
    <t>SL</t>
  </si>
  <si>
    <t>ST</t>
  </si>
  <si>
    <t>SH</t>
  </si>
  <si>
    <t>TH</t>
  </si>
  <si>
    <t>Heilige Drei Könige</t>
  </si>
  <si>
    <t>Tag der Dt. Einheit</t>
  </si>
  <si>
    <t>(K) = kirchlich</t>
  </si>
  <si>
    <t>F = Feiertag</t>
  </si>
  <si>
    <t>Bundesland</t>
  </si>
  <si>
    <t>Kürzel</t>
  </si>
  <si>
    <t>Spalte</t>
  </si>
  <si>
    <t>Baden-Württemberg</t>
  </si>
  <si>
    <t>Bayern</t>
  </si>
  <si>
    <t>Augsburg (Bayern)</t>
  </si>
  <si>
    <t>Berlin</t>
  </si>
  <si>
    <t>Brandenburg</t>
  </si>
  <si>
    <t>Bremen</t>
  </si>
  <si>
    <t>Hamburg</t>
  </si>
  <si>
    <t>Hessen</t>
  </si>
  <si>
    <t>Mecklenburg-Vorpommern</t>
  </si>
  <si>
    <t>Niedersachsen</t>
  </si>
  <si>
    <t>Nordrhein-Westfalen</t>
  </si>
  <si>
    <t>Rheinland-Pfalz</t>
  </si>
  <si>
    <t>Saarland</t>
  </si>
  <si>
    <t>Sachsen</t>
  </si>
  <si>
    <t>Sachsen-Anhalt</t>
  </si>
  <si>
    <t>Schleswig-Holstein</t>
  </si>
  <si>
    <t>Thüringen</t>
  </si>
  <si>
    <t>Bundesland:</t>
  </si>
  <si>
    <t>Übersichten</t>
  </si>
  <si>
    <t>Reisekostenabrechnung</t>
  </si>
  <si>
    <t>Personalnr.:</t>
  </si>
  <si>
    <t>Reisezeit</t>
  </si>
  <si>
    <t>Einzelnachweis</t>
  </si>
  <si>
    <t>Privater PKW</t>
  </si>
  <si>
    <t>Antritt</t>
  </si>
  <si>
    <t>Ende</t>
  </si>
  <si>
    <t>Dauer</t>
  </si>
  <si>
    <t>Standortreise (eintägig)</t>
  </si>
  <si>
    <t>Verpflegung</t>
  </si>
  <si>
    <t>Hotel</t>
  </si>
  <si>
    <t xml:space="preserve"> Uhrzeit</t>
  </si>
  <si>
    <t>Std.</t>
  </si>
  <si>
    <t>(Erläuterung bitte auf extra Blatt)</t>
  </si>
  <si>
    <t>km</t>
  </si>
  <si>
    <t>Anz.</t>
  </si>
  <si>
    <t xml:space="preserve">Unterschrift Mitarbeiter: </t>
  </si>
  <si>
    <t xml:space="preserve">Gesamtbetrag: </t>
  </si>
  <si>
    <t>Unternehmen:</t>
  </si>
  <si>
    <t xml:space="preserve">Datum </t>
  </si>
  <si>
    <t>ganztägig</t>
  </si>
  <si>
    <t>Kontrollkästchen Verknüpfung</t>
  </si>
  <si>
    <t>Ganztägig</t>
  </si>
  <si>
    <t>Standortreise</t>
  </si>
  <si>
    <t>bei Privat-Über-nachtung bitte ankreuzen</t>
  </si>
  <si>
    <t>Gesamt-betrag</t>
  </si>
  <si>
    <t>Früh-stück erhal-ten</t>
  </si>
  <si>
    <t>Bewir-tung</t>
  </si>
  <si>
    <t>Trink-geld</t>
  </si>
  <si>
    <t xml:space="preserve">Sonsti-ges </t>
  </si>
  <si>
    <t>gefah-rene Strecke (ge-samt)</t>
  </si>
  <si>
    <t xml:space="preserve">Kilo-meter-geld </t>
  </si>
  <si>
    <t>Reiseziel und Anlass</t>
  </si>
  <si>
    <t>Länderkennzeichen</t>
  </si>
  <si>
    <t>Länder</t>
  </si>
  <si>
    <t>Frühstück erhalten</t>
  </si>
  <si>
    <t>Privat-übernachtung</t>
  </si>
  <si>
    <t>Einstellungen</t>
  </si>
  <si>
    <t xml:space="preserve">Kilometerpauschale: </t>
  </si>
  <si>
    <t xml:space="preserve">Bitte tragen Sie hier die Kilometerpauschale ein, die ein Mitarbeiter pro gefahrenem Kilometer mit einem privaten PKW ausbezahlt bekommt. </t>
  </si>
  <si>
    <t>Mitfahrerpauschale:</t>
  </si>
  <si>
    <t>Bitte tragen Sie hier den Betrag ein, um den sich die Kilometerpauschale pro gefahrenem Kilometer erhöht, wenn ein Mitfahrer im privaten PKW mitgenommen wird.</t>
  </si>
  <si>
    <t>Limit Vorgesetzter 2:</t>
  </si>
  <si>
    <t>Name/Art Vorgesetzter 1:</t>
  </si>
  <si>
    <t>Name/Art Vorgesetzter 2:</t>
  </si>
  <si>
    <t>Vorgesetzter</t>
  </si>
  <si>
    <t>Mitfah-rer (nur bei Privat-PKW)</t>
  </si>
  <si>
    <t>Erhaltene Vorschüsse:</t>
  </si>
  <si>
    <t>Bitte tragen Sie hier den Namen oder die Art des Vorgesetzten ein, welcher als zweite Person die Reisekostenabrechnung des Mitarbeiters mit seiner Unterschrift bestätigen muss, sobald der Wert der Reisekostenabrechnung ein bestimmtes Limit überschreitet. 
z.B. "Abteilungsleiter", "Vorstand"</t>
  </si>
  <si>
    <t>Erläuterungen zur Reisekostenabrechnung</t>
  </si>
  <si>
    <t>Text</t>
  </si>
  <si>
    <t>Tag der Bewirtung:</t>
  </si>
  <si>
    <t>Höhe der Aufwendungen in anderen Fällen:</t>
  </si>
  <si>
    <t>Höhe der Aufwendungen für Bewirtung in Restaurant laut beigefügter Rechnung:</t>
  </si>
  <si>
    <t>Ort, Datum</t>
  </si>
  <si>
    <t>Unterschrift Gastgeber</t>
  </si>
  <si>
    <t>Name/Ort des Restaurants:</t>
  </si>
  <si>
    <t>Name des Gastgebers:</t>
  </si>
  <si>
    <r>
      <t xml:space="preserve">Anlaß der Bewirtung: 
</t>
    </r>
    <r>
      <rPr>
        <sz val="10"/>
        <rFont val="Arial"/>
        <family val="2"/>
      </rPr>
      <t>(genaue Bezeichnung z.B. Auftragsnummer, Projekt)</t>
    </r>
  </si>
  <si>
    <r>
      <t xml:space="preserve">Teilnehmer der Bewirtung: 
</t>
    </r>
    <r>
      <rPr>
        <sz val="10"/>
        <rFont val="Arial"/>
        <family val="2"/>
      </rPr>
      <t>(Name, Vorname, 
Firma und Ort)</t>
    </r>
  </si>
  <si>
    <t>Unterschrift Führungskraft</t>
  </si>
  <si>
    <t>Datum:</t>
  </si>
  <si>
    <t>Name der Führungskraft:</t>
  </si>
  <si>
    <t>Name des Teams:</t>
  </si>
  <si>
    <r>
      <t xml:space="preserve">Teilnehmer: 
</t>
    </r>
    <r>
      <rPr>
        <sz val="10"/>
        <rFont val="Arial"/>
        <family val="2"/>
      </rPr>
      <t>(nur interne Mitarbeiter)</t>
    </r>
  </si>
  <si>
    <t>Höhe der Aufwendungen für Teamevent:</t>
  </si>
  <si>
    <t xml:space="preserve">Alle Belege sind beizulegen. </t>
  </si>
  <si>
    <t>Pauschalbeträge für Privatübernachtung</t>
  </si>
  <si>
    <t>Pauschalbeträge für Verpflegungsmehraufwendungen</t>
  </si>
  <si>
    <t>Verpfle-gungs-pau-schale</t>
  </si>
  <si>
    <t>€</t>
  </si>
  <si>
    <t>Fahrtkosten</t>
  </si>
  <si>
    <t>Mittag-essen erhal-ten</t>
  </si>
  <si>
    <t>Abend-essen erhal-ten</t>
  </si>
  <si>
    <t>Bahn, Bus, Nah-verkehr</t>
  </si>
  <si>
    <t>Flug-ticket</t>
  </si>
  <si>
    <t>Taxi</t>
  </si>
  <si>
    <t>Geschäftsführer</t>
  </si>
  <si>
    <t>Unterschrift Vorgesetzter</t>
  </si>
  <si>
    <t>ja</t>
  </si>
  <si>
    <t>nein</t>
  </si>
  <si>
    <t>Unternehmen</t>
  </si>
  <si>
    <t>Kostenstelle</t>
  </si>
  <si>
    <t>Firmensitz:</t>
  </si>
  <si>
    <t>Mittagessen erhalten</t>
  </si>
  <si>
    <t>Abendessen erhalten</t>
  </si>
  <si>
    <t xml:space="preserve">Bitte wählen Sie hier das Land aus, welches sich aus Unternehmenssicht im Inland befindet. </t>
  </si>
  <si>
    <t>Vorname Name</t>
  </si>
  <si>
    <t xml:space="preserve">Diese Angabe ist wichtig für die korrekte Berechnung der Reisekosten. </t>
  </si>
  <si>
    <t>Leer</t>
  </si>
  <si>
    <t>Bundesland (nur für Deutschland auswählbar)</t>
  </si>
  <si>
    <t>Freigabe durch Revision/Compliance:</t>
  </si>
  <si>
    <t>Bewirtung ja/nein</t>
  </si>
  <si>
    <t>Reiseziel</t>
  </si>
  <si>
    <t>Freigegebener Betrag:</t>
  </si>
  <si>
    <t>Bewirtung</t>
  </si>
  <si>
    <t>Gesamt:</t>
  </si>
  <si>
    <t>Limit Unterschrift 2:</t>
  </si>
  <si>
    <t xml:space="preserve">Bitte geben Sie hier den Betrag ein, ab welchem die Unterschrift von einer zweiten Person für die Bewirtungskostenabrechnung benötigt wird. </t>
  </si>
  <si>
    <t xml:space="preserve">Bitte geben Sie hier den Betrag ein, ab welchem die Unterschrift von einem zweiten Vorgesetzten benötigt wird. </t>
  </si>
  <si>
    <t>Name/Art Unterschrift 2:</t>
  </si>
  <si>
    <t>Bitte tragen Sie hier den Namen oder die Art des Vorgesetzten ein, welcher als zweite Person die Bewirtungskostenabrechnung mit seiner Unterschrift bestätigen muss, sobald der Wert der Bewirtungskostenabrechnung ein bestimmtes Limit überschreitet. 
z.B. "Abteilungsleiter", "Vorstand"</t>
  </si>
  <si>
    <t xml:space="preserve">Ab einem Betrag von 150 Euro ist eine Rechnung notwendig. </t>
  </si>
  <si>
    <t>Anzahl Teilnehmer:</t>
  </si>
  <si>
    <t>Freigegebener Betrag je Teilnehmer:</t>
  </si>
  <si>
    <t>Freigegebener Betrag für Bewirtung laut Revision/Compliance:</t>
  </si>
  <si>
    <t>Teamevent</t>
  </si>
  <si>
    <t xml:space="preserve">Bitte geben Sie hier die maximale Höhe der Kosten pro Teilnehmer ein, welche für ein Teamevent freigegeben wurden. </t>
  </si>
  <si>
    <t>Freigegebener Betrag:
(pro Teilnehmer)</t>
  </si>
  <si>
    <t>Maximaler Gesamtbetrag:</t>
  </si>
  <si>
    <t>Erläuterungen</t>
  </si>
  <si>
    <t>Bewirtungskostenabrechnung</t>
  </si>
  <si>
    <t>Bitte tragen Sie hier den Namen oder die Art des Vorgesetzten ein, welcher die Reisekostenabrechnung des Mitarbeiters mit seiner Unterschrift bestätigen muss. 
z.B. "Vorgesetzter", "Teamleiter" oder Budgetverantwortlicher</t>
  </si>
  <si>
    <t xml:space="preserve">Ort, Datum: </t>
  </si>
  <si>
    <t xml:space="preserve"> Deutschland</t>
  </si>
  <si>
    <t>Reisetag*</t>
  </si>
  <si>
    <t>Land*</t>
  </si>
  <si>
    <t>*Pflichtfelder</t>
  </si>
  <si>
    <t xml:space="preserve">Trinkgeld abrechenbar: </t>
  </si>
  <si>
    <t xml:space="preserve">Bitte legen Sie hier fest, ob das Trinkgeld ebenfalls als Teil der Reisekosten abgerechnet werden kann oder privat übernommen werden muss. Wenn hier "ja" angegeben wird, wird das Trinkgeld mit in den Gesamtbetrag der Reisekosten eingerechnet. </t>
  </si>
  <si>
    <t>gez. Entgelt für Früh- stück</t>
  </si>
  <si>
    <t>gez. Entgelt für Mittag- essen</t>
  </si>
  <si>
    <t>gez. Entgelt für Abend- essen</t>
  </si>
  <si>
    <t>An-/Abreise</t>
  </si>
  <si>
    <t>An- oder Abreise*</t>
  </si>
  <si>
    <t>zwischen 8 und 24 Stunden oder An-/Abreisetag</t>
  </si>
  <si>
    <t>stallwanger IT.dev | process and controlling</t>
  </si>
  <si>
    <t xml:space="preserve">Abzug für erhaltenes Mittag- 
oder Abendessen in %: </t>
  </si>
  <si>
    <t xml:space="preserve">Abzug für erhaltenes Frühstück in %: </t>
  </si>
  <si>
    <t xml:space="preserve">Bitte geben Sie hier die maximale Höhe der Bewirtungskosten ein, welche durch Revision/Compliance freigegeben wurde. </t>
  </si>
  <si>
    <t>www.stallwanger.net</t>
  </si>
  <si>
    <t>www.asr-online.org</t>
  </si>
  <si>
    <t>Standort-reisen</t>
  </si>
  <si>
    <t xml:space="preserve">Verpflegungspauschale für eintägige Standortreisen: </t>
  </si>
  <si>
    <t>ja/nein</t>
  </si>
  <si>
    <t xml:space="preserve">Bitte legen Sie hier fest, ob gemäß Ihrer Betriebsvereinbarung für eintägige Standortreisen (Reisen zwischen Standorten Ihrer Unternehmensgruppe) eine Verpflegungspauschale berechnet werden soll. </t>
  </si>
  <si>
    <t xml:space="preserve">Unternehmen sind gesetzlich dazu verpflichtet, pro erhaltenem Frühstück einen bestimmten Prozentsatz von der Verpflegungspauschale abzuziehen. 
Bitte tragen Sie hier den Prozentsatz ein, der bei erhaltenem Frühstück abgezogen wird. </t>
  </si>
  <si>
    <t xml:space="preserve">Unternehmen sind gesetzlich dazu verpflichtet, pro erhaltenem Mittag- und Abendessen einen bestimmten Prozentsatz von der Verpflegungspauschale abzuziehen. 
Bitte tragen Sie hier den Prozentsatz ein, der je erhaltenem Mittag- bzw. Abendessen abgezogen wird. </t>
  </si>
  <si>
    <t>Sachbezugswert Mittag-  und Abendessen in EUR:</t>
  </si>
  <si>
    <t>Sachbezugswert Früh- stück in EUR:</t>
  </si>
  <si>
    <t xml:space="preserve">Ist keine Verpflegungspauschale angesetzt (bei einer eintägigen Abwesenheit unter 8 Stunden) wird pro erhaltenem Mittag- und Abendessen der entsprechende Sachbezugswert abgezogen. 
Bitte tragen Sie hier den gültigen Sachbezugswert ein. </t>
  </si>
  <si>
    <t xml:space="preserve">Ist keine Verpflegungspauschale angesetzt (bei einer eintägigen Abwesenheit unter 8 Stunden) wird pro erhaltenem Frühstück der entsprechende Sachbezugswert abgezogen. 
Bitte tragen Sie hier den gültigen Sachbezugswert ein. </t>
  </si>
  <si>
    <t>Kürz-
ung
für
Mahl-
zeiten</t>
  </si>
  <si>
    <t>DTS Systeme GmbH</t>
  </si>
  <si>
    <t>Reisekostenabrechnung 2023</t>
  </si>
  <si>
    <t>Afghanistan</t>
  </si>
  <si>
    <t>Ägypten</t>
  </si>
  <si>
    <t>Äthiopien</t>
  </si>
  <si>
    <t>Äquatorialguinea</t>
  </si>
  <si>
    <t>Albanien</t>
  </si>
  <si>
    <t>Algerien</t>
  </si>
  <si>
    <t>Andorra</t>
  </si>
  <si>
    <t>Angola</t>
  </si>
  <si>
    <t>Argentinien</t>
  </si>
  <si>
    <t>Armenien</t>
  </si>
  <si>
    <t>Aserbaidschan</t>
  </si>
  <si>
    <t>Australien</t>
  </si>
  <si>
    <t>– Canberra</t>
  </si>
  <si>
    <t>– Sydney</t>
  </si>
  <si>
    <t>Bahrain</t>
  </si>
  <si>
    <t>Bangladesch</t>
  </si>
  <si>
    <t>Barbados</t>
  </si>
  <si>
    <t>Belgien</t>
  </si>
  <si>
    <t>Benin</t>
  </si>
  <si>
    <t>Bolivien</t>
  </si>
  <si>
    <t>Bosnien und Herzegowina</t>
  </si>
  <si>
    <t>Botsuana</t>
  </si>
  <si>
    <t>Brasilien</t>
  </si>
  <si>
    <t>– Brasilia</t>
  </si>
  <si>
    <t>– Rio de Janeiro</t>
  </si>
  <si>
    <t>– Sao Paulo</t>
  </si>
  <si>
    <t>Brunei</t>
  </si>
  <si>
    <t>Bulgarien</t>
  </si>
  <si>
    <t>Burkina Faso</t>
  </si>
  <si>
    <t>Burundi</t>
  </si>
  <si>
    <t>Chile</t>
  </si>
  <si>
    <t>China</t>
  </si>
  <si>
    <t>– Chengdu</t>
  </si>
  <si>
    <t>– Hongkong</t>
  </si>
  <si>
    <t>– Kanton</t>
  </si>
  <si>
    <t>– Peking</t>
  </si>
  <si>
    <t>– Shanghai</t>
  </si>
  <si>
    <t>Costa Rica</t>
  </si>
  <si>
    <t>Côte d’Ivoire</t>
  </si>
  <si>
    <t>Dänemark</t>
  </si>
  <si>
    <t>Dominikanische Republik</t>
  </si>
  <si>
    <t>Dschibuti</t>
  </si>
  <si>
    <t>Ecuador</t>
  </si>
  <si>
    <t>El Salvador</t>
  </si>
  <si>
    <t>Eritrea</t>
  </si>
  <si>
    <t>Estland</t>
  </si>
  <si>
    <t>Fidschi</t>
  </si>
  <si>
    <t>Finnland</t>
  </si>
  <si>
    <t>Frankreich</t>
  </si>
  <si>
    <t>– Paris sowie die</t>
  </si>
  <si>
    <t>Departments 77, 78, 91 bis 95</t>
  </si>
  <si>
    <t>Gabun</t>
  </si>
  <si>
    <t>Gambia</t>
  </si>
  <si>
    <t>Georgien</t>
  </si>
  <si>
    <t>Ghana</t>
  </si>
  <si>
    <t>Griechenland</t>
  </si>
  <si>
    <t>– Athen</t>
  </si>
  <si>
    <t>Guatemala</t>
  </si>
  <si>
    <t>Guinea</t>
  </si>
  <si>
    <t>Guinea-Bissau</t>
  </si>
  <si>
    <t>Haiti</t>
  </si>
  <si>
    <t>Honduras</t>
  </si>
  <si>
    <t>Indien</t>
  </si>
  <si>
    <t>– Bangalore</t>
  </si>
  <si>
    <t>– Chennai</t>
  </si>
  <si>
    <t>– Kalkutta</t>
  </si>
  <si>
    <t>– Mumbai</t>
  </si>
  <si>
    <t>– Neu Delhi</t>
  </si>
  <si>
    <t>Indonesien</t>
  </si>
  <si>
    <t>Iran</t>
  </si>
  <si>
    <t>Irland</t>
  </si>
  <si>
    <t>Island</t>
  </si>
  <si>
    <t>Israel</t>
  </si>
  <si>
    <t>Italien</t>
  </si>
  <si>
    <t>– Mailand</t>
  </si>
  <si>
    <t>– Rom</t>
  </si>
  <si>
    <t>Jamaika</t>
  </si>
  <si>
    <t>Japan</t>
  </si>
  <si>
    <t>– Tokio</t>
  </si>
  <si>
    <t>Jemen</t>
  </si>
  <si>
    <t>Jordanien</t>
  </si>
  <si>
    <t>Kambodscha</t>
  </si>
  <si>
    <t>Kamerun</t>
  </si>
  <si>
    <t>Kanada</t>
  </si>
  <si>
    <t>– Ottawa</t>
  </si>
  <si>
    <t>– Toronto</t>
  </si>
  <si>
    <t>– Vancouver</t>
  </si>
  <si>
    <t>Kap Verde</t>
  </si>
  <si>
    <t>Kasachstan</t>
  </si>
  <si>
    <t>Katar</t>
  </si>
  <si>
    <t>Kenia</t>
  </si>
  <si>
    <t>Kirgisistan</t>
  </si>
  <si>
    <t>Kolumbien</t>
  </si>
  <si>
    <t>Kongo, Republik</t>
  </si>
  <si>
    <t>Kongo, Demokratische Republik</t>
  </si>
  <si>
    <t>Korea, Demokratische
Volksrepublik</t>
  </si>
  <si>
    <t>Korea, Republik</t>
  </si>
  <si>
    <t>Kosovo</t>
  </si>
  <si>
    <t>Kroatien</t>
  </si>
  <si>
    <t>Kuba</t>
  </si>
  <si>
    <t>Kuwait</t>
  </si>
  <si>
    <t>Laos</t>
  </si>
  <si>
    <t>Lesotho</t>
  </si>
  <si>
    <t>Lettland</t>
  </si>
  <si>
    <t>Libanon</t>
  </si>
  <si>
    <t>Libyen</t>
  </si>
  <si>
    <t>Liechtenstein</t>
  </si>
  <si>
    <t>Litauen</t>
  </si>
  <si>
    <t>Luxemburg</t>
  </si>
  <si>
    <t>Madagaskar</t>
  </si>
  <si>
    <t>Malawi</t>
  </si>
  <si>
    <t>Malaysia</t>
  </si>
  <si>
    <t>Malediven</t>
  </si>
  <si>
    <t>Mali</t>
  </si>
  <si>
    <t>Malta</t>
  </si>
  <si>
    <t>Marokko</t>
  </si>
  <si>
    <t>Marshall Inseln</t>
  </si>
  <si>
    <t>Mauretanien</t>
  </si>
  <si>
    <t>Mauritius</t>
  </si>
  <si>
    <t>Mexiko</t>
  </si>
  <si>
    <t>Moldau, Republik</t>
  </si>
  <si>
    <t>Monaco</t>
  </si>
  <si>
    <t>Mongolei</t>
  </si>
  <si>
    <t>Montenegro</t>
  </si>
  <si>
    <t>Mosambik</t>
  </si>
  <si>
    <t>Myanmar</t>
  </si>
  <si>
    <t>Namibia</t>
  </si>
  <si>
    <t>Nepal</t>
  </si>
  <si>
    <t>Neuseeland</t>
  </si>
  <si>
    <t>Nicaragua</t>
  </si>
  <si>
    <t>Niederlande</t>
  </si>
  <si>
    <t>Niger</t>
  </si>
  <si>
    <t>Nigeria</t>
  </si>
  <si>
    <t>Nordmazedonien</t>
  </si>
  <si>
    <t>Norwegen</t>
  </si>
  <si>
    <t>Österreich</t>
  </si>
  <si>
    <t>Oman</t>
  </si>
  <si>
    <t>Pakistan</t>
  </si>
  <si>
    <t>– Islamabad</t>
  </si>
  <si>
    <t>Palau</t>
  </si>
  <si>
    <t>Panama</t>
  </si>
  <si>
    <t>Papua-Neuguinea</t>
  </si>
  <si>
    <t>Paraguay</t>
  </si>
  <si>
    <t>Peru</t>
  </si>
  <si>
    <t>Philippinen</t>
  </si>
  <si>
    <t>Polen</t>
  </si>
  <si>
    <t>– Breslau</t>
  </si>
  <si>
    <t>– Danzig</t>
  </si>
  <si>
    <t>– Krakau</t>
  </si>
  <si>
    <t>– Warschau</t>
  </si>
  <si>
    <t>Portugal</t>
  </si>
  <si>
    <t>Ruanda</t>
  </si>
  <si>
    <t>Rumänien</t>
  </si>
  <si>
    <t>– Bukarest</t>
  </si>
  <si>
    <t>Russische Föderation</t>
  </si>
  <si>
    <t>– Jekaterinburg</t>
  </si>
  <si>
    <t>– Moskau</t>
  </si>
  <si>
    <t>– St. Petersburg</t>
  </si>
  <si>
    <t>– im Übrigen</t>
  </si>
  <si>
    <t>Sambia</t>
  </si>
  <si>
    <t>Samoa</t>
  </si>
  <si>
    <t>San Marino</t>
  </si>
  <si>
    <t>São Tomé – Príncipe</t>
  </si>
  <si>
    <t>Saudi-Arabien</t>
  </si>
  <si>
    <t>– Djidda</t>
  </si>
  <si>
    <t>– Riad</t>
  </si>
  <si>
    <t>Schweden</t>
  </si>
  <si>
    <t>Schweiz</t>
  </si>
  <si>
    <t>– Genf</t>
  </si>
  <si>
    <t>Senegal</t>
  </si>
  <si>
    <t>Serbien</t>
  </si>
  <si>
    <t>Sierra Leone</t>
  </si>
  <si>
    <t>Simbabwe</t>
  </si>
  <si>
    <t>Singapur</t>
  </si>
  <si>
    <t>Slowakische Republik</t>
  </si>
  <si>
    <t>Slowenien</t>
  </si>
  <si>
    <t>Spanien</t>
  </si>
  <si>
    <t>– Barcelona</t>
  </si>
  <si>
    <t>– Kanarische Inseln</t>
  </si>
  <si>
    <t>– Madrid</t>
  </si>
  <si>
    <t>– Palma de Mallorca</t>
  </si>
  <si>
    <t>Sri Lanka</t>
  </si>
  <si>
    <t>Sudan</t>
  </si>
  <si>
    <t>Südafrika</t>
  </si>
  <si>
    <t>– Kapstadt</t>
  </si>
  <si>
    <t>– Johannesburg</t>
  </si>
  <si>
    <t>Südsudan</t>
  </si>
  <si>
    <t>Syrien</t>
  </si>
  <si>
    <t>Tadschikistan</t>
  </si>
  <si>
    <t>Taiwan</t>
  </si>
  <si>
    <t>Tansania</t>
  </si>
  <si>
    <t>Thailand</t>
  </si>
  <si>
    <t>Togo</t>
  </si>
  <si>
    <t>Tonga</t>
  </si>
  <si>
    <t>Trinidad und Tobago</t>
  </si>
  <si>
    <t>Tschad</t>
  </si>
  <si>
    <t>Tschechische Republik</t>
  </si>
  <si>
    <t>Türkei</t>
  </si>
  <si>
    <t>– Istanbul</t>
  </si>
  <si>
    <t>– Izmir</t>
  </si>
  <si>
    <t>Tunesien</t>
  </si>
  <si>
    <t>Turkmenistan</t>
  </si>
  <si>
    <t>Uganda</t>
  </si>
  <si>
    <t>Ukraine</t>
  </si>
  <si>
    <t>Ungarn</t>
  </si>
  <si>
    <t>Uruguay</t>
  </si>
  <si>
    <t>Usbekistan</t>
  </si>
  <si>
    <t>Vatikanstaat</t>
  </si>
  <si>
    <t>Venezuela</t>
  </si>
  <si>
    <t>Vereinigte Arabische Emirate</t>
  </si>
  <si>
    <t>Vereinigte Staaten von Amerika
(USA)</t>
  </si>
  <si>
    <t>– Atlanta</t>
  </si>
  <si>
    <t>– Boston</t>
  </si>
  <si>
    <t>– Chicago</t>
  </si>
  <si>
    <t>– Houston</t>
  </si>
  <si>
    <t>– Los Angeles</t>
  </si>
  <si>
    <t>– Miami</t>
  </si>
  <si>
    <t>– New York City</t>
  </si>
  <si>
    <t>– San Francisco</t>
  </si>
  <si>
    <t>– Washington, D. C.</t>
  </si>
  <si>
    <t>Vereinigtes Königreich von
Großbritannien und Nordirland</t>
  </si>
  <si>
    <t>– London</t>
  </si>
  <si>
    <t>Vietnam</t>
  </si>
  <si>
    <t>Weißrussland</t>
  </si>
  <si>
    <t>Zentralafrikanische Republik</t>
  </si>
  <si>
    <t>Zypern</t>
  </si>
  <si>
    <t>Herford, 02.11.2023</t>
  </si>
  <si>
    <t>Besichtigung Immobilien Büroflächen HH</t>
  </si>
  <si>
    <t>Besuch Niederlassung Köln</t>
  </si>
  <si>
    <t>Kunde Aschendorff</t>
  </si>
  <si>
    <t>Reise Athen</t>
  </si>
  <si>
    <t>Reise Thessaloniki</t>
  </si>
  <si>
    <t>Jannik Uffmann</t>
  </si>
  <si>
    <t>Sonstiges wäre bspw. Parken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</si>
</sst>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164" formatCode="dd/mm/yy;@"/>
    <numFmt numFmtId="165" formatCode="h:mm"/>
    <numFmt numFmtId="166" formatCode="#,##0.00;[Red]#,##0.00"/>
    <numFmt numFmtId="167" formatCode="#,##0;[Red]#,##0"/>
    <numFmt numFmtId="168" formatCode="#,##0_ ;\-#,##0\ "/>
    <numFmt numFmtId="169" formatCode="#,##0.00_ ;\-#,##0.00\ "/>
    <numFmt numFmtId="170" formatCode="#,##0.0;[Red]#,##0.0"/>
    <numFmt numFmtId="171" formatCode="0.0%"/>
    <numFmt numFmtId="172" formatCode="dddd"/>
    <numFmt numFmtId="173" formatCode="[hh]:mm"/>
  </numFmts>
  <fonts count="41" x14ac:knownFonts="1">
    <font>
      <sz val="10"/>
      <color theme="1"/>
      <name val="Trebuchet MS"/>
      <family val="2"/>
    </font>
    <font>
      <sz val="10"/>
      <name val="Arial"/>
      <family val="2"/>
    </font>
    <font>
      <sz val="9"/>
      <name val="Arial"/>
      <family val="2"/>
    </font>
    <font>
      <sz val="8"/>
      <color indexed="81"/>
      <name val="Arial"/>
      <family val="2"/>
    </font>
    <font>
      <sz val="10"/>
      <color indexed="8"/>
      <name val="Arial"/>
      <family val="2"/>
    </font>
    <font>
      <sz val="9"/>
      <color indexed="8"/>
      <name val="Arial"/>
      <family val="2"/>
    </font>
    <font>
      <sz val="8"/>
      <name val="Trebuchet MS"/>
      <family val="2"/>
    </font>
    <font>
      <b/>
      <sz val="12"/>
      <name val="Arial"/>
      <family val="2"/>
    </font>
    <font>
      <sz val="11"/>
      <name val="Arial"/>
      <family val="2"/>
    </font>
    <font>
      <b/>
      <sz val="26"/>
      <name val="Arial"/>
      <family val="2"/>
    </font>
    <font>
      <u/>
      <sz val="10"/>
      <color indexed="12"/>
      <name val="Arial"/>
      <family val="2"/>
    </font>
    <font>
      <sz val="16"/>
      <name val="Verdana"/>
      <family val="2"/>
    </font>
    <font>
      <sz val="8"/>
      <color indexed="8"/>
      <name val="Arial"/>
      <family val="2"/>
    </font>
    <font>
      <sz val="12"/>
      <color indexed="8"/>
      <name val="Arial"/>
      <family val="2"/>
    </font>
    <font>
      <i/>
      <sz val="9"/>
      <color indexed="8"/>
      <name val="Arial"/>
      <family val="2"/>
    </font>
    <font>
      <i/>
      <sz val="10"/>
      <color indexed="8"/>
      <name val="Arial"/>
      <family val="2"/>
    </font>
    <font>
      <b/>
      <sz val="10"/>
      <name val="Arial"/>
      <family val="2"/>
    </font>
    <font>
      <sz val="12"/>
      <name val="Arial"/>
      <family val="2"/>
    </font>
    <font>
      <b/>
      <sz val="8"/>
      <name val="Arial"/>
      <family val="2"/>
    </font>
    <font>
      <sz val="8"/>
      <name val="Arial"/>
      <family val="2"/>
    </font>
    <font>
      <sz val="7"/>
      <name val="Arial"/>
      <family val="2"/>
    </font>
    <font>
      <b/>
      <sz val="7"/>
      <color indexed="10"/>
      <name val="Arial"/>
      <family val="2"/>
    </font>
    <font>
      <b/>
      <sz val="7"/>
      <name val="Arial"/>
      <family val="2"/>
    </font>
    <font>
      <vertAlign val="superscript"/>
      <sz val="7"/>
      <name val="Arial"/>
      <family val="2"/>
    </font>
    <font>
      <b/>
      <sz val="11"/>
      <name val="Arial"/>
      <family val="2"/>
    </font>
    <font>
      <sz val="8"/>
      <color theme="0" tint="-0.499984740745262"/>
      <name val="Verdana"/>
      <family val="2"/>
    </font>
    <font>
      <sz val="10"/>
      <color theme="1"/>
      <name val="Arial"/>
      <family val="2"/>
    </font>
    <font>
      <b/>
      <sz val="26"/>
      <color theme="0"/>
      <name val="Arial"/>
      <family val="2"/>
    </font>
    <font>
      <b/>
      <sz val="26"/>
      <color theme="1"/>
      <name val="Arial"/>
      <family val="2"/>
    </font>
    <font>
      <b/>
      <sz val="22"/>
      <color theme="0"/>
      <name val="Arial"/>
      <family val="2"/>
    </font>
    <font>
      <b/>
      <sz val="11"/>
      <color theme="1"/>
      <name val="Arial"/>
      <family val="2"/>
    </font>
    <font>
      <sz val="8"/>
      <color theme="3"/>
      <name val="Verdana"/>
      <family val="2"/>
    </font>
    <font>
      <sz val="10"/>
      <color rgb="FFB2B2B2"/>
      <name val="Arial"/>
      <family val="2"/>
    </font>
    <font>
      <b/>
      <sz val="8"/>
      <color rgb="FFB2B2B2"/>
      <name val="Verdana"/>
      <family val="2"/>
    </font>
    <font>
      <sz val="8"/>
      <color rgb="FFB2B2B2"/>
      <name val="Verdana"/>
      <family val="2"/>
    </font>
    <font>
      <sz val="12"/>
      <color rgb="FFB2B2B2"/>
      <name val="Arial"/>
      <family val="2"/>
    </font>
    <font>
      <b/>
      <sz val="12"/>
      <color theme="0"/>
      <name val="Arial"/>
      <family val="2"/>
    </font>
    <font>
      <b/>
      <sz val="10"/>
      <color theme="0"/>
      <name val="Arial"/>
      <family val="2"/>
    </font>
    <font>
      <sz val="10"/>
      <color theme="0"/>
      <name val="Arial"/>
      <family val="2"/>
    </font>
    <font>
      <b/>
      <sz val="10"/>
      <color rgb="FFFF0000"/>
      <name val="Trebuchet MS"/>
      <family val="2"/>
    </font>
    <font>
      <b/>
      <sz val="10"/>
      <color theme="1"/>
      <name val="Arial"/>
      <family val="2"/>
    </font>
  </fonts>
  <fills count="9">
    <fill>
      <patternFill patternType="none"/>
    </fill>
    <fill>
      <patternFill patternType="gray125"/>
    </fill>
    <fill>
      <patternFill patternType="solid">
        <fgColor indexed="26"/>
        <bgColor indexed="64"/>
      </patternFill>
    </fill>
    <fill>
      <patternFill patternType="solid">
        <fgColor rgb="FF00B050"/>
        <bgColor indexed="64"/>
      </patternFill>
    </fill>
    <fill>
      <gradientFill degree="90">
        <stop position="0">
          <color theme="0"/>
        </stop>
        <stop position="1">
          <color theme="0" tint="-0.1490218817712943"/>
        </stop>
      </gradientFill>
    </fill>
    <fill>
      <patternFill patternType="solid">
        <fgColor theme="0"/>
      </patternFill>
    </fill>
    <fill>
      <patternFill patternType="solid">
        <fgColor theme="0"/>
        <bgColor indexed="64"/>
      </patternFill>
    </fill>
    <fill>
      <patternFill patternType="solid">
        <fgColor rgb="FFFFFFCC"/>
        <bgColor indexed="64"/>
      </patternFill>
    </fill>
    <fill>
      <patternFill patternType="solid">
        <fgColor theme="8" tint="0.79998168889431442"/>
        <bgColor indexed="64"/>
      </patternFill>
    </fill>
  </fills>
  <borders count="31">
    <border>
      <left/>
      <right/>
      <top/>
      <bottom/>
      <diagonal/>
    </border>
    <border>
      <left/>
      <right/>
      <top/>
      <bottom style="thin">
        <color indexed="64"/>
      </bottom>
      <diagonal/>
    </border>
    <border>
      <left/>
      <right/>
      <top style="thin">
        <color indexed="64"/>
      </top>
      <bottom style="thin">
        <color indexed="64"/>
      </bottom>
      <diagonal/>
    </border>
    <border>
      <left style="medium">
        <color indexed="64"/>
      </left>
      <right/>
      <top style="thin">
        <color indexed="64"/>
      </top>
      <bottom style="thin">
        <color indexed="64"/>
      </bottom>
      <diagonal/>
    </border>
    <border>
      <left style="medium">
        <color indexed="64"/>
      </left>
      <right/>
      <top/>
      <bottom/>
      <diagonal/>
    </border>
    <border>
      <left style="thin">
        <color indexed="64"/>
      </left>
      <right/>
      <top style="thin">
        <color indexed="64"/>
      </top>
      <bottom style="thin">
        <color indexed="64"/>
      </bottom>
      <diagonal/>
    </border>
    <border>
      <left/>
      <right/>
      <top/>
      <bottom style="dashed">
        <color theme="6" tint="0.59996337778862885"/>
      </bottom>
      <diagonal/>
    </border>
    <border>
      <left/>
      <right/>
      <top style="thin">
        <color indexed="64"/>
      </top>
      <bottom style="dashed">
        <color theme="6" tint="0.59996337778862885"/>
      </bottom>
      <diagonal/>
    </border>
    <border>
      <left style="medium">
        <color indexed="64"/>
      </left>
      <right/>
      <top/>
      <bottom style="dashed">
        <color theme="6" tint="0.59996337778862885"/>
      </bottom>
      <diagonal/>
    </border>
    <border>
      <left/>
      <right/>
      <top style="dashed">
        <color theme="6" tint="0.59996337778862885"/>
      </top>
      <bottom style="dashed">
        <color theme="6" tint="0.59996337778862885"/>
      </bottom>
      <diagonal/>
    </border>
    <border>
      <left/>
      <right/>
      <top style="dashed">
        <color theme="6" tint="0.59996337778862885"/>
      </top>
      <bottom/>
      <diagonal/>
    </border>
    <border>
      <left style="thin">
        <color theme="0" tint="-0.499984740745262"/>
      </left>
      <right/>
      <top style="thin">
        <color theme="0" tint="-0.499984740745262"/>
      </top>
      <bottom/>
      <diagonal/>
    </border>
    <border>
      <left/>
      <right/>
      <top style="thin">
        <color theme="0" tint="-0.499984740745262"/>
      </top>
      <bottom/>
      <diagonal/>
    </border>
    <border>
      <left/>
      <right style="thin">
        <color theme="0" tint="-0.499984740745262"/>
      </right>
      <top style="thin">
        <color theme="0" tint="-0.499984740745262"/>
      </top>
      <bottom/>
      <diagonal/>
    </border>
    <border>
      <left style="thin">
        <color theme="0" tint="-0.499984740745262"/>
      </left>
      <right/>
      <top/>
      <bottom/>
      <diagonal/>
    </border>
    <border>
      <left/>
      <right style="thin">
        <color theme="0" tint="-0.499984740745262"/>
      </right>
      <top/>
      <bottom/>
      <diagonal/>
    </border>
    <border>
      <left style="thin">
        <color theme="0" tint="-0.499984740745262"/>
      </left>
      <right/>
      <top/>
      <bottom style="thin">
        <color theme="0" tint="-0.499984740745262"/>
      </bottom>
      <diagonal/>
    </border>
    <border>
      <left/>
      <right/>
      <top/>
      <bottom style="thin">
        <color theme="0" tint="-0.499984740745262"/>
      </bottom>
      <diagonal/>
    </border>
    <border>
      <left/>
      <right style="thin">
        <color theme="0" tint="-0.499984740745262"/>
      </right>
      <top/>
      <bottom style="thin">
        <color theme="0" tint="-0.499984740745262"/>
      </bottom>
      <diagonal/>
    </border>
    <border>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diagonal/>
    </border>
    <border>
      <left style="thin">
        <color theme="0" tint="-0.499984740745262"/>
      </left>
      <right style="thin">
        <color theme="0" tint="-0.499984740745262"/>
      </right>
      <top/>
      <bottom style="thin">
        <color theme="0" tint="-0.499984740745262"/>
      </bottom>
      <diagonal/>
    </border>
    <border>
      <left style="thin">
        <color theme="0" tint="-0.499984740745262"/>
      </left>
      <right style="thin">
        <color theme="0" tint="-0.499984740745262"/>
      </right>
      <top/>
      <bottom/>
      <diagonal/>
    </border>
    <border>
      <left style="thin">
        <color theme="0" tint="-0.499984740745262"/>
      </left>
      <right style="thin">
        <color indexed="64"/>
      </right>
      <top style="thin">
        <color theme="0" tint="-0.499984740745262"/>
      </top>
      <bottom style="thin">
        <color theme="0" tint="-0.499984740745262"/>
      </bottom>
      <diagonal/>
    </border>
    <border>
      <left style="thin">
        <color indexed="64"/>
      </left>
      <right style="thin">
        <color theme="0" tint="-0.499984740745262"/>
      </right>
      <top style="thin">
        <color theme="0" tint="-0.499984740745262"/>
      </top>
      <bottom style="thin">
        <color theme="0" tint="-0.499984740745262"/>
      </bottom>
      <diagonal/>
    </border>
    <border>
      <left style="hair">
        <color theme="0" tint="-0.499984740745262"/>
      </left>
      <right style="hair">
        <color theme="0" tint="-0.499984740745262"/>
      </right>
      <top style="thin">
        <color theme="0" tint="-0.499984740745262"/>
      </top>
      <bottom style="thin">
        <color theme="0" tint="-0.499984740745262"/>
      </bottom>
      <diagonal/>
    </border>
    <border>
      <left style="hair">
        <color theme="0" tint="-0.499984740745262"/>
      </left>
      <right/>
      <top style="thin">
        <color theme="0" tint="-0.499984740745262"/>
      </top>
      <bottom style="thin">
        <color theme="0" tint="-0.499984740745262"/>
      </bottom>
      <diagonal/>
    </border>
    <border>
      <left/>
      <right style="hair">
        <color theme="0" tint="-0.499984740745262"/>
      </right>
      <top style="thin">
        <color theme="0" tint="-0.499984740745262"/>
      </top>
      <bottom style="thin">
        <color theme="0" tint="-0.499984740745262"/>
      </bottom>
      <diagonal/>
    </border>
  </borders>
  <cellStyleXfs count="2">
    <xf numFmtId="0" fontId="0" fillId="0" borderId="0"/>
    <xf numFmtId="0" fontId="10" fillId="0" borderId="0" applyNumberFormat="0" applyFill="0" applyBorder="0" applyAlignment="0" applyProtection="0">
      <alignment vertical="top"/>
      <protection locked="0"/>
    </xf>
  </cellStyleXfs>
  <cellXfs count="310">
    <xf numFmtId="0" fontId="0" fillId="0" borderId="0" xfId="0"/>
    <xf numFmtId="0" fontId="5" fillId="0" borderId="0" xfId="0" applyFont="1"/>
    <xf numFmtId="0" fontId="25" fillId="0" borderId="0" xfId="1" quotePrefix="1" applyFont="1" applyAlignment="1" applyProtection="1">
      <alignment horizontal="right"/>
    </xf>
    <xf numFmtId="0" fontId="10" fillId="0" borderId="0" xfId="1" applyBorder="1" applyAlignment="1" applyProtection="1">
      <alignment horizontal="left" indent="6"/>
    </xf>
    <xf numFmtId="0" fontId="26" fillId="0" borderId="0" xfId="0" applyFont="1"/>
    <xf numFmtId="0" fontId="27" fillId="0" borderId="0" xfId="0" applyFont="1" applyAlignment="1">
      <alignment horizontal="center" vertical="center" wrapText="1"/>
    </xf>
    <xf numFmtId="0" fontId="27" fillId="0" borderId="0" xfId="0" applyFont="1" applyAlignment="1">
      <alignment vertical="center" wrapText="1"/>
    </xf>
    <xf numFmtId="0" fontId="28" fillId="0" borderId="0" xfId="0" applyFont="1" applyAlignment="1">
      <alignment vertical="center" wrapText="1"/>
    </xf>
    <xf numFmtId="0" fontId="29" fillId="0" borderId="0" xfId="0" applyFont="1" applyAlignment="1">
      <alignment horizontal="center" vertical="center" wrapText="1"/>
    </xf>
    <xf numFmtId="0" fontId="9" fillId="0" borderId="0" xfId="0" applyFont="1" applyAlignment="1">
      <alignment vertical="center" wrapText="1"/>
    </xf>
    <xf numFmtId="0" fontId="9" fillId="0" borderId="0" xfId="0" applyFont="1" applyAlignment="1">
      <alignment horizontal="center" vertical="center" wrapText="1"/>
    </xf>
    <xf numFmtId="0" fontId="8" fillId="0" borderId="0" xfId="0" applyFont="1"/>
    <xf numFmtId="0" fontId="1" fillId="0" borderId="0" xfId="0" applyFont="1"/>
    <xf numFmtId="0" fontId="28" fillId="0" borderId="0" xfId="0" applyFont="1" applyAlignment="1">
      <alignment horizontal="center" vertical="center" wrapText="1"/>
    </xf>
    <xf numFmtId="0" fontId="26" fillId="0" borderId="0" xfId="0" applyFont="1" applyAlignment="1">
      <alignment vertical="center"/>
    </xf>
    <xf numFmtId="0" fontId="26" fillId="0" borderId="0" xfId="0" applyFont="1" applyAlignment="1">
      <alignment horizontal="center"/>
    </xf>
    <xf numFmtId="0" fontId="26" fillId="0" borderId="1" xfId="0" applyFont="1" applyBorder="1" applyAlignment="1">
      <alignment wrapText="1"/>
    </xf>
    <xf numFmtId="0" fontId="26" fillId="0" borderId="0" xfId="0" applyFont="1" applyAlignment="1">
      <alignment horizontal="left" wrapText="1"/>
    </xf>
    <xf numFmtId="0" fontId="1" fillId="0" borderId="0" xfId="0" applyFont="1" applyAlignment="1">
      <alignment horizontal="left" wrapText="1"/>
    </xf>
    <xf numFmtId="0" fontId="30" fillId="0" borderId="2" xfId="0" applyFont="1" applyBorder="1" applyAlignment="1">
      <alignment horizontal="center" vertical="top"/>
    </xf>
    <xf numFmtId="0" fontId="30" fillId="0" borderId="2" xfId="0" applyFont="1" applyBorder="1" applyAlignment="1">
      <alignment horizontal="left" vertical="top"/>
    </xf>
    <xf numFmtId="0" fontId="30" fillId="0" borderId="3" xfId="0" applyFont="1" applyBorder="1" applyAlignment="1">
      <alignment horizontal="center" vertical="center"/>
    </xf>
    <xf numFmtId="0" fontId="30" fillId="0" borderId="2" xfId="0" applyFont="1" applyBorder="1" applyAlignment="1">
      <alignment horizontal="center" vertical="center"/>
    </xf>
    <xf numFmtId="0" fontId="26" fillId="0" borderId="6" xfId="0" applyFont="1" applyBorder="1" applyAlignment="1">
      <alignment horizontal="left" indent="1"/>
    </xf>
    <xf numFmtId="14" fontId="26" fillId="0" borderId="6" xfId="0" applyNumberFormat="1" applyFont="1" applyBorder="1" applyAlignment="1">
      <alignment horizontal="center"/>
    </xf>
    <xf numFmtId="0" fontId="26" fillId="0" borderId="6" xfId="0" applyFont="1" applyBorder="1" applyAlignment="1">
      <alignment horizontal="center"/>
    </xf>
    <xf numFmtId="0" fontId="26" fillId="0" borderId="7" xfId="0" applyFont="1" applyBorder="1"/>
    <xf numFmtId="0" fontId="26" fillId="0" borderId="8" xfId="0" applyFont="1" applyBorder="1" applyAlignment="1">
      <alignment horizontal="center" vertical="center"/>
    </xf>
    <xf numFmtId="0" fontId="26" fillId="0" borderId="6" xfId="0" applyFont="1" applyBorder="1" applyAlignment="1">
      <alignment horizontal="center" vertical="center"/>
    </xf>
    <xf numFmtId="0" fontId="1" fillId="0" borderId="6" xfId="0" applyFont="1" applyBorder="1" applyAlignment="1">
      <alignment horizontal="left" indent="1"/>
    </xf>
    <xf numFmtId="0" fontId="26" fillId="0" borderId="9" xfId="0" applyFont="1" applyBorder="1" applyAlignment="1">
      <alignment horizontal="left" indent="1"/>
    </xf>
    <xf numFmtId="14" fontId="26" fillId="0" borderId="9" xfId="0" applyNumberFormat="1" applyFont="1" applyBorder="1" applyAlignment="1">
      <alignment horizontal="center"/>
    </xf>
    <xf numFmtId="0" fontId="26" fillId="0" borderId="9" xfId="0" applyFont="1" applyBorder="1" applyAlignment="1">
      <alignment horizontal="center"/>
    </xf>
    <xf numFmtId="0" fontId="26" fillId="0" borderId="9" xfId="0" applyFont="1" applyBorder="1"/>
    <xf numFmtId="0" fontId="26" fillId="0" borderId="4" xfId="0" applyFont="1" applyBorder="1"/>
    <xf numFmtId="0" fontId="26" fillId="0" borderId="10" xfId="0" applyFont="1" applyBorder="1" applyAlignment="1">
      <alignment horizontal="left" indent="1"/>
    </xf>
    <xf numFmtId="14" fontId="26" fillId="0" borderId="10" xfId="0" applyNumberFormat="1" applyFont="1" applyBorder="1" applyAlignment="1">
      <alignment horizontal="center"/>
    </xf>
    <xf numFmtId="0" fontId="26" fillId="0" borderId="10" xfId="0" applyFont="1" applyBorder="1" applyAlignment="1">
      <alignment horizontal="center"/>
    </xf>
    <xf numFmtId="0" fontId="26" fillId="0" borderId="10" xfId="0" applyFont="1" applyBorder="1"/>
    <xf numFmtId="0" fontId="26" fillId="0" borderId="0" xfId="0" applyFont="1" applyAlignment="1">
      <alignment horizontal="center" vertical="center"/>
    </xf>
    <xf numFmtId="0" fontId="1" fillId="0" borderId="0" xfId="0" applyFont="1" applyAlignment="1">
      <alignment horizontal="left" indent="1"/>
    </xf>
    <xf numFmtId="0" fontId="1" fillId="0" borderId="0" xfId="0" applyFont="1" applyAlignment="1">
      <alignment horizontal="left"/>
    </xf>
    <xf numFmtId="0" fontId="26" fillId="0" borderId="2" xfId="0" applyFont="1" applyBorder="1" applyAlignment="1">
      <alignment vertical="top"/>
    </xf>
    <xf numFmtId="0" fontId="26" fillId="0" borderId="0" xfId="0" applyFont="1" applyAlignment="1">
      <alignment vertical="top"/>
    </xf>
    <xf numFmtId="0" fontId="26" fillId="0" borderId="0" xfId="0" applyFont="1" applyAlignment="1">
      <alignment horizontal="left"/>
    </xf>
    <xf numFmtId="0" fontId="15" fillId="0" borderId="0" xfId="0" applyFont="1"/>
    <xf numFmtId="0" fontId="5" fillId="0" borderId="0" xfId="0" applyFont="1" applyAlignment="1">
      <alignment horizontal="right" indent="1"/>
    </xf>
    <xf numFmtId="0" fontId="31" fillId="0" borderId="0" xfId="0" applyFont="1" applyAlignment="1">
      <alignment horizontal="right"/>
    </xf>
    <xf numFmtId="0" fontId="12" fillId="0" borderId="0" xfId="0" applyFont="1"/>
    <xf numFmtId="0" fontId="4" fillId="0" borderId="0" xfId="0" applyFont="1"/>
    <xf numFmtId="0" fontId="4" fillId="0" borderId="0" xfId="0" applyFont="1" applyAlignment="1">
      <alignment horizontal="right" indent="1"/>
    </xf>
    <xf numFmtId="0" fontId="1" fillId="0" borderId="0" xfId="0" applyFont="1" applyAlignment="1">
      <alignment vertical="center"/>
    </xf>
    <xf numFmtId="0" fontId="1" fillId="0" borderId="0" xfId="0" applyFont="1" applyAlignment="1">
      <alignment horizontal="center" vertical="center"/>
    </xf>
    <xf numFmtId="0" fontId="14" fillId="0" borderId="0" xfId="0" applyFont="1"/>
    <xf numFmtId="0" fontId="32" fillId="0" borderId="0" xfId="0" applyFont="1"/>
    <xf numFmtId="0" fontId="32" fillId="0" borderId="0" xfId="0" applyFont="1" applyAlignment="1">
      <alignment horizontal="left" indent="1"/>
    </xf>
    <xf numFmtId="0" fontId="29" fillId="3" borderId="0" xfId="0" applyFont="1" applyFill="1" applyAlignment="1">
      <alignment horizontal="center" vertical="center" wrapText="1"/>
    </xf>
    <xf numFmtId="0" fontId="5" fillId="0" borderId="11" xfId="0" applyFont="1" applyBorder="1"/>
    <xf numFmtId="0" fontId="5" fillId="0" borderId="12" xfId="0" applyFont="1" applyBorder="1"/>
    <xf numFmtId="0" fontId="5" fillId="0" borderId="12" xfId="0" applyFont="1" applyBorder="1" applyAlignment="1">
      <alignment horizontal="right" indent="1"/>
    </xf>
    <xf numFmtId="0" fontId="5" fillId="0" borderId="13" xfId="0" applyFont="1" applyBorder="1"/>
    <xf numFmtId="0" fontId="5" fillId="0" borderId="14" xfId="0" applyFont="1" applyBorder="1"/>
    <xf numFmtId="0" fontId="5" fillId="0" borderId="15" xfId="0" applyFont="1" applyBorder="1"/>
    <xf numFmtId="0" fontId="4" fillId="0" borderId="14" xfId="0" applyFont="1" applyBorder="1"/>
    <xf numFmtId="0" fontId="4" fillId="0" borderId="15" xfId="0" applyFont="1" applyBorder="1"/>
    <xf numFmtId="0" fontId="1" fillId="0" borderId="14" xfId="0" applyFont="1" applyBorder="1" applyAlignment="1">
      <alignment vertical="center"/>
    </xf>
    <xf numFmtId="0" fontId="1" fillId="0" borderId="15" xfId="0" applyFont="1" applyBorder="1" applyAlignment="1">
      <alignment vertical="center"/>
    </xf>
    <xf numFmtId="0" fontId="33" fillId="0" borderId="14" xfId="0" applyFont="1" applyBorder="1" applyAlignment="1">
      <alignment horizontal="left" indent="1"/>
    </xf>
    <xf numFmtId="0" fontId="34" fillId="0" borderId="14" xfId="0" applyFont="1" applyBorder="1" applyAlignment="1">
      <alignment horizontal="left" indent="1"/>
    </xf>
    <xf numFmtId="0" fontId="35" fillId="0" borderId="16" xfId="0" applyFont="1" applyBorder="1"/>
    <xf numFmtId="0" fontId="4" fillId="0" borderId="17" xfId="0" applyFont="1" applyBorder="1"/>
    <xf numFmtId="0" fontId="4" fillId="0" borderId="17" xfId="0" applyFont="1" applyBorder="1" applyAlignment="1">
      <alignment horizontal="right" indent="1"/>
    </xf>
    <xf numFmtId="0" fontId="5" fillId="0" borderId="17" xfId="0" applyFont="1" applyBorder="1"/>
    <xf numFmtId="0" fontId="5" fillId="0" borderId="18" xfId="0" applyFont="1" applyBorder="1"/>
    <xf numFmtId="0" fontId="2" fillId="4" borderId="0" xfId="0" applyFont="1" applyFill="1" applyAlignment="1">
      <alignment horizontal="center" textRotation="90" wrapText="1"/>
    </xf>
    <xf numFmtId="0" fontId="17" fillId="0" borderId="0" xfId="0" applyFont="1"/>
    <xf numFmtId="16" fontId="20" fillId="0" borderId="0" xfId="0" applyNumberFormat="1" applyFont="1"/>
    <xf numFmtId="0" fontId="20" fillId="0" borderId="0" xfId="0" applyFont="1"/>
    <xf numFmtId="0" fontId="19" fillId="0" borderId="0" xfId="0" applyFont="1" applyAlignment="1">
      <alignment horizontal="right"/>
    </xf>
    <xf numFmtId="0" fontId="20" fillId="0" borderId="0" xfId="0" applyFont="1" applyAlignment="1">
      <alignment horizontal="right"/>
    </xf>
    <xf numFmtId="0" fontId="19" fillId="0" borderId="0" xfId="0" applyFont="1"/>
    <xf numFmtId="16" fontId="22" fillId="0" borderId="0" xfId="0" applyNumberFormat="1" applyFont="1" applyAlignment="1">
      <alignment vertical="top"/>
    </xf>
    <xf numFmtId="16" fontId="23" fillId="0" borderId="0" xfId="0" applyNumberFormat="1" applyFont="1"/>
    <xf numFmtId="14" fontId="20" fillId="0" borderId="0" xfId="0" applyNumberFormat="1" applyFont="1"/>
    <xf numFmtId="0" fontId="7" fillId="4" borderId="19" xfId="0" applyFont="1" applyFill="1" applyBorder="1" applyAlignment="1">
      <alignment horizontal="left" wrapText="1"/>
    </xf>
    <xf numFmtId="0" fontId="7" fillId="4" borderId="20" xfId="0" applyFont="1" applyFill="1" applyBorder="1" applyAlignment="1">
      <alignment horizontal="left" wrapText="1"/>
    </xf>
    <xf numFmtId="16" fontId="20" fillId="0" borderId="16" xfId="0" applyNumberFormat="1" applyFont="1" applyBorder="1"/>
    <xf numFmtId="0" fontId="20" fillId="0" borderId="17" xfId="0" applyFont="1" applyBorder="1"/>
    <xf numFmtId="0" fontId="19" fillId="0" borderId="17" xfId="0" applyFont="1" applyBorder="1"/>
    <xf numFmtId="0" fontId="19" fillId="0" borderId="18" xfId="0" applyFont="1" applyBorder="1"/>
    <xf numFmtId="16" fontId="1" fillId="0" borderId="0" xfId="0" applyNumberFormat="1" applyFont="1"/>
    <xf numFmtId="0" fontId="16" fillId="0" borderId="0" xfId="0" applyFont="1" applyAlignment="1">
      <alignment wrapText="1"/>
    </xf>
    <xf numFmtId="0" fontId="16" fillId="0" borderId="15" xfId="0" applyFont="1" applyBorder="1" applyAlignment="1">
      <alignment wrapText="1"/>
    </xf>
    <xf numFmtId="0" fontId="19" fillId="0" borderId="15" xfId="0" applyFont="1" applyBorder="1"/>
    <xf numFmtId="0" fontId="36" fillId="5" borderId="14" xfId="0" applyFont="1" applyFill="1" applyBorder="1" applyAlignment="1">
      <alignment vertical="center"/>
    </xf>
    <xf numFmtId="0" fontId="36" fillId="5" borderId="0" xfId="0" applyFont="1" applyFill="1" applyAlignment="1">
      <alignment vertical="center"/>
    </xf>
    <xf numFmtId="0" fontId="36" fillId="5" borderId="15" xfId="0" applyFont="1" applyFill="1" applyBorder="1" applyAlignment="1">
      <alignment vertical="center"/>
    </xf>
    <xf numFmtId="0" fontId="1" fillId="6" borderId="21" xfId="0" applyFont="1" applyFill="1" applyBorder="1" applyAlignment="1">
      <alignment horizontal="center" textRotation="90" wrapText="1"/>
    </xf>
    <xf numFmtId="16" fontId="20" fillId="0" borderId="14" xfId="0" applyNumberFormat="1" applyFont="1" applyBorder="1"/>
    <xf numFmtId="0" fontId="18" fillId="0" borderId="0" xfId="0" applyFont="1" applyAlignment="1">
      <alignment horizontal="center" wrapText="1"/>
    </xf>
    <xf numFmtId="0" fontId="21" fillId="0" borderId="0" xfId="0" applyFont="1" applyAlignment="1">
      <alignment horizontal="right" wrapText="1"/>
    </xf>
    <xf numFmtId="168" fontId="1" fillId="0" borderId="0" xfId="0" applyNumberFormat="1" applyFont="1" applyAlignment="1">
      <alignment horizontal="right"/>
    </xf>
    <xf numFmtId="167" fontId="1" fillId="0" borderId="0" xfId="0" applyNumberFormat="1" applyFont="1" applyAlignment="1">
      <alignment horizontal="right"/>
    </xf>
    <xf numFmtId="4" fontId="1" fillId="0" borderId="0" xfId="0" applyNumberFormat="1" applyFont="1" applyAlignment="1">
      <alignment horizontal="right"/>
    </xf>
    <xf numFmtId="169" fontId="1" fillId="0" borderId="0" xfId="0" applyNumberFormat="1" applyFont="1" applyAlignment="1">
      <alignment horizontal="right"/>
    </xf>
    <xf numFmtId="166" fontId="1" fillId="0" borderId="21" xfId="0" applyNumberFormat="1" applyFont="1" applyBorder="1"/>
    <xf numFmtId="0" fontId="1" fillId="6" borderId="21" xfId="0" applyFont="1" applyFill="1" applyBorder="1" applyAlignment="1">
      <alignment horizontal="center" wrapText="1"/>
    </xf>
    <xf numFmtId="0" fontId="2" fillId="6" borderId="21" xfId="0" applyFont="1" applyFill="1" applyBorder="1" applyAlignment="1">
      <alignment horizontal="center" wrapText="1"/>
    </xf>
    <xf numFmtId="164" fontId="1" fillId="7" borderId="21" xfId="0" applyNumberFormat="1" applyFont="1" applyFill="1" applyBorder="1" applyAlignment="1" applyProtection="1">
      <alignment horizontal="center" wrapText="1"/>
      <protection locked="0"/>
    </xf>
    <xf numFmtId="20" fontId="1" fillId="7" borderId="21" xfId="0" applyNumberFormat="1" applyFont="1" applyFill="1" applyBorder="1" applyAlignment="1" applyProtection="1">
      <alignment horizontal="center"/>
      <protection locked="0"/>
    </xf>
    <xf numFmtId="0" fontId="18" fillId="4" borderId="22" xfId="0" applyFont="1" applyFill="1" applyBorder="1" applyAlignment="1">
      <alignment horizontal="center" vertical="center" wrapText="1"/>
    </xf>
    <xf numFmtId="0" fontId="18" fillId="4" borderId="20" xfId="0" applyFont="1" applyFill="1" applyBorder="1" applyAlignment="1">
      <alignment horizontal="center" vertical="center" wrapText="1"/>
    </xf>
    <xf numFmtId="165" fontId="1" fillId="7" borderId="21" xfId="0" applyNumberFormat="1" applyFont="1" applyFill="1" applyBorder="1" applyAlignment="1" applyProtection="1">
      <alignment horizontal="center"/>
      <protection locked="0"/>
    </xf>
    <xf numFmtId="0" fontId="1" fillId="7" borderId="21" xfId="0" applyFont="1" applyFill="1" applyBorder="1" applyAlignment="1" applyProtection="1">
      <alignment horizontal="left" indent="1"/>
      <protection locked="0"/>
    </xf>
    <xf numFmtId="0" fontId="26" fillId="0" borderId="23" xfId="0" applyFont="1" applyBorder="1" applyAlignment="1">
      <alignment horizontal="left"/>
    </xf>
    <xf numFmtId="0" fontId="16" fillId="6" borderId="11" xfId="0" applyFont="1" applyFill="1" applyBorder="1"/>
    <xf numFmtId="0" fontId="16" fillId="6" borderId="0" xfId="0" applyFont="1" applyFill="1"/>
    <xf numFmtId="0" fontId="1" fillId="6" borderId="0" xfId="0" applyFont="1" applyFill="1"/>
    <xf numFmtId="0" fontId="24" fillId="4" borderId="22" xfId="0" applyFont="1" applyFill="1" applyBorder="1" applyAlignment="1">
      <alignment wrapText="1"/>
    </xf>
    <xf numFmtId="0" fontId="24" fillId="4" borderId="19" xfId="0" applyFont="1" applyFill="1" applyBorder="1" applyAlignment="1">
      <alignment wrapText="1"/>
    </xf>
    <xf numFmtId="0" fontId="24" fillId="4" borderId="20" xfId="0" applyFont="1" applyFill="1" applyBorder="1" applyAlignment="1">
      <alignment wrapText="1"/>
    </xf>
    <xf numFmtId="0" fontId="16" fillId="0" borderId="0" xfId="0" applyFont="1"/>
    <xf numFmtId="166" fontId="1" fillId="0" borderId="21" xfId="0" applyNumberFormat="1" applyFont="1" applyBorder="1" applyAlignment="1">
      <alignment horizontal="right"/>
    </xf>
    <xf numFmtId="0" fontId="32" fillId="0" borderId="15" xfId="0" applyFont="1" applyBorder="1" applyAlignment="1">
      <alignment vertical="top"/>
    </xf>
    <xf numFmtId="0" fontId="1" fillId="6" borderId="17" xfId="0" applyFont="1" applyFill="1" applyBorder="1"/>
    <xf numFmtId="0" fontId="1" fillId="0" borderId="17" xfId="0" applyFont="1" applyBorder="1"/>
    <xf numFmtId="14" fontId="1" fillId="7" borderId="21" xfId="0" applyNumberFormat="1" applyFont="1" applyFill="1" applyBorder="1" applyAlignment="1" applyProtection="1">
      <alignment horizontal="center"/>
      <protection locked="0"/>
    </xf>
    <xf numFmtId="20" fontId="1" fillId="0" borderId="21" xfId="0" applyNumberFormat="1" applyFont="1" applyBorder="1" applyAlignment="1">
      <alignment horizontal="center"/>
    </xf>
    <xf numFmtId="0" fontId="1" fillId="6" borderId="14" xfId="0" applyFont="1" applyFill="1" applyBorder="1"/>
    <xf numFmtId="0" fontId="19" fillId="6" borderId="21" xfId="0" applyFont="1" applyFill="1" applyBorder="1" applyAlignment="1">
      <alignment horizontal="center" wrapText="1"/>
    </xf>
    <xf numFmtId="0" fontId="16" fillId="6" borderId="12" xfId="0" applyFont="1" applyFill="1" applyBorder="1"/>
    <xf numFmtId="0" fontId="7" fillId="4" borderId="19" xfId="0" applyFont="1" applyFill="1" applyBorder="1" applyAlignment="1">
      <alignment horizontal="center" wrapText="1"/>
    </xf>
    <xf numFmtId="0" fontId="16" fillId="6" borderId="14" xfId="0" applyFont="1" applyFill="1" applyBorder="1" applyAlignment="1">
      <alignment horizontal="left" indent="1"/>
    </xf>
    <xf numFmtId="0" fontId="16" fillId="6" borderId="0" xfId="0" applyFont="1" applyFill="1" applyAlignment="1">
      <alignment horizontal="left" indent="1"/>
    </xf>
    <xf numFmtId="0" fontId="18" fillId="4" borderId="19" xfId="0" applyFont="1" applyFill="1" applyBorder="1" applyAlignment="1">
      <alignment horizontal="center" vertical="center" wrapText="1"/>
    </xf>
    <xf numFmtId="0" fontId="16" fillId="6" borderId="0" xfId="0" applyFont="1" applyFill="1" applyAlignment="1">
      <alignment horizontal="left"/>
    </xf>
    <xf numFmtId="0" fontId="32" fillId="0" borderId="0" xfId="0" applyFont="1" applyAlignment="1">
      <alignment horizontal="left" vertical="top" wrapText="1"/>
    </xf>
    <xf numFmtId="0" fontId="7" fillId="4" borderId="20" xfId="0" applyFont="1" applyFill="1" applyBorder="1" applyAlignment="1">
      <alignment horizontal="center" wrapText="1"/>
    </xf>
    <xf numFmtId="0" fontId="32" fillId="0" borderId="0" xfId="0" applyFont="1" applyAlignment="1">
      <alignment horizontal="left" vertical="center" indent="1"/>
    </xf>
    <xf numFmtId="0" fontId="14" fillId="0" borderId="0" xfId="0" applyFont="1" applyAlignment="1">
      <alignment vertical="center"/>
    </xf>
    <xf numFmtId="0" fontId="32" fillId="0" borderId="0" xfId="0" applyFont="1" applyAlignment="1">
      <alignment wrapText="1"/>
    </xf>
    <xf numFmtId="172" fontId="26" fillId="0" borderId="6" xfId="0" applyNumberFormat="1" applyFont="1" applyBorder="1" applyAlignment="1">
      <alignment horizontal="left"/>
    </xf>
    <xf numFmtId="172" fontId="26" fillId="0" borderId="0" xfId="0" applyNumberFormat="1" applyFont="1" applyAlignment="1">
      <alignment horizontal="left"/>
    </xf>
    <xf numFmtId="16" fontId="20" fillId="0" borderId="17" xfId="0" applyNumberFormat="1" applyFont="1" applyBorder="1"/>
    <xf numFmtId="0" fontId="37" fillId="0" borderId="0" xfId="0" applyFont="1"/>
    <xf numFmtId="0" fontId="38" fillId="0" borderId="0" xfId="0" applyFont="1"/>
    <xf numFmtId="0" fontId="1" fillId="6" borderId="15" xfId="0" applyFont="1" applyFill="1" applyBorder="1"/>
    <xf numFmtId="0" fontId="1" fillId="0" borderId="0" xfId="0" quotePrefix="1" applyFont="1"/>
    <xf numFmtId="0" fontId="1" fillId="6" borderId="0" xfId="0" applyFont="1" applyFill="1" applyAlignment="1">
      <alignment vertical="top" wrapText="1"/>
    </xf>
    <xf numFmtId="0" fontId="16" fillId="6" borderId="15" xfId="0" applyFont="1" applyFill="1" applyBorder="1"/>
    <xf numFmtId="0" fontId="15" fillId="0" borderId="0" xfId="0" applyFont="1" applyAlignment="1">
      <alignment horizontal="left" vertical="center" indent="3"/>
    </xf>
    <xf numFmtId="2" fontId="1" fillId="8" borderId="21" xfId="0" applyNumberFormat="1" applyFont="1" applyFill="1" applyBorder="1" applyAlignment="1" applyProtection="1">
      <alignment horizontal="right" indent="1"/>
      <protection locked="0"/>
    </xf>
    <xf numFmtId="171" fontId="1" fillId="8" borderId="21" xfId="0" applyNumberFormat="1" applyFont="1" applyFill="1" applyBorder="1" applyAlignment="1" applyProtection="1">
      <alignment horizontal="right" indent="1"/>
      <protection locked="0"/>
    </xf>
    <xf numFmtId="4" fontId="1" fillId="8" borderId="21" xfId="0" applyNumberFormat="1" applyFont="1" applyFill="1" applyBorder="1" applyAlignment="1" applyProtection="1">
      <alignment horizontal="right" indent="1"/>
      <protection locked="0"/>
    </xf>
    <xf numFmtId="0" fontId="26" fillId="0" borderId="24" xfId="0" applyFont="1" applyBorder="1" applyAlignment="1">
      <alignment horizontal="left" vertical="center" indent="1"/>
    </xf>
    <xf numFmtId="0" fontId="26" fillId="0" borderId="24" xfId="0" applyFont="1" applyBorder="1" applyAlignment="1">
      <alignment horizontal="center" vertical="center" wrapText="1"/>
    </xf>
    <xf numFmtId="0" fontId="0" fillId="0" borderId="14" xfId="0" applyBorder="1"/>
    <xf numFmtId="2" fontId="1" fillId="0" borderId="0" xfId="0" applyNumberFormat="1" applyFont="1" applyAlignment="1">
      <alignment horizontal="right" indent="1"/>
    </xf>
    <xf numFmtId="0" fontId="0" fillId="0" borderId="16" xfId="0" applyBorder="1"/>
    <xf numFmtId="0" fontId="1" fillId="6" borderId="18" xfId="0" applyFont="1" applyFill="1" applyBorder="1"/>
    <xf numFmtId="0" fontId="10" fillId="0" borderId="0" xfId="1" applyBorder="1" applyAlignment="1" applyProtection="1">
      <alignment horizontal="left" indent="4"/>
    </xf>
    <xf numFmtId="0" fontId="10" fillId="0" borderId="0" xfId="1" applyAlignment="1" applyProtection="1">
      <protection locked="0"/>
    </xf>
    <xf numFmtId="0" fontId="16" fillId="6" borderId="13" xfId="0" applyFont="1" applyFill="1" applyBorder="1"/>
    <xf numFmtId="164" fontId="1" fillId="0" borderId="21" xfId="0" applyNumberFormat="1" applyFont="1" applyBorder="1" applyAlignment="1">
      <alignment horizontal="center" wrapText="1"/>
    </xf>
    <xf numFmtId="14" fontId="1" fillId="0" borderId="17" xfId="0" applyNumberFormat="1" applyFont="1" applyBorder="1" applyAlignment="1">
      <alignment horizontal="left"/>
    </xf>
    <xf numFmtId="166" fontId="1" fillId="7" borderId="21" xfId="0" applyNumberFormat="1" applyFont="1" applyFill="1" applyBorder="1" applyProtection="1">
      <protection locked="0"/>
    </xf>
    <xf numFmtId="167" fontId="1" fillId="7" borderId="21" xfId="0" applyNumberFormat="1" applyFont="1" applyFill="1" applyBorder="1" applyAlignment="1" applyProtection="1">
      <alignment horizontal="center"/>
      <protection locked="0"/>
    </xf>
    <xf numFmtId="166" fontId="1" fillId="7" borderId="21" xfId="0" applyNumberFormat="1" applyFont="1" applyFill="1" applyBorder="1" applyAlignment="1" applyProtection="1">
      <alignment horizontal="right"/>
      <protection locked="0"/>
    </xf>
    <xf numFmtId="170" fontId="1" fillId="7" borderId="21" xfId="0" applyNumberFormat="1" applyFont="1" applyFill="1" applyBorder="1" applyAlignment="1" applyProtection="1">
      <alignment horizontal="right"/>
      <protection locked="0"/>
    </xf>
    <xf numFmtId="0" fontId="0" fillId="0" borderId="15" xfId="0" applyBorder="1"/>
    <xf numFmtId="0" fontId="0" fillId="0" borderId="17" xfId="0" applyBorder="1"/>
    <xf numFmtId="0" fontId="0" fillId="0" borderId="18" xfId="0" applyBorder="1"/>
    <xf numFmtId="0" fontId="1" fillId="6" borderId="0" xfId="0" applyFont="1" applyFill="1" applyAlignment="1">
      <alignment horizontal="right" indent="2"/>
    </xf>
    <xf numFmtId="14" fontId="16" fillId="0" borderId="0" xfId="0" applyNumberFormat="1" applyFont="1" applyAlignment="1">
      <alignment horizontal="left" wrapText="1"/>
    </xf>
    <xf numFmtId="0" fontId="16" fillId="6" borderId="0" xfId="0" applyFont="1" applyFill="1" applyAlignment="1">
      <alignment wrapText="1"/>
    </xf>
    <xf numFmtId="14" fontId="16" fillId="0" borderId="0" xfId="0" applyNumberFormat="1" applyFont="1" applyAlignment="1">
      <alignment horizontal="left" vertical="top" wrapText="1"/>
    </xf>
    <xf numFmtId="0" fontId="1" fillId="0" borderId="12" xfId="0" applyFont="1" applyBorder="1"/>
    <xf numFmtId="0" fontId="0" fillId="0" borderId="12" xfId="0" applyBorder="1"/>
    <xf numFmtId="14" fontId="16" fillId="0" borderId="0" xfId="0" applyNumberFormat="1" applyFont="1" applyAlignment="1">
      <alignment vertical="top" wrapText="1"/>
    </xf>
    <xf numFmtId="0" fontId="1" fillId="0" borderId="19" xfId="0" applyFont="1" applyBorder="1"/>
    <xf numFmtId="0" fontId="0" fillId="0" borderId="19" xfId="0" applyBorder="1"/>
    <xf numFmtId="14" fontId="1" fillId="0" borderId="0" xfId="0" applyNumberFormat="1" applyFont="1" applyAlignment="1">
      <alignment horizontal="left"/>
    </xf>
    <xf numFmtId="0" fontId="39" fillId="0" borderId="0" xfId="0" applyFont="1" applyAlignment="1">
      <alignment horizontal="right"/>
    </xf>
    <xf numFmtId="14" fontId="1" fillId="0" borderId="0" xfId="0" applyNumberFormat="1" applyFont="1" applyAlignment="1">
      <alignment horizontal="center"/>
    </xf>
    <xf numFmtId="14" fontId="16" fillId="0" borderId="15" xfId="0" applyNumberFormat="1" applyFont="1" applyBorder="1" applyAlignment="1">
      <alignment vertical="top" wrapText="1"/>
    </xf>
    <xf numFmtId="14" fontId="1" fillId="0" borderId="0" xfId="0" applyNumberFormat="1" applyFont="1" applyAlignment="1">
      <alignment vertical="top" wrapText="1"/>
    </xf>
    <xf numFmtId="0" fontId="26" fillId="7" borderId="25" xfId="0" applyFont="1" applyFill="1" applyBorder="1" applyAlignment="1" applyProtection="1">
      <alignment horizontal="left" indent="1"/>
      <protection locked="0"/>
    </xf>
    <xf numFmtId="1" fontId="26" fillId="7" borderId="25" xfId="0" applyNumberFormat="1" applyFont="1" applyFill="1" applyBorder="1" applyAlignment="1" applyProtection="1">
      <alignment horizontal="center"/>
      <protection locked="0"/>
    </xf>
    <xf numFmtId="0" fontId="26" fillId="7" borderId="24" xfId="0" applyFont="1" applyFill="1" applyBorder="1" applyAlignment="1" applyProtection="1">
      <alignment horizontal="left" indent="1"/>
      <protection locked="0"/>
    </xf>
    <xf numFmtId="1" fontId="26" fillId="7" borderId="24" xfId="0" applyNumberFormat="1" applyFont="1" applyFill="1" applyBorder="1" applyAlignment="1" applyProtection="1">
      <alignment horizontal="center"/>
      <protection locked="0"/>
    </xf>
    <xf numFmtId="0" fontId="5" fillId="0" borderId="0" xfId="0" applyFont="1" applyProtection="1">
      <protection locked="0"/>
    </xf>
    <xf numFmtId="0" fontId="1" fillId="6" borderId="0" xfId="0" applyFont="1" applyFill="1" applyAlignment="1">
      <alignment horizontal="left"/>
    </xf>
    <xf numFmtId="173" fontId="1" fillId="7" borderId="21" xfId="0" applyNumberFormat="1" applyFont="1" applyFill="1" applyBorder="1" applyAlignment="1" applyProtection="1">
      <alignment horizontal="center"/>
      <protection locked="0"/>
    </xf>
    <xf numFmtId="0" fontId="26" fillId="0" borderId="25" xfId="0" applyFont="1" applyBorder="1" applyAlignment="1">
      <alignment horizontal="left" vertical="center" indent="1"/>
    </xf>
    <xf numFmtId="0" fontId="26" fillId="0" borderId="25" xfId="0" applyFont="1" applyBorder="1" applyAlignment="1">
      <alignment horizontal="center" vertical="center" wrapText="1"/>
    </xf>
    <xf numFmtId="16" fontId="19" fillId="0" borderId="0" xfId="0" applyNumberFormat="1" applyFont="1" applyAlignment="1">
      <alignment vertical="top"/>
    </xf>
    <xf numFmtId="0" fontId="7" fillId="4" borderId="20" xfId="0" applyFont="1" applyFill="1" applyBorder="1" applyAlignment="1">
      <alignment horizontal="left" vertical="center" wrapText="1"/>
    </xf>
    <xf numFmtId="0" fontId="40" fillId="0" borderId="23" xfId="0" applyFont="1" applyBorder="1" applyAlignment="1">
      <alignment horizontal="center" vertical="center" wrapText="1"/>
    </xf>
    <xf numFmtId="0" fontId="7" fillId="4" borderId="5" xfId="0" applyFont="1" applyFill="1" applyBorder="1" applyAlignment="1">
      <alignment horizontal="center" wrapText="1"/>
    </xf>
    <xf numFmtId="0" fontId="40" fillId="0" borderId="25" xfId="0" applyFont="1" applyBorder="1" applyAlignment="1">
      <alignment vertical="top" wrapText="1"/>
    </xf>
    <xf numFmtId="4" fontId="1" fillId="0" borderId="21" xfId="0" applyNumberFormat="1" applyFont="1" applyBorder="1"/>
    <xf numFmtId="0" fontId="34" fillId="0" borderId="12" xfId="0" applyFont="1" applyBorder="1" applyAlignment="1">
      <alignment horizontal="left" indent="1"/>
    </xf>
    <xf numFmtId="0" fontId="34" fillId="0" borderId="12" xfId="0" applyFont="1" applyBorder="1" applyAlignment="1">
      <alignment horizontal="right" indent="1"/>
    </xf>
    <xf numFmtId="0" fontId="1" fillId="6" borderId="0" xfId="0" applyFont="1" applyFill="1" applyAlignment="1">
      <alignment horizontal="left" vertical="top" wrapText="1"/>
    </xf>
    <xf numFmtId="49" fontId="1" fillId="8" borderId="21" xfId="0" applyNumberFormat="1" applyFont="1" applyFill="1" applyBorder="1" applyAlignment="1" applyProtection="1">
      <alignment horizontal="right" indent="1"/>
      <protection locked="0"/>
    </xf>
    <xf numFmtId="0" fontId="32" fillId="0" borderId="0" xfId="0" applyFont="1" applyAlignment="1">
      <alignment vertical="top" wrapText="1"/>
    </xf>
    <xf numFmtId="0" fontId="2" fillId="7" borderId="21" xfId="0" applyFont="1" applyFill="1" applyBorder="1" applyAlignment="1" applyProtection="1">
      <alignment horizontal="left" indent="1"/>
      <protection locked="0"/>
    </xf>
    <xf numFmtId="173" fontId="1" fillId="7" borderId="21" xfId="0" quotePrefix="1" applyNumberFormat="1" applyFont="1" applyFill="1" applyBorder="1" applyAlignment="1" applyProtection="1">
      <alignment horizontal="center"/>
      <protection locked="0"/>
    </xf>
    <xf numFmtId="0" fontId="19" fillId="7" borderId="21" xfId="0" applyFont="1" applyFill="1" applyBorder="1" applyAlignment="1" applyProtection="1">
      <alignment horizontal="left" indent="1"/>
      <protection locked="0"/>
    </xf>
    <xf numFmtId="0" fontId="11" fillId="0" borderId="0" xfId="0" applyFont="1" applyAlignment="1">
      <alignment horizontal="center" vertical="center"/>
    </xf>
    <xf numFmtId="0" fontId="4" fillId="2" borderId="26" xfId="0" applyFont="1" applyFill="1" applyBorder="1" applyAlignment="1" applyProtection="1">
      <alignment horizontal="center"/>
      <protection locked="0"/>
    </xf>
    <xf numFmtId="0" fontId="4" fillId="2" borderId="27" xfId="0" applyFont="1" applyFill="1" applyBorder="1" applyAlignment="1" applyProtection="1">
      <alignment horizontal="center"/>
      <protection locked="0"/>
    </xf>
    <xf numFmtId="0" fontId="4" fillId="0" borderId="0" xfId="0" applyFont="1" applyAlignment="1">
      <alignment horizontal="center"/>
    </xf>
    <xf numFmtId="0" fontId="4" fillId="2" borderId="22" xfId="0" quotePrefix="1" applyFont="1" applyFill="1" applyBorder="1" applyAlignment="1" applyProtection="1">
      <alignment horizontal="center"/>
      <protection locked="0"/>
    </xf>
    <xf numFmtId="0" fontId="4" fillId="2" borderId="20" xfId="0" quotePrefix="1" applyFont="1" applyFill="1" applyBorder="1" applyAlignment="1" applyProtection="1">
      <alignment horizontal="center"/>
      <protection locked="0"/>
    </xf>
    <xf numFmtId="0" fontId="13" fillId="2" borderId="22" xfId="0" applyFont="1" applyFill="1" applyBorder="1" applyAlignment="1" applyProtection="1">
      <alignment horizontal="center" vertical="center"/>
      <protection locked="0"/>
    </xf>
    <xf numFmtId="0" fontId="13" fillId="2" borderId="20" xfId="0" applyFont="1" applyFill="1" applyBorder="1" applyAlignment="1" applyProtection="1">
      <alignment horizontal="center" vertical="center"/>
      <protection locked="0"/>
    </xf>
    <xf numFmtId="0" fontId="4" fillId="2" borderId="26" xfId="0" quotePrefix="1" applyFont="1" applyFill="1" applyBorder="1" applyAlignment="1" applyProtection="1">
      <alignment horizontal="center"/>
      <protection locked="0"/>
    </xf>
    <xf numFmtId="0" fontId="32" fillId="0" borderId="0" xfId="0" applyFont="1" applyAlignment="1">
      <alignment horizontal="left" vertical="top" wrapText="1" indent="1"/>
    </xf>
    <xf numFmtId="0" fontId="32" fillId="0" borderId="0" xfId="0" applyFont="1" applyAlignment="1">
      <alignment horizontal="left" wrapText="1" indent="1"/>
    </xf>
    <xf numFmtId="0" fontId="7" fillId="4" borderId="22" xfId="0" applyFont="1" applyFill="1" applyBorder="1" applyAlignment="1">
      <alignment horizontal="left" vertical="center" wrapText="1" indent="1"/>
    </xf>
    <xf numFmtId="0" fontId="7" fillId="4" borderId="19" xfId="0" applyFont="1" applyFill="1" applyBorder="1" applyAlignment="1">
      <alignment horizontal="left" vertical="center" wrapText="1" indent="1"/>
    </xf>
    <xf numFmtId="0" fontId="16" fillId="6" borderId="0" xfId="0" applyFont="1" applyFill="1" applyAlignment="1">
      <alignment horizontal="left"/>
    </xf>
    <xf numFmtId="0" fontId="7" fillId="4" borderId="22" xfId="0" applyFont="1" applyFill="1" applyBorder="1" applyAlignment="1">
      <alignment horizontal="center" vertical="center" wrapText="1"/>
    </xf>
    <xf numFmtId="0" fontId="7" fillId="4" borderId="19" xfId="0" applyFont="1" applyFill="1" applyBorder="1" applyAlignment="1">
      <alignment horizontal="center" vertical="center" wrapText="1"/>
    </xf>
    <xf numFmtId="0" fontId="16" fillId="6" borderId="12" xfId="0" applyFont="1" applyFill="1" applyBorder="1" applyAlignment="1">
      <alignment horizontal="left"/>
    </xf>
    <xf numFmtId="0" fontId="7" fillId="4" borderId="28" xfId="0" applyFont="1" applyFill="1" applyBorder="1" applyAlignment="1">
      <alignment horizontal="center" vertical="center" wrapText="1"/>
    </xf>
    <xf numFmtId="0" fontId="16" fillId="6" borderId="14" xfId="0" applyFont="1" applyFill="1" applyBorder="1" applyAlignment="1">
      <alignment horizontal="left" indent="1"/>
    </xf>
    <xf numFmtId="0" fontId="16" fillId="6" borderId="0" xfId="0" applyFont="1" applyFill="1" applyAlignment="1">
      <alignment horizontal="left" indent="1"/>
    </xf>
    <xf numFmtId="0" fontId="18" fillId="4" borderId="19" xfId="0" applyFont="1" applyFill="1" applyBorder="1" applyAlignment="1">
      <alignment horizontal="center" vertical="center" wrapText="1"/>
    </xf>
    <xf numFmtId="0" fontId="1" fillId="0" borderId="0" xfId="0" applyFont="1" applyAlignment="1">
      <alignment horizontal="left" vertical="center"/>
    </xf>
    <xf numFmtId="0" fontId="19" fillId="6" borderId="22" xfId="0" applyFont="1" applyFill="1" applyBorder="1" applyAlignment="1">
      <alignment horizontal="center" wrapText="1"/>
    </xf>
    <xf numFmtId="0" fontId="19" fillId="6" borderId="20" xfId="0" applyFont="1" applyFill="1" applyBorder="1" applyAlignment="1">
      <alignment horizontal="center" wrapText="1"/>
    </xf>
    <xf numFmtId="0" fontId="7" fillId="4" borderId="29" xfId="0" applyFont="1" applyFill="1" applyBorder="1" applyAlignment="1">
      <alignment horizontal="center" vertical="center" wrapText="1"/>
    </xf>
    <xf numFmtId="0" fontId="7" fillId="4" borderId="30" xfId="0" applyFont="1" applyFill="1" applyBorder="1" applyAlignment="1">
      <alignment horizontal="center" vertical="center" wrapText="1"/>
    </xf>
    <xf numFmtId="4" fontId="1" fillId="0" borderId="12" xfId="0" applyNumberFormat="1" applyFont="1" applyBorder="1" applyAlignment="1">
      <alignment horizontal="right"/>
    </xf>
    <xf numFmtId="4" fontId="1" fillId="0" borderId="13" xfId="0" applyNumberFormat="1" applyFont="1" applyBorder="1" applyAlignment="1">
      <alignment horizontal="right"/>
    </xf>
    <xf numFmtId="0" fontId="37" fillId="0" borderId="14" xfId="0" applyFont="1" applyBorder="1" applyAlignment="1">
      <alignment horizontal="left" indent="1"/>
    </xf>
    <xf numFmtId="0" fontId="37" fillId="0" borderId="0" xfId="0" applyFont="1" applyAlignment="1">
      <alignment horizontal="left" indent="1"/>
    </xf>
    <xf numFmtId="16" fontId="16" fillId="0" borderId="14" xfId="0" applyNumberFormat="1" applyFont="1" applyBorder="1" applyAlignment="1">
      <alignment horizontal="left" indent="1"/>
    </xf>
    <xf numFmtId="16" fontId="16" fillId="0" borderId="0" xfId="0" applyNumberFormat="1" applyFont="1" applyAlignment="1">
      <alignment horizontal="left" indent="1"/>
    </xf>
    <xf numFmtId="4" fontId="40" fillId="0" borderId="12" xfId="0" applyNumberFormat="1" applyFont="1" applyBorder="1" applyAlignment="1">
      <alignment horizontal="right"/>
    </xf>
    <xf numFmtId="4" fontId="40" fillId="0" borderId="13" xfId="0" applyNumberFormat="1" applyFont="1" applyBorder="1" applyAlignment="1">
      <alignment horizontal="right"/>
    </xf>
    <xf numFmtId="0" fontId="16" fillId="0" borderId="0" xfId="0" applyFont="1" applyAlignment="1">
      <alignment horizontal="left"/>
    </xf>
    <xf numFmtId="0" fontId="16" fillId="0" borderId="14" xfId="0" applyFont="1" applyBorder="1" applyAlignment="1">
      <alignment horizontal="left" indent="1"/>
    </xf>
    <xf numFmtId="0" fontId="16" fillId="0" borderId="0" xfId="0" applyFont="1" applyAlignment="1">
      <alignment horizontal="left" indent="1"/>
    </xf>
    <xf numFmtId="166" fontId="1" fillId="7" borderId="22" xfId="0" applyNumberFormat="1" applyFont="1" applyFill="1" applyBorder="1" applyAlignment="1" applyProtection="1">
      <alignment horizontal="right" vertical="center"/>
      <protection locked="0"/>
    </xf>
    <xf numFmtId="166" fontId="1" fillId="7" borderId="20" xfId="0" applyNumberFormat="1" applyFont="1" applyFill="1" applyBorder="1" applyAlignment="1" applyProtection="1">
      <alignment horizontal="right" vertical="center"/>
      <protection locked="0"/>
    </xf>
    <xf numFmtId="0" fontId="1" fillId="7" borderId="22" xfId="0" applyFont="1" applyFill="1" applyBorder="1" applyAlignment="1" applyProtection="1">
      <alignment horizontal="left" wrapText="1" indent="1"/>
      <protection locked="0"/>
    </xf>
    <xf numFmtId="0" fontId="1" fillId="7" borderId="19" xfId="0" applyFont="1" applyFill="1" applyBorder="1" applyAlignment="1" applyProtection="1">
      <alignment horizontal="left" wrapText="1" indent="1"/>
      <protection locked="0"/>
    </xf>
    <xf numFmtId="0" fontId="1" fillId="7" borderId="20" xfId="0" applyFont="1" applyFill="1" applyBorder="1" applyAlignment="1" applyProtection="1">
      <alignment horizontal="left" wrapText="1" indent="1"/>
      <protection locked="0"/>
    </xf>
    <xf numFmtId="0" fontId="24" fillId="4" borderId="19" xfId="0" applyFont="1" applyFill="1" applyBorder="1" applyAlignment="1">
      <alignment horizontal="left" wrapText="1"/>
    </xf>
    <xf numFmtId="0" fontId="16" fillId="6" borderId="13" xfId="0" applyFont="1" applyFill="1" applyBorder="1" applyAlignment="1">
      <alignment horizontal="left"/>
    </xf>
    <xf numFmtId="0" fontId="16" fillId="6" borderId="15" xfId="0" applyFont="1" applyFill="1" applyBorder="1" applyAlignment="1">
      <alignment horizontal="left"/>
    </xf>
    <xf numFmtId="0" fontId="7" fillId="4" borderId="20" xfId="0" applyFont="1" applyFill="1" applyBorder="1" applyAlignment="1">
      <alignment horizontal="left" vertical="center" wrapText="1" indent="1"/>
    </xf>
    <xf numFmtId="0" fontId="1" fillId="0" borderId="17" xfId="0" applyFont="1" applyBorder="1" applyAlignment="1">
      <alignment horizontal="left"/>
    </xf>
    <xf numFmtId="14" fontId="1" fillId="0" borderId="0" xfId="0" applyNumberFormat="1" applyFont="1" applyAlignment="1">
      <alignment horizontal="left"/>
    </xf>
    <xf numFmtId="0" fontId="1" fillId="0" borderId="0" xfId="0" applyFont="1" applyAlignment="1">
      <alignment horizontal="left"/>
    </xf>
    <xf numFmtId="14" fontId="1" fillId="0" borderId="17" xfId="0" applyNumberFormat="1" applyFont="1" applyBorder="1" applyAlignment="1">
      <alignment horizontal="left"/>
    </xf>
    <xf numFmtId="4" fontId="16" fillId="0" borderId="22" xfId="0" applyNumberFormat="1" applyFont="1" applyBorder="1" applyAlignment="1">
      <alignment horizontal="right" indent="1"/>
    </xf>
    <xf numFmtId="4" fontId="16" fillId="0" borderId="20" xfId="0" applyNumberFormat="1" applyFont="1" applyBorder="1" applyAlignment="1">
      <alignment horizontal="right" indent="1"/>
    </xf>
    <xf numFmtId="0" fontId="1" fillId="7" borderId="22" xfId="0" applyFont="1" applyFill="1" applyBorder="1" applyAlignment="1" applyProtection="1">
      <alignment horizontal="left" vertical="top" wrapText="1" indent="1"/>
      <protection locked="0"/>
    </xf>
    <xf numFmtId="0" fontId="1" fillId="7" borderId="19" xfId="0" applyFont="1" applyFill="1" applyBorder="1" applyAlignment="1" applyProtection="1">
      <alignment horizontal="left" vertical="top" wrapText="1" indent="1"/>
      <protection locked="0"/>
    </xf>
    <xf numFmtId="0" fontId="1" fillId="7" borderId="20" xfId="0" applyFont="1" applyFill="1" applyBorder="1" applyAlignment="1" applyProtection="1">
      <alignment horizontal="left" vertical="top" wrapText="1" indent="1"/>
      <protection locked="0"/>
    </xf>
    <xf numFmtId="14" fontId="16" fillId="0" borderId="0" xfId="0" applyNumberFormat="1" applyFont="1" applyAlignment="1">
      <alignment horizontal="left" wrapText="1"/>
    </xf>
    <xf numFmtId="14" fontId="16" fillId="0" borderId="15" xfId="0" applyNumberFormat="1" applyFont="1" applyBorder="1" applyAlignment="1">
      <alignment horizontal="left" wrapText="1"/>
    </xf>
    <xf numFmtId="0" fontId="1" fillId="0" borderId="0" xfId="0" applyFont="1" applyAlignment="1">
      <alignment horizontal="left" wrapText="1" indent="1"/>
    </xf>
    <xf numFmtId="0" fontId="0" fillId="0" borderId="0" xfId="0" applyAlignment="1">
      <alignment horizontal="left" wrapText="1" indent="1"/>
    </xf>
    <xf numFmtId="16" fontId="37" fillId="0" borderId="0" xfId="0" applyNumberFormat="1" applyFont="1" applyAlignment="1">
      <alignment horizontal="left"/>
    </xf>
    <xf numFmtId="16" fontId="16" fillId="0" borderId="12" xfId="0" applyNumberFormat="1" applyFont="1" applyBorder="1" applyAlignment="1">
      <alignment horizontal="left"/>
    </xf>
    <xf numFmtId="14" fontId="16" fillId="0" borderId="0" xfId="0" applyNumberFormat="1" applyFont="1" applyAlignment="1">
      <alignment horizontal="left" vertical="top" wrapText="1"/>
    </xf>
    <xf numFmtId="14" fontId="16" fillId="0" borderId="15" xfId="0" applyNumberFormat="1" applyFont="1" applyBorder="1" applyAlignment="1">
      <alignment horizontal="left" vertical="top" wrapText="1"/>
    </xf>
    <xf numFmtId="4" fontId="1" fillId="7" borderId="22" xfId="0" applyNumberFormat="1" applyFont="1" applyFill="1" applyBorder="1" applyAlignment="1" applyProtection="1">
      <alignment horizontal="right" indent="1"/>
      <protection locked="0"/>
    </xf>
    <xf numFmtId="4" fontId="1" fillId="7" borderId="20" xfId="0" applyNumberFormat="1" applyFont="1" applyFill="1" applyBorder="1" applyAlignment="1" applyProtection="1">
      <alignment horizontal="right" indent="1"/>
      <protection locked="0"/>
    </xf>
    <xf numFmtId="0" fontId="1" fillId="0" borderId="0" xfId="0" applyFont="1" applyAlignment="1">
      <alignment horizontal="left" indent="1"/>
    </xf>
    <xf numFmtId="0" fontId="0" fillId="0" borderId="0" xfId="0" applyAlignment="1">
      <alignment horizontal="left"/>
    </xf>
    <xf numFmtId="0" fontId="0" fillId="0" borderId="19" xfId="0" applyBorder="1" applyAlignment="1" applyProtection="1">
      <alignment horizontal="left" wrapText="1" indent="1"/>
      <protection locked="0"/>
    </xf>
    <xf numFmtId="0" fontId="0" fillId="0" borderId="20" xfId="0" applyBorder="1" applyAlignment="1" applyProtection="1">
      <alignment horizontal="left" wrapText="1" indent="1"/>
      <protection locked="0"/>
    </xf>
    <xf numFmtId="14" fontId="1" fillId="7" borderId="22" xfId="0" applyNumberFormat="1" applyFont="1" applyFill="1" applyBorder="1" applyAlignment="1" applyProtection="1">
      <alignment horizontal="right" indent="1"/>
      <protection locked="0"/>
    </xf>
    <xf numFmtId="14" fontId="1" fillId="7" borderId="20" xfId="0" applyNumberFormat="1" applyFont="1" applyFill="1" applyBorder="1" applyAlignment="1" applyProtection="1">
      <alignment horizontal="right" indent="1"/>
      <protection locked="0"/>
    </xf>
    <xf numFmtId="14" fontId="1" fillId="0" borderId="0" xfId="0" applyNumberFormat="1" applyFont="1" applyAlignment="1">
      <alignment horizontal="left" vertical="top" wrapText="1"/>
    </xf>
    <xf numFmtId="14" fontId="1" fillId="0" borderId="12" xfId="0" applyNumberFormat="1" applyFont="1" applyBorder="1" applyAlignment="1">
      <alignment horizontal="left"/>
    </xf>
    <xf numFmtId="3" fontId="1" fillId="7" borderId="22" xfId="0" applyNumberFormat="1" applyFont="1" applyFill="1" applyBorder="1" applyAlignment="1" applyProtection="1">
      <alignment horizontal="right" indent="1"/>
      <protection locked="0"/>
    </xf>
    <xf numFmtId="3" fontId="1" fillId="7" borderId="20" xfId="0" applyNumberFormat="1" applyFont="1" applyFill="1" applyBorder="1" applyAlignment="1" applyProtection="1">
      <alignment horizontal="right" indent="1"/>
      <protection locked="0"/>
    </xf>
    <xf numFmtId="4" fontId="1" fillId="0" borderId="22" xfId="0" applyNumberFormat="1" applyFont="1" applyBorder="1" applyAlignment="1">
      <alignment horizontal="right" indent="1"/>
    </xf>
    <xf numFmtId="4" fontId="1" fillId="0" borderId="20" xfId="0" applyNumberFormat="1" applyFont="1" applyBorder="1" applyAlignment="1">
      <alignment horizontal="right" indent="1"/>
    </xf>
    <xf numFmtId="0" fontId="1" fillId="0" borderId="0" xfId="0" applyFont="1" applyAlignment="1">
      <alignment horizontal="left" wrapText="1"/>
    </xf>
    <xf numFmtId="0" fontId="0" fillId="0" borderId="0" xfId="0" applyAlignment="1">
      <alignment horizontal="left" wrapText="1"/>
    </xf>
    <xf numFmtId="2" fontId="16" fillId="7" borderId="22" xfId="0" applyNumberFormat="1" applyFont="1" applyFill="1" applyBorder="1" applyAlignment="1" applyProtection="1">
      <alignment horizontal="right" indent="1"/>
      <protection locked="0"/>
    </xf>
    <xf numFmtId="2" fontId="16" fillId="7" borderId="20" xfId="0" applyNumberFormat="1" applyFont="1" applyFill="1" applyBorder="1" applyAlignment="1" applyProtection="1">
      <alignment horizontal="right" indent="1"/>
      <protection locked="0"/>
    </xf>
    <xf numFmtId="0" fontId="32" fillId="0" borderId="0" xfId="0" applyFont="1" applyAlignment="1">
      <alignment horizontal="left" vertical="top" wrapText="1"/>
    </xf>
    <xf numFmtId="0" fontId="1" fillId="6" borderId="0" xfId="0" applyFont="1" applyFill="1" applyAlignment="1">
      <alignment horizontal="left" vertical="top" wrapText="1"/>
    </xf>
    <xf numFmtId="0" fontId="1" fillId="6" borderId="15" xfId="0" applyFont="1" applyFill="1" applyBorder="1" applyAlignment="1">
      <alignment horizontal="left" vertical="top" wrapText="1"/>
    </xf>
    <xf numFmtId="0" fontId="1" fillId="6" borderId="0" xfId="0" applyFont="1" applyFill="1" applyAlignment="1">
      <alignment horizontal="left"/>
    </xf>
    <xf numFmtId="0" fontId="1" fillId="6" borderId="15" xfId="0" applyFont="1" applyFill="1" applyBorder="1" applyAlignment="1">
      <alignment horizontal="left"/>
    </xf>
    <xf numFmtId="0" fontId="40" fillId="0" borderId="11" xfId="0" applyFont="1" applyBorder="1" applyAlignment="1">
      <alignment horizontal="center" vertical="center" wrapText="1"/>
    </xf>
    <xf numFmtId="0" fontId="40" fillId="0" borderId="13" xfId="0" applyFont="1" applyBorder="1" applyAlignment="1">
      <alignment horizontal="center" vertical="center" wrapText="1"/>
    </xf>
    <xf numFmtId="0" fontId="7" fillId="4" borderId="13" xfId="0" applyFont="1" applyFill="1" applyBorder="1" applyAlignment="1">
      <alignment horizontal="center" wrapText="1"/>
    </xf>
    <xf numFmtId="0" fontId="7" fillId="4" borderId="18" xfId="0" applyFont="1" applyFill="1" applyBorder="1" applyAlignment="1">
      <alignment horizontal="center" wrapText="1"/>
    </xf>
    <xf numFmtId="0" fontId="7" fillId="4" borderId="23" xfId="0" applyFont="1" applyFill="1" applyBorder="1" applyAlignment="1">
      <alignment horizontal="center" wrapText="1"/>
    </xf>
    <xf numFmtId="0" fontId="7" fillId="4" borderId="24" xfId="0" applyFont="1" applyFill="1" applyBorder="1" applyAlignment="1">
      <alignment horizontal="center" wrapText="1"/>
    </xf>
    <xf numFmtId="0" fontId="7" fillId="4" borderId="12" xfId="0" applyFont="1" applyFill="1" applyBorder="1" applyAlignment="1">
      <alignment horizontal="center" wrapText="1"/>
    </xf>
    <xf numFmtId="0" fontId="7" fillId="4" borderId="17" xfId="0" applyFont="1" applyFill="1" applyBorder="1" applyAlignment="1">
      <alignment horizontal="center" wrapText="1"/>
    </xf>
    <xf numFmtId="0" fontId="7" fillId="4" borderId="11" xfId="0" applyFont="1" applyFill="1" applyBorder="1" applyAlignment="1">
      <alignment horizontal="center" wrapText="1"/>
    </xf>
    <xf numFmtId="0" fontId="7" fillId="4" borderId="16" xfId="0" applyFont="1" applyFill="1" applyBorder="1" applyAlignment="1">
      <alignment horizontal="center" wrapText="1"/>
    </xf>
    <xf numFmtId="0" fontId="7" fillId="4" borderId="0" xfId="0" applyFont="1" applyFill="1" applyAlignment="1">
      <alignment horizontal="center" wrapText="1"/>
    </xf>
    <xf numFmtId="0" fontId="7" fillId="4" borderId="15" xfId="0" applyFont="1" applyFill="1" applyBorder="1" applyAlignment="1">
      <alignment horizontal="center" wrapText="1"/>
    </xf>
    <xf numFmtId="0" fontId="30" fillId="0" borderId="2" xfId="0" applyFont="1" applyBorder="1" applyAlignment="1">
      <alignment horizontal="left" vertical="top"/>
    </xf>
    <xf numFmtId="0" fontId="26" fillId="0" borderId="6" xfId="0" applyFont="1" applyBorder="1" applyAlignment="1">
      <alignment horizontal="left"/>
    </xf>
    <xf numFmtId="0" fontId="26" fillId="0" borderId="9" xfId="0" applyFont="1" applyBorder="1" applyAlignment="1">
      <alignment horizontal="left"/>
    </xf>
  </cellXfs>
  <cellStyles count="2">
    <cellStyle name="Link" xfId="1" builtinId="8"/>
    <cellStyle name="Standard" xfId="0" builtinId="0"/>
  </cellStyles>
  <dxfs count="5">
    <dxf>
      <font>
        <color theme="1"/>
      </font>
    </dxf>
    <dxf>
      <border>
        <bottom style="thin">
          <color theme="0" tint="-0.499984740745262"/>
        </bottom>
      </border>
    </dxf>
    <dxf>
      <border>
        <bottom style="thin">
          <color theme="0" tint="-0.499984740745262"/>
        </bottom>
      </border>
    </dxf>
    <dxf>
      <fill>
        <patternFill>
          <bgColor theme="0"/>
        </patternFill>
      </fill>
    </dxf>
    <dxf>
      <font>
        <color theme="1"/>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18" Type="http://schemas.openxmlformats.org/officeDocument/2006/relationships/customXml" Target="../customXml/item5.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17" Type="http://schemas.openxmlformats.org/officeDocument/2006/relationships/customXml" Target="../customXml/item4.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ctrlProps/ctrlProp1.xml><?xml version="1.0" encoding="utf-8"?>
<formControlPr xmlns="http://schemas.microsoft.com/office/spreadsheetml/2009/9/main" objectType="CheckBox" fmlaLink="Hilfsfeld!$D$4" lockText="1" noThreeD="1"/>
</file>

<file path=xl/ctrlProps/ctrlProp10.xml><?xml version="1.0" encoding="utf-8"?>
<formControlPr xmlns="http://schemas.microsoft.com/office/spreadsheetml/2009/9/main" objectType="CheckBox" fmlaLink="Hilfsfeld!$D$13" lockText="1" noThreeD="1"/>
</file>

<file path=xl/ctrlProps/ctrlProp100.xml><?xml version="1.0" encoding="utf-8"?>
<formControlPr xmlns="http://schemas.microsoft.com/office/spreadsheetml/2009/9/main" objectType="CheckBox" fmlaLink="Hilfsfeld!$I$15" lockText="1" noThreeD="1"/>
</file>

<file path=xl/ctrlProps/ctrlProp101.xml><?xml version="1.0" encoding="utf-8"?>
<formControlPr xmlns="http://schemas.microsoft.com/office/spreadsheetml/2009/9/main" objectType="CheckBox" fmlaLink="Hilfsfeld!$I$16" lockText="1" noThreeD="1"/>
</file>

<file path=xl/ctrlProps/ctrlProp102.xml><?xml version="1.0" encoding="utf-8"?>
<formControlPr xmlns="http://schemas.microsoft.com/office/spreadsheetml/2009/9/main" objectType="CheckBox" fmlaLink="Hilfsfeld!$I$17" lockText="1" noThreeD="1"/>
</file>

<file path=xl/ctrlProps/ctrlProp103.xml><?xml version="1.0" encoding="utf-8"?>
<formControlPr xmlns="http://schemas.microsoft.com/office/spreadsheetml/2009/9/main" objectType="CheckBox" fmlaLink="Hilfsfeld!$I$18" lockText="1" noThreeD="1"/>
</file>

<file path=xl/ctrlProps/ctrlProp104.xml><?xml version="1.0" encoding="utf-8"?>
<formControlPr xmlns="http://schemas.microsoft.com/office/spreadsheetml/2009/9/main" objectType="CheckBox" fmlaLink="Hilfsfeld!$D$19" lockText="1" noThreeD="1"/>
</file>

<file path=xl/ctrlProps/ctrlProp105.xml><?xml version="1.0" encoding="utf-8"?>
<formControlPr xmlns="http://schemas.microsoft.com/office/spreadsheetml/2009/9/main" objectType="CheckBox" fmlaLink="Hilfsfeld!$D$20" lockText="1" noThreeD="1"/>
</file>

<file path=xl/ctrlProps/ctrlProp106.xml><?xml version="1.0" encoding="utf-8"?>
<formControlPr xmlns="http://schemas.microsoft.com/office/spreadsheetml/2009/9/main" objectType="CheckBox" fmlaLink="Hilfsfeld!$D$21" lockText="1" noThreeD="1"/>
</file>

<file path=xl/ctrlProps/ctrlProp107.xml><?xml version="1.0" encoding="utf-8"?>
<formControlPr xmlns="http://schemas.microsoft.com/office/spreadsheetml/2009/9/main" objectType="CheckBox" fmlaLink="Hilfsfeld!$D$22" lockText="1" noThreeD="1"/>
</file>

<file path=xl/ctrlProps/ctrlProp108.xml><?xml version="1.0" encoding="utf-8"?>
<formControlPr xmlns="http://schemas.microsoft.com/office/spreadsheetml/2009/9/main" objectType="CheckBox" fmlaLink="Hilfsfeld!$D$23" lockText="1" noThreeD="1"/>
</file>

<file path=xl/ctrlProps/ctrlProp109.xml><?xml version="1.0" encoding="utf-8"?>
<formControlPr xmlns="http://schemas.microsoft.com/office/spreadsheetml/2009/9/main" objectType="CheckBox" fmlaLink="Hilfsfeld!$D$24" lockText="1" noThreeD="1"/>
</file>

<file path=xl/ctrlProps/ctrlProp11.xml><?xml version="1.0" encoding="utf-8"?>
<formControlPr xmlns="http://schemas.microsoft.com/office/spreadsheetml/2009/9/main" objectType="CheckBox" fmlaLink="Hilfsfeld!$D$14" lockText="1" noThreeD="1"/>
</file>

<file path=xl/ctrlProps/ctrlProp110.xml><?xml version="1.0" encoding="utf-8"?>
<formControlPr xmlns="http://schemas.microsoft.com/office/spreadsheetml/2009/9/main" objectType="CheckBox" fmlaLink="Hilfsfeld!$D$25" lockText="1" noThreeD="1"/>
</file>

<file path=xl/ctrlProps/ctrlProp111.xml><?xml version="1.0" encoding="utf-8"?>
<formControlPr xmlns="http://schemas.microsoft.com/office/spreadsheetml/2009/9/main" objectType="CheckBox" fmlaLink="Hilfsfeld!$D$26" lockText="1" noThreeD="1"/>
</file>

<file path=xl/ctrlProps/ctrlProp112.xml><?xml version="1.0" encoding="utf-8"?>
<formControlPr xmlns="http://schemas.microsoft.com/office/spreadsheetml/2009/9/main" objectType="CheckBox" fmlaLink="Hilfsfeld!$D$27" lockText="1" noThreeD="1"/>
</file>

<file path=xl/ctrlProps/ctrlProp113.xml><?xml version="1.0" encoding="utf-8"?>
<formControlPr xmlns="http://schemas.microsoft.com/office/spreadsheetml/2009/9/main" objectType="CheckBox" fmlaLink="Hilfsfeld!$D$28" lockText="1" noThreeD="1"/>
</file>

<file path=xl/ctrlProps/ctrlProp114.xml><?xml version="1.0" encoding="utf-8"?>
<formControlPr xmlns="http://schemas.microsoft.com/office/spreadsheetml/2009/9/main" objectType="CheckBox" fmlaLink="Hilfsfeld!$D$29" lockText="1" noThreeD="1"/>
</file>

<file path=xl/ctrlProps/ctrlProp115.xml><?xml version="1.0" encoding="utf-8"?>
<formControlPr xmlns="http://schemas.microsoft.com/office/spreadsheetml/2009/9/main" objectType="CheckBox" fmlaLink="Hilfsfeld!$D$30" lockText="1" noThreeD="1"/>
</file>

<file path=xl/ctrlProps/ctrlProp116.xml><?xml version="1.0" encoding="utf-8"?>
<formControlPr xmlns="http://schemas.microsoft.com/office/spreadsheetml/2009/9/main" objectType="CheckBox" fmlaLink="Hilfsfeld!$D$31" lockText="1" noThreeD="1"/>
</file>

<file path=xl/ctrlProps/ctrlProp117.xml><?xml version="1.0" encoding="utf-8"?>
<formControlPr xmlns="http://schemas.microsoft.com/office/spreadsheetml/2009/9/main" objectType="CheckBox" fmlaLink="Hilfsfeld!$D$32" lockText="1" noThreeD="1"/>
</file>

<file path=xl/ctrlProps/ctrlProp118.xml><?xml version="1.0" encoding="utf-8"?>
<formControlPr xmlns="http://schemas.microsoft.com/office/spreadsheetml/2009/9/main" objectType="CheckBox" fmlaLink="Hilfsfeld!$D$33" lockText="1" noThreeD="1"/>
</file>

<file path=xl/ctrlProps/ctrlProp119.xml><?xml version="1.0" encoding="utf-8"?>
<formControlPr xmlns="http://schemas.microsoft.com/office/spreadsheetml/2009/9/main" objectType="CheckBox" fmlaLink="Hilfsfeld!$D$34" lockText="1" noThreeD="1"/>
</file>

<file path=xl/ctrlProps/ctrlProp12.xml><?xml version="1.0" encoding="utf-8"?>
<formControlPr xmlns="http://schemas.microsoft.com/office/spreadsheetml/2009/9/main" objectType="CheckBox" fmlaLink="Hilfsfeld!$D$15" lockText="1" noThreeD="1"/>
</file>

<file path=xl/ctrlProps/ctrlProp120.xml><?xml version="1.0" encoding="utf-8"?>
<formControlPr xmlns="http://schemas.microsoft.com/office/spreadsheetml/2009/9/main" objectType="CheckBox" fmlaLink="Hilfsfeld!$E$19" lockText="1" noThreeD="1"/>
</file>

<file path=xl/ctrlProps/ctrlProp121.xml><?xml version="1.0" encoding="utf-8"?>
<formControlPr xmlns="http://schemas.microsoft.com/office/spreadsheetml/2009/9/main" objectType="CheckBox" fmlaLink="Hilfsfeld!$E$20" lockText="1" noThreeD="1"/>
</file>

<file path=xl/ctrlProps/ctrlProp122.xml><?xml version="1.0" encoding="utf-8"?>
<formControlPr xmlns="http://schemas.microsoft.com/office/spreadsheetml/2009/9/main" objectType="CheckBox" fmlaLink="Hilfsfeld!$E$21" lockText="1" noThreeD="1"/>
</file>

<file path=xl/ctrlProps/ctrlProp123.xml><?xml version="1.0" encoding="utf-8"?>
<formControlPr xmlns="http://schemas.microsoft.com/office/spreadsheetml/2009/9/main" objectType="CheckBox" fmlaLink="Hilfsfeld!$E$22" lockText="1" noThreeD="1"/>
</file>

<file path=xl/ctrlProps/ctrlProp124.xml><?xml version="1.0" encoding="utf-8"?>
<formControlPr xmlns="http://schemas.microsoft.com/office/spreadsheetml/2009/9/main" objectType="CheckBox" fmlaLink="Hilfsfeld!$E$23" lockText="1" noThreeD="1"/>
</file>

<file path=xl/ctrlProps/ctrlProp125.xml><?xml version="1.0" encoding="utf-8"?>
<formControlPr xmlns="http://schemas.microsoft.com/office/spreadsheetml/2009/9/main" objectType="CheckBox" fmlaLink="Hilfsfeld!$E$24" lockText="1" noThreeD="1"/>
</file>

<file path=xl/ctrlProps/ctrlProp126.xml><?xml version="1.0" encoding="utf-8"?>
<formControlPr xmlns="http://schemas.microsoft.com/office/spreadsheetml/2009/9/main" objectType="CheckBox" fmlaLink="Hilfsfeld!$E$25" lockText="1" noThreeD="1"/>
</file>

<file path=xl/ctrlProps/ctrlProp127.xml><?xml version="1.0" encoding="utf-8"?>
<formControlPr xmlns="http://schemas.microsoft.com/office/spreadsheetml/2009/9/main" objectType="CheckBox" fmlaLink="Hilfsfeld!$E$26" lockText="1" noThreeD="1"/>
</file>

<file path=xl/ctrlProps/ctrlProp128.xml><?xml version="1.0" encoding="utf-8"?>
<formControlPr xmlns="http://schemas.microsoft.com/office/spreadsheetml/2009/9/main" objectType="CheckBox" fmlaLink="Hilfsfeld!$E$27" lockText="1" noThreeD="1"/>
</file>

<file path=xl/ctrlProps/ctrlProp129.xml><?xml version="1.0" encoding="utf-8"?>
<formControlPr xmlns="http://schemas.microsoft.com/office/spreadsheetml/2009/9/main" objectType="CheckBox" fmlaLink="Hilfsfeld!$E$28" lockText="1" noThreeD="1"/>
</file>

<file path=xl/ctrlProps/ctrlProp13.xml><?xml version="1.0" encoding="utf-8"?>
<formControlPr xmlns="http://schemas.microsoft.com/office/spreadsheetml/2009/9/main" objectType="CheckBox" fmlaLink="Hilfsfeld!$D$16" lockText="1" noThreeD="1"/>
</file>

<file path=xl/ctrlProps/ctrlProp130.xml><?xml version="1.0" encoding="utf-8"?>
<formControlPr xmlns="http://schemas.microsoft.com/office/spreadsheetml/2009/9/main" objectType="CheckBox" fmlaLink="Hilfsfeld!$E$29" lockText="1" noThreeD="1"/>
</file>

<file path=xl/ctrlProps/ctrlProp131.xml><?xml version="1.0" encoding="utf-8"?>
<formControlPr xmlns="http://schemas.microsoft.com/office/spreadsheetml/2009/9/main" objectType="CheckBox" fmlaLink="Hilfsfeld!$E$30" lockText="1" noThreeD="1"/>
</file>

<file path=xl/ctrlProps/ctrlProp132.xml><?xml version="1.0" encoding="utf-8"?>
<formControlPr xmlns="http://schemas.microsoft.com/office/spreadsheetml/2009/9/main" objectType="CheckBox" fmlaLink="Hilfsfeld!$E$31" lockText="1" noThreeD="1"/>
</file>

<file path=xl/ctrlProps/ctrlProp133.xml><?xml version="1.0" encoding="utf-8"?>
<formControlPr xmlns="http://schemas.microsoft.com/office/spreadsheetml/2009/9/main" objectType="CheckBox" fmlaLink="Hilfsfeld!$E$32" lockText="1" noThreeD="1"/>
</file>

<file path=xl/ctrlProps/ctrlProp134.xml><?xml version="1.0" encoding="utf-8"?>
<formControlPr xmlns="http://schemas.microsoft.com/office/spreadsheetml/2009/9/main" objectType="CheckBox" fmlaLink="Hilfsfeld!$E$33" lockText="1" noThreeD="1"/>
</file>

<file path=xl/ctrlProps/ctrlProp135.xml><?xml version="1.0" encoding="utf-8"?>
<formControlPr xmlns="http://schemas.microsoft.com/office/spreadsheetml/2009/9/main" objectType="CheckBox" fmlaLink="Hilfsfeld!$E$34" lockText="1" noThreeD="1"/>
</file>

<file path=xl/ctrlProps/ctrlProp136.xml><?xml version="1.0" encoding="utf-8"?>
<formControlPr xmlns="http://schemas.microsoft.com/office/spreadsheetml/2009/9/main" objectType="CheckBox" fmlaLink="Hilfsfeld!$G$19" lockText="1" noThreeD="1"/>
</file>

<file path=xl/ctrlProps/ctrlProp137.xml><?xml version="1.0" encoding="utf-8"?>
<formControlPr xmlns="http://schemas.microsoft.com/office/spreadsheetml/2009/9/main" objectType="CheckBox" fmlaLink="Hilfsfeld!$G$20" lockText="1" noThreeD="1"/>
</file>

<file path=xl/ctrlProps/ctrlProp138.xml><?xml version="1.0" encoding="utf-8"?>
<formControlPr xmlns="http://schemas.microsoft.com/office/spreadsheetml/2009/9/main" objectType="CheckBox" fmlaLink="Hilfsfeld!$G$21" lockText="1" noThreeD="1"/>
</file>

<file path=xl/ctrlProps/ctrlProp139.xml><?xml version="1.0" encoding="utf-8"?>
<formControlPr xmlns="http://schemas.microsoft.com/office/spreadsheetml/2009/9/main" objectType="CheckBox" fmlaLink="Hilfsfeld!$G$22" lockText="1" noThreeD="1"/>
</file>

<file path=xl/ctrlProps/ctrlProp14.xml><?xml version="1.0" encoding="utf-8"?>
<formControlPr xmlns="http://schemas.microsoft.com/office/spreadsheetml/2009/9/main" objectType="CheckBox" fmlaLink="Hilfsfeld!$D$17" lockText="1" noThreeD="1"/>
</file>

<file path=xl/ctrlProps/ctrlProp140.xml><?xml version="1.0" encoding="utf-8"?>
<formControlPr xmlns="http://schemas.microsoft.com/office/spreadsheetml/2009/9/main" objectType="CheckBox" fmlaLink="Hilfsfeld!$G$23" lockText="1" noThreeD="1"/>
</file>

<file path=xl/ctrlProps/ctrlProp141.xml><?xml version="1.0" encoding="utf-8"?>
<formControlPr xmlns="http://schemas.microsoft.com/office/spreadsheetml/2009/9/main" objectType="CheckBox" fmlaLink="Hilfsfeld!$G$24" lockText="1" noThreeD="1"/>
</file>

<file path=xl/ctrlProps/ctrlProp142.xml><?xml version="1.0" encoding="utf-8"?>
<formControlPr xmlns="http://schemas.microsoft.com/office/spreadsheetml/2009/9/main" objectType="CheckBox" fmlaLink="Hilfsfeld!$G$25" lockText="1" noThreeD="1"/>
</file>

<file path=xl/ctrlProps/ctrlProp143.xml><?xml version="1.0" encoding="utf-8"?>
<formControlPr xmlns="http://schemas.microsoft.com/office/spreadsheetml/2009/9/main" objectType="CheckBox" fmlaLink="Hilfsfeld!$G$26" lockText="1" noThreeD="1"/>
</file>

<file path=xl/ctrlProps/ctrlProp144.xml><?xml version="1.0" encoding="utf-8"?>
<formControlPr xmlns="http://schemas.microsoft.com/office/spreadsheetml/2009/9/main" objectType="CheckBox" fmlaLink="Hilfsfeld!$G$27" lockText="1" noThreeD="1"/>
</file>

<file path=xl/ctrlProps/ctrlProp145.xml><?xml version="1.0" encoding="utf-8"?>
<formControlPr xmlns="http://schemas.microsoft.com/office/spreadsheetml/2009/9/main" objectType="CheckBox" fmlaLink="Hilfsfeld!$G$28" lockText="1" noThreeD="1"/>
</file>

<file path=xl/ctrlProps/ctrlProp146.xml><?xml version="1.0" encoding="utf-8"?>
<formControlPr xmlns="http://schemas.microsoft.com/office/spreadsheetml/2009/9/main" objectType="CheckBox" fmlaLink="Hilfsfeld!$G$29" lockText="1" noThreeD="1"/>
</file>

<file path=xl/ctrlProps/ctrlProp147.xml><?xml version="1.0" encoding="utf-8"?>
<formControlPr xmlns="http://schemas.microsoft.com/office/spreadsheetml/2009/9/main" objectType="CheckBox" fmlaLink="Hilfsfeld!$G$30" lockText="1" noThreeD="1"/>
</file>

<file path=xl/ctrlProps/ctrlProp148.xml><?xml version="1.0" encoding="utf-8"?>
<formControlPr xmlns="http://schemas.microsoft.com/office/spreadsheetml/2009/9/main" objectType="CheckBox" fmlaLink="Hilfsfeld!$G$31" lockText="1" noThreeD="1"/>
</file>

<file path=xl/ctrlProps/ctrlProp149.xml><?xml version="1.0" encoding="utf-8"?>
<formControlPr xmlns="http://schemas.microsoft.com/office/spreadsheetml/2009/9/main" objectType="CheckBox" fmlaLink="Hilfsfeld!$G$32" lockText="1" noThreeD="1"/>
</file>

<file path=xl/ctrlProps/ctrlProp15.xml><?xml version="1.0" encoding="utf-8"?>
<formControlPr xmlns="http://schemas.microsoft.com/office/spreadsheetml/2009/9/main" objectType="CheckBox" fmlaLink="Hilfsfeld!$D$18" lockText="1" noThreeD="1"/>
</file>

<file path=xl/ctrlProps/ctrlProp150.xml><?xml version="1.0" encoding="utf-8"?>
<formControlPr xmlns="http://schemas.microsoft.com/office/spreadsheetml/2009/9/main" objectType="CheckBox" fmlaLink="Hilfsfeld!$G$33" lockText="1" noThreeD="1"/>
</file>

<file path=xl/ctrlProps/ctrlProp151.xml><?xml version="1.0" encoding="utf-8"?>
<formControlPr xmlns="http://schemas.microsoft.com/office/spreadsheetml/2009/9/main" objectType="CheckBox" fmlaLink="Hilfsfeld!$G$34" lockText="1" noThreeD="1"/>
</file>

<file path=xl/ctrlProps/ctrlProp152.xml><?xml version="1.0" encoding="utf-8"?>
<formControlPr xmlns="http://schemas.microsoft.com/office/spreadsheetml/2009/9/main" objectType="CheckBox" fmlaLink="Hilfsfeld!$H$19" lockText="1" noThreeD="1"/>
</file>

<file path=xl/ctrlProps/ctrlProp153.xml><?xml version="1.0" encoding="utf-8"?>
<formControlPr xmlns="http://schemas.microsoft.com/office/spreadsheetml/2009/9/main" objectType="CheckBox" fmlaLink="Hilfsfeld!$H$20" lockText="1" noThreeD="1"/>
</file>

<file path=xl/ctrlProps/ctrlProp154.xml><?xml version="1.0" encoding="utf-8"?>
<formControlPr xmlns="http://schemas.microsoft.com/office/spreadsheetml/2009/9/main" objectType="CheckBox" fmlaLink="Hilfsfeld!$H$21" lockText="1" noThreeD="1"/>
</file>

<file path=xl/ctrlProps/ctrlProp155.xml><?xml version="1.0" encoding="utf-8"?>
<formControlPr xmlns="http://schemas.microsoft.com/office/spreadsheetml/2009/9/main" objectType="CheckBox" fmlaLink="Hilfsfeld!$H$22" lockText="1" noThreeD="1"/>
</file>

<file path=xl/ctrlProps/ctrlProp156.xml><?xml version="1.0" encoding="utf-8"?>
<formControlPr xmlns="http://schemas.microsoft.com/office/spreadsheetml/2009/9/main" objectType="CheckBox" fmlaLink="Hilfsfeld!$H$23" lockText="1" noThreeD="1"/>
</file>

<file path=xl/ctrlProps/ctrlProp157.xml><?xml version="1.0" encoding="utf-8"?>
<formControlPr xmlns="http://schemas.microsoft.com/office/spreadsheetml/2009/9/main" objectType="CheckBox" fmlaLink="Hilfsfeld!$H$24" lockText="1" noThreeD="1"/>
</file>

<file path=xl/ctrlProps/ctrlProp158.xml><?xml version="1.0" encoding="utf-8"?>
<formControlPr xmlns="http://schemas.microsoft.com/office/spreadsheetml/2009/9/main" objectType="CheckBox" fmlaLink="Hilfsfeld!$H$25" lockText="1" noThreeD="1"/>
</file>

<file path=xl/ctrlProps/ctrlProp159.xml><?xml version="1.0" encoding="utf-8"?>
<formControlPr xmlns="http://schemas.microsoft.com/office/spreadsheetml/2009/9/main" objectType="CheckBox" fmlaLink="Hilfsfeld!$H$26" lockText="1" noThreeD="1"/>
</file>

<file path=xl/ctrlProps/ctrlProp16.xml><?xml version="1.0" encoding="utf-8"?>
<formControlPr xmlns="http://schemas.microsoft.com/office/spreadsheetml/2009/9/main" objectType="CheckBox" fmlaLink="Hilfsfeld!$E$4" lockText="1" noThreeD="1"/>
</file>

<file path=xl/ctrlProps/ctrlProp160.xml><?xml version="1.0" encoding="utf-8"?>
<formControlPr xmlns="http://schemas.microsoft.com/office/spreadsheetml/2009/9/main" objectType="CheckBox" fmlaLink="Hilfsfeld!$H$27" lockText="1" noThreeD="1"/>
</file>

<file path=xl/ctrlProps/ctrlProp161.xml><?xml version="1.0" encoding="utf-8"?>
<formControlPr xmlns="http://schemas.microsoft.com/office/spreadsheetml/2009/9/main" objectType="CheckBox" fmlaLink="Hilfsfeld!$H$28" lockText="1" noThreeD="1"/>
</file>

<file path=xl/ctrlProps/ctrlProp162.xml><?xml version="1.0" encoding="utf-8"?>
<formControlPr xmlns="http://schemas.microsoft.com/office/spreadsheetml/2009/9/main" objectType="CheckBox" fmlaLink="Hilfsfeld!$H$29" lockText="1" noThreeD="1"/>
</file>

<file path=xl/ctrlProps/ctrlProp163.xml><?xml version="1.0" encoding="utf-8"?>
<formControlPr xmlns="http://schemas.microsoft.com/office/spreadsheetml/2009/9/main" objectType="CheckBox" fmlaLink="Hilfsfeld!$H$30" lockText="1" noThreeD="1"/>
</file>

<file path=xl/ctrlProps/ctrlProp164.xml><?xml version="1.0" encoding="utf-8"?>
<formControlPr xmlns="http://schemas.microsoft.com/office/spreadsheetml/2009/9/main" objectType="CheckBox" fmlaLink="Hilfsfeld!$H$31" lockText="1" noThreeD="1"/>
</file>

<file path=xl/ctrlProps/ctrlProp165.xml><?xml version="1.0" encoding="utf-8"?>
<formControlPr xmlns="http://schemas.microsoft.com/office/spreadsheetml/2009/9/main" objectType="CheckBox" fmlaLink="Hilfsfeld!$H$32" lockText="1" noThreeD="1"/>
</file>

<file path=xl/ctrlProps/ctrlProp166.xml><?xml version="1.0" encoding="utf-8"?>
<formControlPr xmlns="http://schemas.microsoft.com/office/spreadsheetml/2009/9/main" objectType="CheckBox" fmlaLink="Hilfsfeld!$H$33" lockText="1" noThreeD="1"/>
</file>

<file path=xl/ctrlProps/ctrlProp167.xml><?xml version="1.0" encoding="utf-8"?>
<formControlPr xmlns="http://schemas.microsoft.com/office/spreadsheetml/2009/9/main" objectType="CheckBox" fmlaLink="Hilfsfeld!$H$34" lockText="1" noThreeD="1"/>
</file>

<file path=xl/ctrlProps/ctrlProp168.xml><?xml version="1.0" encoding="utf-8"?>
<formControlPr xmlns="http://schemas.microsoft.com/office/spreadsheetml/2009/9/main" objectType="CheckBox" fmlaLink="Hilfsfeld!$I$19" lockText="1" noThreeD="1"/>
</file>

<file path=xl/ctrlProps/ctrlProp169.xml><?xml version="1.0" encoding="utf-8"?>
<formControlPr xmlns="http://schemas.microsoft.com/office/spreadsheetml/2009/9/main" objectType="CheckBox" fmlaLink="Hilfsfeld!$I$20" lockText="1" noThreeD="1"/>
</file>

<file path=xl/ctrlProps/ctrlProp17.xml><?xml version="1.0" encoding="utf-8"?>
<formControlPr xmlns="http://schemas.microsoft.com/office/spreadsheetml/2009/9/main" objectType="CheckBox" fmlaLink="Hilfsfeld!$E$5" lockText="1" noThreeD="1"/>
</file>

<file path=xl/ctrlProps/ctrlProp170.xml><?xml version="1.0" encoding="utf-8"?>
<formControlPr xmlns="http://schemas.microsoft.com/office/spreadsheetml/2009/9/main" objectType="CheckBox" fmlaLink="Hilfsfeld!$I$21" lockText="1" noThreeD="1"/>
</file>

<file path=xl/ctrlProps/ctrlProp171.xml><?xml version="1.0" encoding="utf-8"?>
<formControlPr xmlns="http://schemas.microsoft.com/office/spreadsheetml/2009/9/main" objectType="CheckBox" fmlaLink="Hilfsfeld!$I$22" lockText="1" noThreeD="1"/>
</file>

<file path=xl/ctrlProps/ctrlProp172.xml><?xml version="1.0" encoding="utf-8"?>
<formControlPr xmlns="http://schemas.microsoft.com/office/spreadsheetml/2009/9/main" objectType="CheckBox" fmlaLink="Hilfsfeld!$I$23" lockText="1" noThreeD="1"/>
</file>

<file path=xl/ctrlProps/ctrlProp173.xml><?xml version="1.0" encoding="utf-8"?>
<formControlPr xmlns="http://schemas.microsoft.com/office/spreadsheetml/2009/9/main" objectType="CheckBox" fmlaLink="Hilfsfeld!$I$24" lockText="1" noThreeD="1"/>
</file>

<file path=xl/ctrlProps/ctrlProp174.xml><?xml version="1.0" encoding="utf-8"?>
<formControlPr xmlns="http://schemas.microsoft.com/office/spreadsheetml/2009/9/main" objectType="CheckBox" fmlaLink="Hilfsfeld!$I$25" lockText="1" noThreeD="1"/>
</file>

<file path=xl/ctrlProps/ctrlProp175.xml><?xml version="1.0" encoding="utf-8"?>
<formControlPr xmlns="http://schemas.microsoft.com/office/spreadsheetml/2009/9/main" objectType="CheckBox" fmlaLink="Hilfsfeld!$I$26" lockText="1" noThreeD="1"/>
</file>

<file path=xl/ctrlProps/ctrlProp176.xml><?xml version="1.0" encoding="utf-8"?>
<formControlPr xmlns="http://schemas.microsoft.com/office/spreadsheetml/2009/9/main" objectType="CheckBox" fmlaLink="Hilfsfeld!$I$27" lockText="1" noThreeD="1"/>
</file>

<file path=xl/ctrlProps/ctrlProp177.xml><?xml version="1.0" encoding="utf-8"?>
<formControlPr xmlns="http://schemas.microsoft.com/office/spreadsheetml/2009/9/main" objectType="CheckBox" fmlaLink="Hilfsfeld!$I$28" lockText="1" noThreeD="1"/>
</file>

<file path=xl/ctrlProps/ctrlProp178.xml><?xml version="1.0" encoding="utf-8"?>
<formControlPr xmlns="http://schemas.microsoft.com/office/spreadsheetml/2009/9/main" objectType="CheckBox" fmlaLink="Hilfsfeld!$I$29" lockText="1" noThreeD="1"/>
</file>

<file path=xl/ctrlProps/ctrlProp179.xml><?xml version="1.0" encoding="utf-8"?>
<formControlPr xmlns="http://schemas.microsoft.com/office/spreadsheetml/2009/9/main" objectType="CheckBox" fmlaLink="Hilfsfeld!$I$30" lockText="1" noThreeD="1"/>
</file>

<file path=xl/ctrlProps/ctrlProp18.xml><?xml version="1.0" encoding="utf-8"?>
<formControlPr xmlns="http://schemas.microsoft.com/office/spreadsheetml/2009/9/main" objectType="CheckBox" checked="Checked" lockText="1" noThreeD="1"/>
</file>

<file path=xl/ctrlProps/ctrlProp180.xml><?xml version="1.0" encoding="utf-8"?>
<formControlPr xmlns="http://schemas.microsoft.com/office/spreadsheetml/2009/9/main" objectType="CheckBox" fmlaLink="Hilfsfeld!$I$31" lockText="1" noThreeD="1"/>
</file>

<file path=xl/ctrlProps/ctrlProp181.xml><?xml version="1.0" encoding="utf-8"?>
<formControlPr xmlns="http://schemas.microsoft.com/office/spreadsheetml/2009/9/main" objectType="CheckBox" fmlaLink="Hilfsfeld!$I$32" lockText="1" noThreeD="1"/>
</file>

<file path=xl/ctrlProps/ctrlProp182.xml><?xml version="1.0" encoding="utf-8"?>
<formControlPr xmlns="http://schemas.microsoft.com/office/spreadsheetml/2009/9/main" objectType="CheckBox" fmlaLink="Hilfsfeld!$I$33" lockText="1" noThreeD="1"/>
</file>

<file path=xl/ctrlProps/ctrlProp183.xml><?xml version="1.0" encoding="utf-8"?>
<formControlPr xmlns="http://schemas.microsoft.com/office/spreadsheetml/2009/9/main" objectType="CheckBox" fmlaLink="Hilfsfeld!$I$34" lockText="1" noThreeD="1"/>
</file>

<file path=xl/ctrlProps/ctrlProp184.xml><?xml version="1.0" encoding="utf-8"?>
<formControlPr xmlns="http://schemas.microsoft.com/office/spreadsheetml/2009/9/main" objectType="CheckBox" fmlaLink="Hilfsfeld!$F$19" lockText="1" noThreeD="1"/>
</file>

<file path=xl/ctrlProps/ctrlProp185.xml><?xml version="1.0" encoding="utf-8"?>
<formControlPr xmlns="http://schemas.microsoft.com/office/spreadsheetml/2009/9/main" objectType="CheckBox" fmlaLink="Hilfsfeld!$F$20" lockText="1" noThreeD="1"/>
</file>

<file path=xl/ctrlProps/ctrlProp186.xml><?xml version="1.0" encoding="utf-8"?>
<formControlPr xmlns="http://schemas.microsoft.com/office/spreadsheetml/2009/9/main" objectType="CheckBox" fmlaLink="Hilfsfeld!$F$21" lockText="1" noThreeD="1"/>
</file>

<file path=xl/ctrlProps/ctrlProp187.xml><?xml version="1.0" encoding="utf-8"?>
<formControlPr xmlns="http://schemas.microsoft.com/office/spreadsheetml/2009/9/main" objectType="CheckBox" fmlaLink="Hilfsfeld!$F$22" lockText="1" noThreeD="1"/>
</file>

<file path=xl/ctrlProps/ctrlProp188.xml><?xml version="1.0" encoding="utf-8"?>
<formControlPr xmlns="http://schemas.microsoft.com/office/spreadsheetml/2009/9/main" objectType="CheckBox" fmlaLink="Hilfsfeld!$F$23" lockText="1" noThreeD="1"/>
</file>

<file path=xl/ctrlProps/ctrlProp189.xml><?xml version="1.0" encoding="utf-8"?>
<formControlPr xmlns="http://schemas.microsoft.com/office/spreadsheetml/2009/9/main" objectType="CheckBox" fmlaLink="Hilfsfeld!$F$24" lockText="1" noThreeD="1"/>
</file>

<file path=xl/ctrlProps/ctrlProp19.xml><?xml version="1.0" encoding="utf-8"?>
<formControlPr xmlns="http://schemas.microsoft.com/office/spreadsheetml/2009/9/main" objectType="CheckBox" lockText="1" noThreeD="1"/>
</file>

<file path=xl/ctrlProps/ctrlProp190.xml><?xml version="1.0" encoding="utf-8"?>
<formControlPr xmlns="http://schemas.microsoft.com/office/spreadsheetml/2009/9/main" objectType="CheckBox" fmlaLink="Hilfsfeld!$F$25" lockText="1" noThreeD="1"/>
</file>

<file path=xl/ctrlProps/ctrlProp191.xml><?xml version="1.0" encoding="utf-8"?>
<formControlPr xmlns="http://schemas.microsoft.com/office/spreadsheetml/2009/9/main" objectType="CheckBox" fmlaLink="Hilfsfeld!$F$26" lockText="1" noThreeD="1"/>
</file>

<file path=xl/ctrlProps/ctrlProp192.xml><?xml version="1.0" encoding="utf-8"?>
<formControlPr xmlns="http://schemas.microsoft.com/office/spreadsheetml/2009/9/main" objectType="CheckBox" fmlaLink="Hilfsfeld!$F$27" lockText="1" noThreeD="1"/>
</file>

<file path=xl/ctrlProps/ctrlProp193.xml><?xml version="1.0" encoding="utf-8"?>
<formControlPr xmlns="http://schemas.microsoft.com/office/spreadsheetml/2009/9/main" objectType="CheckBox" fmlaLink="Hilfsfeld!$F$28" lockText="1" noThreeD="1"/>
</file>

<file path=xl/ctrlProps/ctrlProp194.xml><?xml version="1.0" encoding="utf-8"?>
<formControlPr xmlns="http://schemas.microsoft.com/office/spreadsheetml/2009/9/main" objectType="CheckBox" fmlaLink="Hilfsfeld!$F$29" lockText="1" noThreeD="1"/>
</file>

<file path=xl/ctrlProps/ctrlProp195.xml><?xml version="1.0" encoding="utf-8"?>
<formControlPr xmlns="http://schemas.microsoft.com/office/spreadsheetml/2009/9/main" objectType="CheckBox" fmlaLink="Hilfsfeld!$F$30" lockText="1" noThreeD="1"/>
</file>

<file path=xl/ctrlProps/ctrlProp196.xml><?xml version="1.0" encoding="utf-8"?>
<formControlPr xmlns="http://schemas.microsoft.com/office/spreadsheetml/2009/9/main" objectType="CheckBox" fmlaLink="Hilfsfeld!$F$31" lockText="1" noThreeD="1"/>
</file>

<file path=xl/ctrlProps/ctrlProp197.xml><?xml version="1.0" encoding="utf-8"?>
<formControlPr xmlns="http://schemas.microsoft.com/office/spreadsheetml/2009/9/main" objectType="CheckBox" fmlaLink="Hilfsfeld!$F$32" lockText="1" noThreeD="1"/>
</file>

<file path=xl/ctrlProps/ctrlProp198.xml><?xml version="1.0" encoding="utf-8"?>
<formControlPr xmlns="http://schemas.microsoft.com/office/spreadsheetml/2009/9/main" objectType="CheckBox" fmlaLink="Hilfsfeld!$F$33" lockText="1" noThreeD="1"/>
</file>

<file path=xl/ctrlProps/ctrlProp199.xml><?xml version="1.0" encoding="utf-8"?>
<formControlPr xmlns="http://schemas.microsoft.com/office/spreadsheetml/2009/9/main" objectType="CheckBox" fmlaLink="Hilfsfeld!$F$34" lockText="1" noThreeD="1"/>
</file>

<file path=xl/ctrlProps/ctrlProp2.xml><?xml version="1.0" encoding="utf-8"?>
<formControlPr xmlns="http://schemas.microsoft.com/office/spreadsheetml/2009/9/main" objectType="CheckBox" fmlaLink="Hilfsfeld!$D$5" lockText="1" noThreeD="1"/>
</file>

<file path=xl/ctrlProps/ctrlProp20.xml><?xml version="1.0" encoding="utf-8"?>
<formControlPr xmlns="http://schemas.microsoft.com/office/spreadsheetml/2009/9/main" objectType="CheckBox" lockText="1" noThreeD="1"/>
</file>

<file path=xl/ctrlProps/ctrlProp200.xml><?xml version="1.0" encoding="utf-8"?>
<formControlPr xmlns="http://schemas.microsoft.com/office/spreadsheetml/2009/9/main" objectType="CheckBox" fmlaLink="Hilfsfeld!$C$4" lockText="1" noThreeD="1"/>
</file>

<file path=xl/ctrlProps/ctrlProp201.xml><?xml version="1.0" encoding="utf-8"?>
<formControlPr xmlns="http://schemas.microsoft.com/office/spreadsheetml/2009/9/main" objectType="CheckBox" fmlaLink="Hilfsfeld!$C$5" lockText="1" noThreeD="1"/>
</file>

<file path=xl/ctrlProps/ctrlProp202.xml><?xml version="1.0" encoding="utf-8"?>
<formControlPr xmlns="http://schemas.microsoft.com/office/spreadsheetml/2009/9/main" objectType="CheckBox" fmlaLink="Hilfsfeld!$C$6" lockText="1" noThreeD="1"/>
</file>

<file path=xl/ctrlProps/ctrlProp203.xml><?xml version="1.0" encoding="utf-8"?>
<formControlPr xmlns="http://schemas.microsoft.com/office/spreadsheetml/2009/9/main" objectType="CheckBox" fmlaLink="Hilfsfeld!$C$7" lockText="1" noThreeD="1"/>
</file>

<file path=xl/ctrlProps/ctrlProp204.xml><?xml version="1.0" encoding="utf-8"?>
<formControlPr xmlns="http://schemas.microsoft.com/office/spreadsheetml/2009/9/main" objectType="CheckBox" fmlaLink="Hilfsfeld!$C$8" lockText="1" noThreeD="1"/>
</file>

<file path=xl/ctrlProps/ctrlProp205.xml><?xml version="1.0" encoding="utf-8"?>
<formControlPr xmlns="http://schemas.microsoft.com/office/spreadsheetml/2009/9/main" objectType="CheckBox" fmlaLink="Hilfsfeld!$C$9" lockText="1" noThreeD="1"/>
</file>

<file path=xl/ctrlProps/ctrlProp206.xml><?xml version="1.0" encoding="utf-8"?>
<formControlPr xmlns="http://schemas.microsoft.com/office/spreadsheetml/2009/9/main" objectType="CheckBox" fmlaLink="Hilfsfeld!$C$10" lockText="1" noThreeD="1"/>
</file>

<file path=xl/ctrlProps/ctrlProp207.xml><?xml version="1.0" encoding="utf-8"?>
<formControlPr xmlns="http://schemas.microsoft.com/office/spreadsheetml/2009/9/main" objectType="CheckBox" fmlaLink="Hilfsfeld!$C$11" lockText="1" noThreeD="1"/>
</file>

<file path=xl/ctrlProps/ctrlProp208.xml><?xml version="1.0" encoding="utf-8"?>
<formControlPr xmlns="http://schemas.microsoft.com/office/spreadsheetml/2009/9/main" objectType="CheckBox" fmlaLink="Hilfsfeld!$C$12" lockText="1" noThreeD="1"/>
</file>

<file path=xl/ctrlProps/ctrlProp209.xml><?xml version="1.0" encoding="utf-8"?>
<formControlPr xmlns="http://schemas.microsoft.com/office/spreadsheetml/2009/9/main" objectType="CheckBox" fmlaLink="Hilfsfeld!$C$13" lockText="1" noThreeD="1"/>
</file>

<file path=xl/ctrlProps/ctrlProp21.xml><?xml version="1.0" encoding="utf-8"?>
<formControlPr xmlns="http://schemas.microsoft.com/office/spreadsheetml/2009/9/main" objectType="CheckBox" checked="Checked" lockText="1" noThreeD="1"/>
</file>

<file path=xl/ctrlProps/ctrlProp210.xml><?xml version="1.0" encoding="utf-8"?>
<formControlPr xmlns="http://schemas.microsoft.com/office/spreadsheetml/2009/9/main" objectType="CheckBox" fmlaLink="Hilfsfeld!$C$14" lockText="1" noThreeD="1"/>
</file>

<file path=xl/ctrlProps/ctrlProp211.xml><?xml version="1.0" encoding="utf-8"?>
<formControlPr xmlns="http://schemas.microsoft.com/office/spreadsheetml/2009/9/main" objectType="CheckBox" fmlaLink="Hilfsfeld!$C$15" lockText="1" noThreeD="1"/>
</file>

<file path=xl/ctrlProps/ctrlProp212.xml><?xml version="1.0" encoding="utf-8"?>
<formControlPr xmlns="http://schemas.microsoft.com/office/spreadsheetml/2009/9/main" objectType="CheckBox" fmlaLink="Hilfsfeld!$C$16" lockText="1" noThreeD="1"/>
</file>

<file path=xl/ctrlProps/ctrlProp213.xml><?xml version="1.0" encoding="utf-8"?>
<formControlPr xmlns="http://schemas.microsoft.com/office/spreadsheetml/2009/9/main" objectType="CheckBox" fmlaLink="Hilfsfeld!$C$17" lockText="1" noThreeD="1"/>
</file>

<file path=xl/ctrlProps/ctrlProp214.xml><?xml version="1.0" encoding="utf-8"?>
<formControlPr xmlns="http://schemas.microsoft.com/office/spreadsheetml/2009/9/main" objectType="CheckBox" fmlaLink="Hilfsfeld!$C$18" lockText="1" noThreeD="1"/>
</file>

<file path=xl/ctrlProps/ctrlProp215.xml><?xml version="1.0" encoding="utf-8"?>
<formControlPr xmlns="http://schemas.microsoft.com/office/spreadsheetml/2009/9/main" objectType="CheckBox" fmlaLink="Hilfsfeld!$C$19" lockText="1" noThreeD="1"/>
</file>

<file path=xl/ctrlProps/ctrlProp216.xml><?xml version="1.0" encoding="utf-8"?>
<formControlPr xmlns="http://schemas.microsoft.com/office/spreadsheetml/2009/9/main" objectType="CheckBox" fmlaLink="Hilfsfeld!$C$20" lockText="1" noThreeD="1"/>
</file>

<file path=xl/ctrlProps/ctrlProp217.xml><?xml version="1.0" encoding="utf-8"?>
<formControlPr xmlns="http://schemas.microsoft.com/office/spreadsheetml/2009/9/main" objectType="CheckBox" fmlaLink="Hilfsfeld!$C$21" lockText="1" noThreeD="1"/>
</file>

<file path=xl/ctrlProps/ctrlProp218.xml><?xml version="1.0" encoding="utf-8"?>
<formControlPr xmlns="http://schemas.microsoft.com/office/spreadsheetml/2009/9/main" objectType="CheckBox" checked="Checked" fmlaLink="Hilfsfeld!$C$22" lockText="1" noThreeD="1"/>
</file>

<file path=xl/ctrlProps/ctrlProp219.xml><?xml version="1.0" encoding="utf-8"?>
<formControlPr xmlns="http://schemas.microsoft.com/office/spreadsheetml/2009/9/main" objectType="CheckBox" fmlaLink="Hilfsfeld!$C$23" lockText="1" noThreeD="1"/>
</file>

<file path=xl/ctrlProps/ctrlProp22.xml><?xml version="1.0" encoding="utf-8"?>
<formControlPr xmlns="http://schemas.microsoft.com/office/spreadsheetml/2009/9/main" objectType="CheckBox" lockText="1" noThreeD="1"/>
</file>

<file path=xl/ctrlProps/ctrlProp220.xml><?xml version="1.0" encoding="utf-8"?>
<formControlPr xmlns="http://schemas.microsoft.com/office/spreadsheetml/2009/9/main" objectType="CheckBox" fmlaLink="Hilfsfeld!$C$24" lockText="1" noThreeD="1"/>
</file>

<file path=xl/ctrlProps/ctrlProp221.xml><?xml version="1.0" encoding="utf-8"?>
<formControlPr xmlns="http://schemas.microsoft.com/office/spreadsheetml/2009/9/main" objectType="CheckBox" fmlaLink="Hilfsfeld!$C$25" lockText="1" noThreeD="1"/>
</file>

<file path=xl/ctrlProps/ctrlProp222.xml><?xml version="1.0" encoding="utf-8"?>
<formControlPr xmlns="http://schemas.microsoft.com/office/spreadsheetml/2009/9/main" objectType="CheckBox" fmlaLink="Hilfsfeld!$C$26" lockText="1" noThreeD="1"/>
</file>

<file path=xl/ctrlProps/ctrlProp223.xml><?xml version="1.0" encoding="utf-8"?>
<formControlPr xmlns="http://schemas.microsoft.com/office/spreadsheetml/2009/9/main" objectType="CheckBox" fmlaLink="Hilfsfeld!$C$27" lockText="1" noThreeD="1"/>
</file>

<file path=xl/ctrlProps/ctrlProp224.xml><?xml version="1.0" encoding="utf-8"?>
<formControlPr xmlns="http://schemas.microsoft.com/office/spreadsheetml/2009/9/main" objectType="CheckBox" fmlaLink="Hilfsfeld!$C$28" lockText="1" noThreeD="1"/>
</file>

<file path=xl/ctrlProps/ctrlProp225.xml><?xml version="1.0" encoding="utf-8"?>
<formControlPr xmlns="http://schemas.microsoft.com/office/spreadsheetml/2009/9/main" objectType="CheckBox" fmlaLink="Hilfsfeld!$C$29" lockText="1" noThreeD="1"/>
</file>

<file path=xl/ctrlProps/ctrlProp226.xml><?xml version="1.0" encoding="utf-8"?>
<formControlPr xmlns="http://schemas.microsoft.com/office/spreadsheetml/2009/9/main" objectType="CheckBox" fmlaLink="Hilfsfeld!$C$30" lockText="1" noThreeD="1"/>
</file>

<file path=xl/ctrlProps/ctrlProp227.xml><?xml version="1.0" encoding="utf-8"?>
<formControlPr xmlns="http://schemas.microsoft.com/office/spreadsheetml/2009/9/main" objectType="CheckBox" fmlaLink="Hilfsfeld!$C$31" lockText="1" noThreeD="1"/>
</file>

<file path=xl/ctrlProps/ctrlProp228.xml><?xml version="1.0" encoding="utf-8"?>
<formControlPr xmlns="http://schemas.microsoft.com/office/spreadsheetml/2009/9/main" objectType="CheckBox" fmlaLink="Hilfsfeld!$C$32" lockText="1" noThreeD="1"/>
</file>

<file path=xl/ctrlProps/ctrlProp229.xml><?xml version="1.0" encoding="utf-8"?>
<formControlPr xmlns="http://schemas.microsoft.com/office/spreadsheetml/2009/9/main" objectType="CheckBox" fmlaLink="Hilfsfeld!$C$33" lockText="1" noThreeD="1"/>
</file>

<file path=xl/ctrlProps/ctrlProp23.xml><?xml version="1.0" encoding="utf-8"?>
<formControlPr xmlns="http://schemas.microsoft.com/office/spreadsheetml/2009/9/main" objectType="CheckBox" lockText="1" noThreeD="1"/>
</file>

<file path=xl/ctrlProps/ctrlProp230.xml><?xml version="1.0" encoding="utf-8"?>
<formControlPr xmlns="http://schemas.microsoft.com/office/spreadsheetml/2009/9/main" objectType="CheckBox" fmlaLink="Hilfsfeld!$C$34" lockText="1" noThreeD="1"/>
</file>

<file path=xl/ctrlProps/ctrlProp231.xml><?xml version="1.0" encoding="utf-8"?>
<formControlPr xmlns="http://schemas.microsoft.com/office/spreadsheetml/2009/9/main" objectType="CheckBox" fmlaLink="Hilfsfeld!$E$21" lockText="1" noThreeD="1"/>
</file>

<file path=xl/ctrlProps/ctrlProp232.xml><?xml version="1.0" encoding="utf-8"?>
<formControlPr xmlns="http://schemas.microsoft.com/office/spreadsheetml/2009/9/main" objectType="CheckBox" fmlaLink="Hilfsfeld!$E$22" lockText="1" noThreeD="1"/>
</file>

<file path=xl/ctrlProps/ctrlProp233.xml><?xml version="1.0" encoding="utf-8"?>
<formControlPr xmlns="http://schemas.microsoft.com/office/spreadsheetml/2009/9/main" objectType="CheckBox" fmlaLink="Hilfsfeld!$E$21" lockText="1" noThreeD="1"/>
</file>

<file path=xl/ctrlProps/ctrlProp234.xml><?xml version="1.0" encoding="utf-8"?>
<formControlPr xmlns="http://schemas.microsoft.com/office/spreadsheetml/2009/9/main" objectType="CheckBox" fmlaLink="Hilfsfeld!$E$22" lockText="1" noThreeD="1"/>
</file>

<file path=xl/ctrlProps/ctrlProp235.xml><?xml version="1.0" encoding="utf-8"?>
<formControlPr xmlns="http://schemas.microsoft.com/office/spreadsheetml/2009/9/main" objectType="CheckBox" fmlaLink="Hilfsfeld!$E$23" lockText="1" noThreeD="1"/>
</file>

<file path=xl/ctrlProps/ctrlProp236.xml><?xml version="1.0" encoding="utf-8"?>
<formControlPr xmlns="http://schemas.microsoft.com/office/spreadsheetml/2009/9/main" objectType="CheckBox" fmlaLink="Hilfsfeld!$E$21" lockText="1" noThreeD="1"/>
</file>

<file path=xl/ctrlProps/ctrlProp237.xml><?xml version="1.0" encoding="utf-8"?>
<formControlPr xmlns="http://schemas.microsoft.com/office/spreadsheetml/2009/9/main" objectType="CheckBox" fmlaLink="Hilfsfeld!$E$21" lockText="1" noThreeD="1"/>
</file>

<file path=xl/ctrlProps/ctrlProp238.xml><?xml version="1.0" encoding="utf-8"?>
<formControlPr xmlns="http://schemas.microsoft.com/office/spreadsheetml/2009/9/main" objectType="CheckBox" fmlaLink="Hilfsfeld!$E$22" lockText="1" noThreeD="1"/>
</file>

<file path=xl/ctrlProps/ctrlProp239.xml><?xml version="1.0" encoding="utf-8"?>
<formControlPr xmlns="http://schemas.microsoft.com/office/spreadsheetml/2009/9/main" objectType="CheckBox" fmlaLink="Hilfsfeld!$E$23" lockText="1" noThreeD="1"/>
</file>

<file path=xl/ctrlProps/ctrlProp24.xml><?xml version="1.0" encoding="utf-8"?>
<formControlPr xmlns="http://schemas.microsoft.com/office/spreadsheetml/2009/9/main" objectType="CheckBox" lockText="1" noThreeD="1"/>
</file>

<file path=xl/ctrlProps/ctrlProp240.xml><?xml version="1.0" encoding="utf-8"?>
<formControlPr xmlns="http://schemas.microsoft.com/office/spreadsheetml/2009/9/main" objectType="CheckBox" fmlaLink="Hilfsfeld!$E$21" lockText="1" noThreeD="1"/>
</file>

<file path=xl/ctrlProps/ctrlProp241.xml><?xml version="1.0" encoding="utf-8"?>
<formControlPr xmlns="http://schemas.microsoft.com/office/spreadsheetml/2009/9/main" objectType="CheckBox" fmlaLink="Hilfsfeld!$E$21" lockText="1" noThreeD="1"/>
</file>

<file path=xl/ctrlProps/ctrlProp242.xml><?xml version="1.0" encoding="utf-8"?>
<formControlPr xmlns="http://schemas.microsoft.com/office/spreadsheetml/2009/9/main" objectType="CheckBox" fmlaLink="Hilfsfeld!$E$22" lockText="1" noThreeD="1"/>
</file>

<file path=xl/ctrlProps/ctrlProp243.xml><?xml version="1.0" encoding="utf-8"?>
<formControlPr xmlns="http://schemas.microsoft.com/office/spreadsheetml/2009/9/main" objectType="CheckBox" fmlaLink="Hilfsfeld!$E$23" lockText="1" noThreeD="1"/>
</file>

<file path=xl/ctrlProps/ctrlProp244.xml><?xml version="1.0" encoding="utf-8"?>
<formControlPr xmlns="http://schemas.microsoft.com/office/spreadsheetml/2009/9/main" objectType="CheckBox" fmlaLink="Hilfsfeld!$E$21" lockText="1" noThreeD="1"/>
</file>

<file path=xl/ctrlProps/ctrlProp245.xml><?xml version="1.0" encoding="utf-8"?>
<formControlPr xmlns="http://schemas.microsoft.com/office/spreadsheetml/2009/9/main" objectType="CheckBox" fmlaLink="Hilfsfeld!$E$21" lockText="1" noThreeD="1"/>
</file>

<file path=xl/ctrlProps/ctrlProp246.xml><?xml version="1.0" encoding="utf-8"?>
<formControlPr xmlns="http://schemas.microsoft.com/office/spreadsheetml/2009/9/main" objectType="CheckBox" fmlaLink="Hilfsfeld!$E$22" lockText="1" noThreeD="1"/>
</file>

<file path=xl/ctrlProps/ctrlProp247.xml><?xml version="1.0" encoding="utf-8"?>
<formControlPr xmlns="http://schemas.microsoft.com/office/spreadsheetml/2009/9/main" objectType="CheckBox" fmlaLink="Hilfsfeld!$E$23" lockText="1" noThreeD="1"/>
</file>

<file path=xl/ctrlProps/ctrlProp248.xml><?xml version="1.0" encoding="utf-8"?>
<formControlPr xmlns="http://schemas.microsoft.com/office/spreadsheetml/2009/9/main" objectType="CheckBox" fmlaLink="Hilfsfeld!$E$21" lockText="1" noThreeD="1"/>
</file>

<file path=xl/ctrlProps/ctrlProp249.xml><?xml version="1.0" encoding="utf-8"?>
<formControlPr xmlns="http://schemas.microsoft.com/office/spreadsheetml/2009/9/main" objectType="CheckBox" fmlaLink="Hilfsfeld!$E$21" lockText="1" noThreeD="1"/>
</file>

<file path=xl/ctrlProps/ctrlProp25.xml><?xml version="1.0" encoding="utf-8"?>
<formControlPr xmlns="http://schemas.microsoft.com/office/spreadsheetml/2009/9/main" objectType="CheckBox" lockText="1" noThreeD="1"/>
</file>

<file path=xl/ctrlProps/ctrlProp250.xml><?xml version="1.0" encoding="utf-8"?>
<formControlPr xmlns="http://schemas.microsoft.com/office/spreadsheetml/2009/9/main" objectType="CheckBox" fmlaLink="Hilfsfeld!$E$22" lockText="1" noThreeD="1"/>
</file>

<file path=xl/ctrlProps/ctrlProp251.xml><?xml version="1.0" encoding="utf-8"?>
<formControlPr xmlns="http://schemas.microsoft.com/office/spreadsheetml/2009/9/main" objectType="CheckBox" fmlaLink="Hilfsfeld!$E$23" lockText="1" noThreeD="1"/>
</file>

<file path=xl/ctrlProps/ctrlProp252.xml><?xml version="1.0" encoding="utf-8"?>
<formControlPr xmlns="http://schemas.microsoft.com/office/spreadsheetml/2009/9/main" objectType="CheckBox" fmlaLink="Hilfsfeld!$E$21" lockText="1" noThreeD="1"/>
</file>

<file path=xl/ctrlProps/ctrlProp253.xml><?xml version="1.0" encoding="utf-8"?>
<formControlPr xmlns="http://schemas.microsoft.com/office/spreadsheetml/2009/9/main" objectType="CheckBox" lockText="1" noThreeD="1"/>
</file>

<file path=xl/ctrlProps/ctrlProp254.xml><?xml version="1.0" encoding="utf-8"?>
<formControlPr xmlns="http://schemas.microsoft.com/office/spreadsheetml/2009/9/main" objectType="CheckBox" lockText="1" noThreeD="1"/>
</file>

<file path=xl/ctrlProps/ctrlProp255.xml><?xml version="1.0" encoding="utf-8"?>
<formControlPr xmlns="http://schemas.microsoft.com/office/spreadsheetml/2009/9/main" objectType="CheckBox" fmlaLink="Hilfsfeld!$E$15" lockText="1" noThreeD="1"/>
</file>

<file path=xl/ctrlProps/ctrlProp256.xml><?xml version="1.0" encoding="utf-8"?>
<formControlPr xmlns="http://schemas.microsoft.com/office/spreadsheetml/2009/9/main" objectType="CheckBox" fmlaLink="Hilfsfeld!$E$16" lockText="1" noThreeD="1"/>
</file>

<file path=xl/ctrlProps/ctrlProp257.xml><?xml version="1.0" encoding="utf-8"?>
<formControlPr xmlns="http://schemas.microsoft.com/office/spreadsheetml/2009/9/main" objectType="CheckBox" fmlaLink="Hilfsfeld!$E$5" lockText="1" noThreeD="1"/>
</file>

<file path=xl/ctrlProps/ctrlProp258.xml><?xml version="1.0" encoding="utf-8"?>
<formControlPr xmlns="http://schemas.microsoft.com/office/spreadsheetml/2009/9/main" objectType="CheckBox" checked="Checked" lockText="1" noThreeD="1"/>
</file>

<file path=xl/ctrlProps/ctrlProp259.xml><?xml version="1.0" encoding="utf-8"?>
<formControlPr xmlns="http://schemas.microsoft.com/office/spreadsheetml/2009/9/main" objectType="CheckBox" fmlaLink="Hilfsfeld!$E$6" lockText="1" noThreeD="1"/>
</file>

<file path=xl/ctrlProps/ctrlProp26.xml><?xml version="1.0" encoding="utf-8"?>
<formControlPr xmlns="http://schemas.microsoft.com/office/spreadsheetml/2009/9/main" objectType="CheckBox" checked="Checked" lockText="1" noThreeD="1"/>
</file>

<file path=xl/ctrlProps/ctrlProp260.xml><?xml version="1.0" encoding="utf-8"?>
<formControlPr xmlns="http://schemas.microsoft.com/office/spreadsheetml/2009/9/main" objectType="CheckBox" checked="Checked" lockText="1" noThreeD="1"/>
</file>

<file path=xl/ctrlProps/ctrlProp261.xml><?xml version="1.0" encoding="utf-8"?>
<formControlPr xmlns="http://schemas.microsoft.com/office/spreadsheetml/2009/9/main" objectType="CheckBox" lockText="1" noThreeD="1"/>
</file>

<file path=xl/ctrlProps/ctrlProp262.xml><?xml version="1.0" encoding="utf-8"?>
<formControlPr xmlns="http://schemas.microsoft.com/office/spreadsheetml/2009/9/main" objectType="CheckBox" fmlaLink="Hilfsfeld!$E$6" lockText="1" noThreeD="1"/>
</file>

<file path=xl/ctrlProps/ctrlProp263.xml><?xml version="1.0" encoding="utf-8"?>
<formControlPr xmlns="http://schemas.microsoft.com/office/spreadsheetml/2009/9/main" objectType="CheckBox" fmlaLink="Hilfsfeld!$E$7" lockText="1" noThreeD="1"/>
</file>

<file path=xl/ctrlProps/ctrlProp264.xml><?xml version="1.0" encoding="utf-8"?>
<formControlPr xmlns="http://schemas.microsoft.com/office/spreadsheetml/2009/9/main" objectType="CheckBox" fmlaLink="Hilfsfeld!$E$5" lockText="1" noThreeD="1"/>
</file>

<file path=xl/ctrlProps/ctrlProp265.xml><?xml version="1.0" encoding="utf-8"?>
<formControlPr xmlns="http://schemas.microsoft.com/office/spreadsheetml/2009/9/main" objectType="CheckBox" checked="Checked" lockText="1" noThreeD="1"/>
</file>

<file path=xl/ctrlProps/ctrlProp266.xml><?xml version="1.0" encoding="utf-8"?>
<formControlPr xmlns="http://schemas.microsoft.com/office/spreadsheetml/2009/9/main" objectType="CheckBox" fmlaLink="Hilfsfeld!$E$6" lockText="1" noThreeD="1"/>
</file>

<file path=xl/ctrlProps/ctrlProp267.xml><?xml version="1.0" encoding="utf-8"?>
<formControlPr xmlns="http://schemas.microsoft.com/office/spreadsheetml/2009/9/main" objectType="CheckBox" lockText="1" noThreeD="1"/>
</file>

<file path=xl/ctrlProps/ctrlProp268.xml><?xml version="1.0" encoding="utf-8"?>
<formControlPr xmlns="http://schemas.microsoft.com/office/spreadsheetml/2009/9/main" objectType="CheckBox" lockText="1" noThreeD="1"/>
</file>

<file path=xl/ctrlProps/ctrlProp269.xml><?xml version="1.0" encoding="utf-8"?>
<formControlPr xmlns="http://schemas.microsoft.com/office/spreadsheetml/2009/9/main" objectType="CheckBox" fmlaLink="Hilfsfeld!$E$7" lockText="1" noThreeD="1"/>
</file>

<file path=xl/ctrlProps/ctrlProp27.xml><?xml version="1.0" encoding="utf-8"?>
<formControlPr xmlns="http://schemas.microsoft.com/office/spreadsheetml/2009/9/main" objectType="CheckBox" lockText="1" noThreeD="1"/>
</file>

<file path=xl/ctrlProps/ctrlProp270.xml><?xml version="1.0" encoding="utf-8"?>
<formControlPr xmlns="http://schemas.microsoft.com/office/spreadsheetml/2009/9/main" objectType="CheckBox" fmlaLink="Hilfsfeld!$E$8" lockText="1" noThreeD="1"/>
</file>

<file path=xl/ctrlProps/ctrlProp271.xml><?xml version="1.0" encoding="utf-8"?>
<formControlPr xmlns="http://schemas.microsoft.com/office/spreadsheetml/2009/9/main" objectType="CheckBox" checked="Checked" lockText="1" noThreeD="1"/>
</file>

<file path=xl/ctrlProps/ctrlProp272.xml><?xml version="1.0" encoding="utf-8"?>
<formControlPr xmlns="http://schemas.microsoft.com/office/spreadsheetml/2009/9/main" objectType="CheckBox" fmlaLink="Hilfsfeld!$E$6" lockText="1" noThreeD="1"/>
</file>

<file path=xl/ctrlProps/ctrlProp273.xml><?xml version="1.0" encoding="utf-8"?>
<formControlPr xmlns="http://schemas.microsoft.com/office/spreadsheetml/2009/9/main" objectType="CheckBox" checked="Checked" lockText="1" noThreeD="1"/>
</file>

<file path=xl/ctrlProps/ctrlProp274.xml><?xml version="1.0" encoding="utf-8"?>
<formControlPr xmlns="http://schemas.microsoft.com/office/spreadsheetml/2009/9/main" objectType="CheckBox" lockText="1" noThreeD="1"/>
</file>

<file path=xl/ctrlProps/ctrlProp275.xml><?xml version="1.0" encoding="utf-8"?>
<formControlPr xmlns="http://schemas.microsoft.com/office/spreadsheetml/2009/9/main" objectType="CheckBox" fmlaLink="Hilfsfeld!$E$6" lockText="1" noThreeD="1"/>
</file>

<file path=xl/ctrlProps/ctrlProp276.xml><?xml version="1.0" encoding="utf-8"?>
<formControlPr xmlns="http://schemas.microsoft.com/office/spreadsheetml/2009/9/main" objectType="CheckBox" fmlaLink="Hilfsfeld!$E$7" lockText="1" noThreeD="1"/>
</file>

<file path=xl/ctrlProps/ctrlProp277.xml><?xml version="1.0" encoding="utf-8"?>
<formControlPr xmlns="http://schemas.microsoft.com/office/spreadsheetml/2009/9/main" objectType="CheckBox" fmlaLink="Hilfsfeld!$E$5" lockText="1" noThreeD="1"/>
</file>

<file path=xl/ctrlProps/ctrlProp278.xml><?xml version="1.0" encoding="utf-8"?>
<formControlPr xmlns="http://schemas.microsoft.com/office/spreadsheetml/2009/9/main" objectType="CheckBox" checked="Checked" lockText="1" noThreeD="1"/>
</file>

<file path=xl/ctrlProps/ctrlProp279.xml><?xml version="1.0" encoding="utf-8"?>
<formControlPr xmlns="http://schemas.microsoft.com/office/spreadsheetml/2009/9/main" objectType="CheckBox" fmlaLink="Hilfsfeld!$E$6" lockText="1" noThreeD="1"/>
</file>

<file path=xl/ctrlProps/ctrlProp28.xml><?xml version="1.0" encoding="utf-8"?>
<formControlPr xmlns="http://schemas.microsoft.com/office/spreadsheetml/2009/9/main" objectType="CheckBox" lockText="1" noThreeD="1"/>
</file>

<file path=xl/ctrlProps/ctrlProp280.xml><?xml version="1.0" encoding="utf-8"?>
<formControlPr xmlns="http://schemas.microsoft.com/office/spreadsheetml/2009/9/main" objectType="CheckBox" lockText="1" noThreeD="1"/>
</file>

<file path=xl/ctrlProps/ctrlProp281.xml><?xml version="1.0" encoding="utf-8"?>
<formControlPr xmlns="http://schemas.microsoft.com/office/spreadsheetml/2009/9/main" objectType="CheckBox" lockText="1" noThreeD="1"/>
</file>

<file path=xl/ctrlProps/ctrlProp282.xml><?xml version="1.0" encoding="utf-8"?>
<formControlPr xmlns="http://schemas.microsoft.com/office/spreadsheetml/2009/9/main" objectType="CheckBox" fmlaLink="Hilfsfeld!$E$7" lockText="1" noThreeD="1"/>
</file>

<file path=xl/ctrlProps/ctrlProp283.xml><?xml version="1.0" encoding="utf-8"?>
<formControlPr xmlns="http://schemas.microsoft.com/office/spreadsheetml/2009/9/main" objectType="CheckBox" fmlaLink="Hilfsfeld!$E$8" lockText="1" noThreeD="1"/>
</file>

<file path=xl/ctrlProps/ctrlProp284.xml><?xml version="1.0" encoding="utf-8"?>
<formControlPr xmlns="http://schemas.microsoft.com/office/spreadsheetml/2009/9/main" objectType="CheckBox" checked="Checked" lockText="1" noThreeD="1"/>
</file>

<file path=xl/ctrlProps/ctrlProp285.xml><?xml version="1.0" encoding="utf-8"?>
<formControlPr xmlns="http://schemas.microsoft.com/office/spreadsheetml/2009/9/main" objectType="CheckBox" fmlaLink="Hilfsfeld!$E$6" lockText="1" noThreeD="1"/>
</file>

<file path=xl/ctrlProps/ctrlProp286.xml><?xml version="1.0" encoding="utf-8"?>
<formControlPr xmlns="http://schemas.microsoft.com/office/spreadsheetml/2009/9/main" objectType="CheckBox" checked="Checked" lockText="1" noThreeD="1"/>
</file>

<file path=xl/ctrlProps/ctrlProp287.xml><?xml version="1.0" encoding="utf-8"?>
<formControlPr xmlns="http://schemas.microsoft.com/office/spreadsheetml/2009/9/main" objectType="CheckBox" lockText="1" noThreeD="1"/>
</file>

<file path=xl/ctrlProps/ctrlProp288.xml><?xml version="1.0" encoding="utf-8"?>
<formControlPr xmlns="http://schemas.microsoft.com/office/spreadsheetml/2009/9/main" objectType="CheckBox" fmlaLink="Hilfsfeld!$E$6" lockText="1" noThreeD="1"/>
</file>

<file path=xl/ctrlProps/ctrlProp289.xml><?xml version="1.0" encoding="utf-8"?>
<formControlPr xmlns="http://schemas.microsoft.com/office/spreadsheetml/2009/9/main" objectType="CheckBox" fmlaLink="Hilfsfeld!$E$7" lockText="1" noThreeD="1"/>
</file>

<file path=xl/ctrlProps/ctrlProp29.xml><?xml version="1.0" encoding="utf-8"?>
<formControlPr xmlns="http://schemas.microsoft.com/office/spreadsheetml/2009/9/main" objectType="CheckBox" checked="Checked" lockText="1" noThreeD="1"/>
</file>

<file path=xl/ctrlProps/ctrlProp290.xml><?xml version="1.0" encoding="utf-8"?>
<formControlPr xmlns="http://schemas.microsoft.com/office/spreadsheetml/2009/9/main" objectType="CheckBox" fmlaLink="Hilfsfeld!$E$5" lockText="1" noThreeD="1"/>
</file>

<file path=xl/ctrlProps/ctrlProp291.xml><?xml version="1.0" encoding="utf-8"?>
<formControlPr xmlns="http://schemas.microsoft.com/office/spreadsheetml/2009/9/main" objectType="CheckBox" checked="Checked" lockText="1" noThreeD="1"/>
</file>

<file path=xl/ctrlProps/ctrlProp292.xml><?xml version="1.0" encoding="utf-8"?>
<formControlPr xmlns="http://schemas.microsoft.com/office/spreadsheetml/2009/9/main" objectType="CheckBox" fmlaLink="Hilfsfeld!$E$6" lockText="1" noThreeD="1"/>
</file>

<file path=xl/ctrlProps/ctrlProp293.xml><?xml version="1.0" encoding="utf-8"?>
<formControlPr xmlns="http://schemas.microsoft.com/office/spreadsheetml/2009/9/main" objectType="CheckBox" lockText="1" noThreeD="1"/>
</file>

<file path=xl/ctrlProps/ctrlProp294.xml><?xml version="1.0" encoding="utf-8"?>
<formControlPr xmlns="http://schemas.microsoft.com/office/spreadsheetml/2009/9/main" objectType="CheckBox" fmlaLink="Hilfsfeld!$E$7" lockText="1" noThreeD="1"/>
</file>

<file path=xl/ctrlProps/ctrlProp295.xml><?xml version="1.0" encoding="utf-8"?>
<formControlPr xmlns="http://schemas.microsoft.com/office/spreadsheetml/2009/9/main" objectType="CheckBox" checked="Checked" lockText="1" noThreeD="1"/>
</file>

<file path=xl/ctrlProps/ctrlProp296.xml><?xml version="1.0" encoding="utf-8"?>
<formControlPr xmlns="http://schemas.microsoft.com/office/spreadsheetml/2009/9/main" objectType="CheckBox" fmlaLink="Hilfsfeld!$E$6" lockText="1" noThreeD="1"/>
</file>

<file path=xl/ctrlProps/ctrlProp297.xml><?xml version="1.0" encoding="utf-8"?>
<formControlPr xmlns="http://schemas.microsoft.com/office/spreadsheetml/2009/9/main" objectType="CheckBox" checked="Checked" lockText="1" noThreeD="1"/>
</file>

<file path=xl/ctrlProps/ctrlProp298.xml><?xml version="1.0" encoding="utf-8"?>
<formControlPr xmlns="http://schemas.microsoft.com/office/spreadsheetml/2009/9/main" objectType="CheckBox" fmlaLink="Hilfsfeld!$E$6" lockText="1" noThreeD="1"/>
</file>

<file path=xl/ctrlProps/ctrlProp299.xml><?xml version="1.0" encoding="utf-8"?>
<formControlPr xmlns="http://schemas.microsoft.com/office/spreadsheetml/2009/9/main" objectType="CheckBox" fmlaLink="Hilfsfeld!$E$5" lockText="1" noThreeD="1"/>
</file>

<file path=xl/ctrlProps/ctrlProp3.xml><?xml version="1.0" encoding="utf-8"?>
<formControlPr xmlns="http://schemas.microsoft.com/office/spreadsheetml/2009/9/main" objectType="CheckBox" checked="Checked" fmlaLink="Hilfsfeld!$D$6" lockText="1" noThreeD="1"/>
</file>

<file path=xl/ctrlProps/ctrlProp30.xml><?xml version="1.0" encoding="utf-8"?>
<formControlPr xmlns="http://schemas.microsoft.com/office/spreadsheetml/2009/9/main" objectType="CheckBox" lockText="1" noThreeD="1"/>
</file>

<file path=xl/ctrlProps/ctrlProp300.xml><?xml version="1.0" encoding="utf-8"?>
<formControlPr xmlns="http://schemas.microsoft.com/office/spreadsheetml/2009/9/main" objectType="CheckBox" lockText="1" noThreeD="1"/>
</file>

<file path=xl/ctrlProps/ctrlProp301.xml><?xml version="1.0" encoding="utf-8"?>
<formControlPr xmlns="http://schemas.microsoft.com/office/spreadsheetml/2009/9/main" objectType="CheckBox" checked="Checked" lockText="1" noThreeD="1"/>
</file>

<file path=xl/ctrlProps/ctrlProp302.xml><?xml version="1.0" encoding="utf-8"?>
<formControlPr xmlns="http://schemas.microsoft.com/office/spreadsheetml/2009/9/main" objectType="CheckBox" fmlaLink="Hilfsfeld!$E$8" lockText="1" noThreeD="1"/>
</file>

<file path=xl/ctrlProps/ctrlProp303.xml><?xml version="1.0" encoding="utf-8"?>
<formControlPr xmlns="http://schemas.microsoft.com/office/spreadsheetml/2009/9/main" objectType="CheckBox" fmlaLink="Hilfsfeld!$E$9" lockText="1" noThreeD="1"/>
</file>

<file path=xl/ctrlProps/ctrlProp304.xml><?xml version="1.0" encoding="utf-8"?>
<formControlPr xmlns="http://schemas.microsoft.com/office/spreadsheetml/2009/9/main" objectType="CheckBox" lockText="1" noThreeD="1"/>
</file>

<file path=xl/ctrlProps/ctrlProp305.xml><?xml version="1.0" encoding="utf-8"?>
<formControlPr xmlns="http://schemas.microsoft.com/office/spreadsheetml/2009/9/main" objectType="CheckBox" fmlaLink="Hilfsfeld!$E$7" lockText="1" noThreeD="1"/>
</file>

<file path=xl/ctrlProps/ctrlProp306.xml><?xml version="1.0" encoding="utf-8"?>
<formControlPr xmlns="http://schemas.microsoft.com/office/spreadsheetml/2009/9/main" objectType="CheckBox" checked="Checked" lockText="1" noThreeD="1"/>
</file>

<file path=xl/ctrlProps/ctrlProp307.xml><?xml version="1.0" encoding="utf-8"?>
<formControlPr xmlns="http://schemas.microsoft.com/office/spreadsheetml/2009/9/main" objectType="CheckBox" fmlaLink="Hilfsfeld!$E$6" lockText="1" noThreeD="1"/>
</file>

<file path=xl/ctrlProps/ctrlProp308.xml><?xml version="1.0" encoding="utf-8"?>
<formControlPr xmlns="http://schemas.microsoft.com/office/spreadsheetml/2009/9/main" objectType="CheckBox" lockText="1" noThreeD="1"/>
</file>

<file path=xl/ctrlProps/ctrlProp309.xml><?xml version="1.0" encoding="utf-8"?>
<formControlPr xmlns="http://schemas.microsoft.com/office/spreadsheetml/2009/9/main" objectType="CheckBox" lockText="1" noThreeD="1"/>
</file>

<file path=xl/ctrlProps/ctrlProp31.xml><?xml version="1.0" encoding="utf-8"?>
<formControlPr xmlns="http://schemas.microsoft.com/office/spreadsheetml/2009/9/main" objectType="CheckBox" fmlaLink="Hilfsfeld!$E$6" lockText="1" noThreeD="1"/>
</file>

<file path=xl/ctrlProps/ctrlProp310.xml><?xml version="1.0" encoding="utf-8"?>
<formControlPr xmlns="http://schemas.microsoft.com/office/spreadsheetml/2009/9/main" objectType="CheckBox" fmlaLink="Hilfsfeld!$E$7" lockText="1" noThreeD="1"/>
</file>

<file path=xl/ctrlProps/ctrlProp311.xml><?xml version="1.0" encoding="utf-8"?>
<formControlPr xmlns="http://schemas.microsoft.com/office/spreadsheetml/2009/9/main" objectType="CheckBox" fmlaLink="Hilfsfeld!$E$8" lockText="1" noThreeD="1"/>
</file>

<file path=xl/ctrlProps/ctrlProp312.xml><?xml version="1.0" encoding="utf-8"?>
<formControlPr xmlns="http://schemas.microsoft.com/office/spreadsheetml/2009/9/main" objectType="CheckBox" checked="Checked" lockText="1" noThreeD="1"/>
</file>

<file path=xl/ctrlProps/ctrlProp313.xml><?xml version="1.0" encoding="utf-8"?>
<formControlPr xmlns="http://schemas.microsoft.com/office/spreadsheetml/2009/9/main" objectType="CheckBox" fmlaLink="Hilfsfeld!$E$6" lockText="1" noThreeD="1"/>
</file>

<file path=xl/ctrlProps/ctrlProp314.xml><?xml version="1.0" encoding="utf-8"?>
<formControlPr xmlns="http://schemas.microsoft.com/office/spreadsheetml/2009/9/main" objectType="CheckBox" checked="Checked" lockText="1" noThreeD="1"/>
</file>

<file path=xl/ctrlProps/ctrlProp315.xml><?xml version="1.0" encoding="utf-8"?>
<formControlPr xmlns="http://schemas.microsoft.com/office/spreadsheetml/2009/9/main" objectType="CheckBox" lockText="1" noThreeD="1"/>
</file>

<file path=xl/ctrlProps/ctrlProp316.xml><?xml version="1.0" encoding="utf-8"?>
<formControlPr xmlns="http://schemas.microsoft.com/office/spreadsheetml/2009/9/main" objectType="CheckBox" fmlaLink="Hilfsfeld!$E$6" lockText="1" noThreeD="1"/>
</file>

<file path=xl/ctrlProps/ctrlProp317.xml><?xml version="1.0" encoding="utf-8"?>
<formControlPr xmlns="http://schemas.microsoft.com/office/spreadsheetml/2009/9/main" objectType="CheckBox" fmlaLink="Hilfsfeld!$E$7" lockText="1" noThreeD="1"/>
</file>

<file path=xl/ctrlProps/ctrlProp318.xml><?xml version="1.0" encoding="utf-8"?>
<formControlPr xmlns="http://schemas.microsoft.com/office/spreadsheetml/2009/9/main" objectType="CheckBox" fmlaLink="Hilfsfeld!$E$5" lockText="1" noThreeD="1"/>
</file>

<file path=xl/ctrlProps/ctrlProp319.xml><?xml version="1.0" encoding="utf-8"?>
<formControlPr xmlns="http://schemas.microsoft.com/office/spreadsheetml/2009/9/main" objectType="CheckBox" checked="Checked" lockText="1" noThreeD="1"/>
</file>

<file path=xl/ctrlProps/ctrlProp32.xml><?xml version="1.0" encoding="utf-8"?>
<formControlPr xmlns="http://schemas.microsoft.com/office/spreadsheetml/2009/9/main" objectType="CheckBox" fmlaLink="Hilfsfeld!$E$7" lockText="1" noThreeD="1"/>
</file>

<file path=xl/ctrlProps/ctrlProp320.xml><?xml version="1.0" encoding="utf-8"?>
<formControlPr xmlns="http://schemas.microsoft.com/office/spreadsheetml/2009/9/main" objectType="CheckBox" fmlaLink="Hilfsfeld!$E$6" lockText="1" noThreeD="1"/>
</file>

<file path=xl/ctrlProps/ctrlProp321.xml><?xml version="1.0" encoding="utf-8"?>
<formControlPr xmlns="http://schemas.microsoft.com/office/spreadsheetml/2009/9/main" objectType="CheckBox" lockText="1" noThreeD="1"/>
</file>

<file path=xl/ctrlProps/ctrlProp322.xml><?xml version="1.0" encoding="utf-8"?>
<formControlPr xmlns="http://schemas.microsoft.com/office/spreadsheetml/2009/9/main" objectType="CheckBox" lockText="1" noThreeD="1"/>
</file>

<file path=xl/ctrlProps/ctrlProp323.xml><?xml version="1.0" encoding="utf-8"?>
<formControlPr xmlns="http://schemas.microsoft.com/office/spreadsheetml/2009/9/main" objectType="CheckBox" fmlaLink="Hilfsfeld!$E$7" lockText="1" noThreeD="1"/>
</file>

<file path=xl/ctrlProps/ctrlProp324.xml><?xml version="1.0" encoding="utf-8"?>
<formControlPr xmlns="http://schemas.microsoft.com/office/spreadsheetml/2009/9/main" objectType="CheckBox" fmlaLink="Hilfsfeld!$E$8" lockText="1" noThreeD="1"/>
</file>

<file path=xl/ctrlProps/ctrlProp325.xml><?xml version="1.0" encoding="utf-8"?>
<formControlPr xmlns="http://schemas.microsoft.com/office/spreadsheetml/2009/9/main" objectType="CheckBox" checked="Checked" lockText="1" noThreeD="1"/>
</file>

<file path=xl/ctrlProps/ctrlProp326.xml><?xml version="1.0" encoding="utf-8"?>
<formControlPr xmlns="http://schemas.microsoft.com/office/spreadsheetml/2009/9/main" objectType="CheckBox" fmlaLink="Hilfsfeld!$E$6" lockText="1" noThreeD="1"/>
</file>

<file path=xl/ctrlProps/ctrlProp327.xml><?xml version="1.0" encoding="utf-8"?>
<formControlPr xmlns="http://schemas.microsoft.com/office/spreadsheetml/2009/9/main" objectType="CheckBox" checked="Checked" lockText="1" noThreeD="1"/>
</file>

<file path=xl/ctrlProps/ctrlProp328.xml><?xml version="1.0" encoding="utf-8"?>
<formControlPr xmlns="http://schemas.microsoft.com/office/spreadsheetml/2009/9/main" objectType="CheckBox" lockText="1" noThreeD="1"/>
</file>

<file path=xl/ctrlProps/ctrlProp329.xml><?xml version="1.0" encoding="utf-8"?>
<formControlPr xmlns="http://schemas.microsoft.com/office/spreadsheetml/2009/9/main" objectType="CheckBox" fmlaLink="Hilfsfeld!$E$6" lockText="1" noThreeD="1"/>
</file>

<file path=xl/ctrlProps/ctrlProp33.xml><?xml version="1.0" encoding="utf-8"?>
<formControlPr xmlns="http://schemas.microsoft.com/office/spreadsheetml/2009/9/main" objectType="CheckBox" fmlaLink="Hilfsfeld!$E$8" lockText="1" noThreeD="1"/>
</file>

<file path=xl/ctrlProps/ctrlProp330.xml><?xml version="1.0" encoding="utf-8"?>
<formControlPr xmlns="http://schemas.microsoft.com/office/spreadsheetml/2009/9/main" objectType="CheckBox" fmlaLink="Hilfsfeld!$E$7" lockText="1" noThreeD="1"/>
</file>

<file path=xl/ctrlProps/ctrlProp331.xml><?xml version="1.0" encoding="utf-8"?>
<formControlPr xmlns="http://schemas.microsoft.com/office/spreadsheetml/2009/9/main" objectType="CheckBox" fmlaLink="Hilfsfeld!$E$5" lockText="1" noThreeD="1"/>
</file>

<file path=xl/ctrlProps/ctrlProp332.xml><?xml version="1.0" encoding="utf-8"?>
<formControlPr xmlns="http://schemas.microsoft.com/office/spreadsheetml/2009/9/main" objectType="CheckBox" checked="Checked" lockText="1" noThreeD="1"/>
</file>

<file path=xl/ctrlProps/ctrlProp333.xml><?xml version="1.0" encoding="utf-8"?>
<formControlPr xmlns="http://schemas.microsoft.com/office/spreadsheetml/2009/9/main" objectType="CheckBox" fmlaLink="Hilfsfeld!$E$6" lockText="1" noThreeD="1"/>
</file>

<file path=xl/ctrlProps/ctrlProp334.xml><?xml version="1.0" encoding="utf-8"?>
<formControlPr xmlns="http://schemas.microsoft.com/office/spreadsheetml/2009/9/main" objectType="CheckBox" lockText="1" noThreeD="1"/>
</file>

<file path=xl/ctrlProps/ctrlProp335.xml><?xml version="1.0" encoding="utf-8"?>
<formControlPr xmlns="http://schemas.microsoft.com/office/spreadsheetml/2009/9/main" objectType="CheckBox" fmlaLink="Hilfsfeld!$E$7" lockText="1" noThreeD="1"/>
</file>

<file path=xl/ctrlProps/ctrlProp336.xml><?xml version="1.0" encoding="utf-8"?>
<formControlPr xmlns="http://schemas.microsoft.com/office/spreadsheetml/2009/9/main" objectType="CheckBox" checked="Checked" lockText="1" noThreeD="1"/>
</file>

<file path=xl/ctrlProps/ctrlProp337.xml><?xml version="1.0" encoding="utf-8"?>
<formControlPr xmlns="http://schemas.microsoft.com/office/spreadsheetml/2009/9/main" objectType="CheckBox" fmlaLink="Hilfsfeld!$E$6" lockText="1" noThreeD="1"/>
</file>

<file path=xl/ctrlProps/ctrlProp338.xml><?xml version="1.0" encoding="utf-8"?>
<formControlPr xmlns="http://schemas.microsoft.com/office/spreadsheetml/2009/9/main" objectType="CheckBox" checked="Checked" lockText="1" noThreeD="1"/>
</file>

<file path=xl/ctrlProps/ctrlProp339.xml><?xml version="1.0" encoding="utf-8"?>
<formControlPr xmlns="http://schemas.microsoft.com/office/spreadsheetml/2009/9/main" objectType="CheckBox" fmlaLink="Hilfsfeld!$E$6" lockText="1" noThreeD="1"/>
</file>

<file path=xl/ctrlProps/ctrlProp34.xml><?xml version="1.0" encoding="utf-8"?>
<formControlPr xmlns="http://schemas.microsoft.com/office/spreadsheetml/2009/9/main" objectType="CheckBox" fmlaLink="Hilfsfeld!$E$9" lockText="1" noThreeD="1"/>
</file>

<file path=xl/ctrlProps/ctrlProp340.xml><?xml version="1.0" encoding="utf-8"?>
<formControlPr xmlns="http://schemas.microsoft.com/office/spreadsheetml/2009/9/main" objectType="CheckBox" fmlaLink="Hilfsfeld!$E$5" lockText="1" noThreeD="1"/>
</file>

<file path=xl/ctrlProps/ctrlProp341.xml><?xml version="1.0" encoding="utf-8"?>
<formControlPr xmlns="http://schemas.microsoft.com/office/spreadsheetml/2009/9/main" objectType="Radio" checked="Checked" firstButton="1" fmlaLink="Hilfsfeld!$J$4" lockText="1" noThreeD="1"/>
</file>

<file path=xl/ctrlProps/ctrlProp342.xml><?xml version="1.0" encoding="utf-8"?>
<formControlPr xmlns="http://schemas.microsoft.com/office/spreadsheetml/2009/9/main" objectType="Radio" lockText="1" noThreeD="1"/>
</file>

<file path=xl/ctrlProps/ctrlProp343.xml><?xml version="1.0" encoding="utf-8"?>
<formControlPr xmlns="http://schemas.microsoft.com/office/spreadsheetml/2009/9/main" objectType="GBox" noThreeD="1"/>
</file>

<file path=xl/ctrlProps/ctrlProp35.xml><?xml version="1.0" encoding="utf-8"?>
<formControlPr xmlns="http://schemas.microsoft.com/office/spreadsheetml/2009/9/main" objectType="CheckBox" fmlaLink="Hilfsfeld!$E$10" lockText="1" noThreeD="1"/>
</file>

<file path=xl/ctrlProps/ctrlProp36.xml><?xml version="1.0" encoding="utf-8"?>
<formControlPr xmlns="http://schemas.microsoft.com/office/spreadsheetml/2009/9/main" objectType="CheckBox" fmlaLink="Hilfsfeld!$E$11" lockText="1" noThreeD="1"/>
</file>

<file path=xl/ctrlProps/ctrlProp37.xml><?xml version="1.0" encoding="utf-8"?>
<formControlPr xmlns="http://schemas.microsoft.com/office/spreadsheetml/2009/9/main" objectType="CheckBox" fmlaLink="Hilfsfeld!$E$12" lockText="1" noThreeD="1"/>
</file>

<file path=xl/ctrlProps/ctrlProp38.xml><?xml version="1.0" encoding="utf-8"?>
<formControlPr xmlns="http://schemas.microsoft.com/office/spreadsheetml/2009/9/main" objectType="CheckBox" fmlaLink="Hilfsfeld!$E$13" lockText="1" noThreeD="1"/>
</file>

<file path=xl/ctrlProps/ctrlProp39.xml><?xml version="1.0" encoding="utf-8"?>
<formControlPr xmlns="http://schemas.microsoft.com/office/spreadsheetml/2009/9/main" objectType="CheckBox" fmlaLink="Hilfsfeld!$E$14" lockText="1" noThreeD="1"/>
</file>

<file path=xl/ctrlProps/ctrlProp4.xml><?xml version="1.0" encoding="utf-8"?>
<formControlPr xmlns="http://schemas.microsoft.com/office/spreadsheetml/2009/9/main" objectType="CheckBox" checked="Checked" fmlaLink="Hilfsfeld!$D$7" lockText="1" noThreeD="1"/>
</file>

<file path=xl/ctrlProps/ctrlProp40.xml><?xml version="1.0" encoding="utf-8"?>
<formControlPr xmlns="http://schemas.microsoft.com/office/spreadsheetml/2009/9/main" objectType="CheckBox" fmlaLink="Hilfsfeld!$E$15" lockText="1" noThreeD="1"/>
</file>

<file path=xl/ctrlProps/ctrlProp41.xml><?xml version="1.0" encoding="utf-8"?>
<formControlPr xmlns="http://schemas.microsoft.com/office/spreadsheetml/2009/9/main" objectType="CheckBox" fmlaLink="Hilfsfeld!$E$16" lockText="1" noThreeD="1"/>
</file>

<file path=xl/ctrlProps/ctrlProp42.xml><?xml version="1.0" encoding="utf-8"?>
<formControlPr xmlns="http://schemas.microsoft.com/office/spreadsheetml/2009/9/main" objectType="CheckBox" fmlaLink="Hilfsfeld!$E$17" lockText="1" noThreeD="1"/>
</file>

<file path=xl/ctrlProps/ctrlProp43.xml><?xml version="1.0" encoding="utf-8"?>
<formControlPr xmlns="http://schemas.microsoft.com/office/spreadsheetml/2009/9/main" objectType="CheckBox" fmlaLink="Hilfsfeld!$E$18" lockText="1" noThreeD="1"/>
</file>

<file path=xl/ctrlProps/ctrlProp44.xml><?xml version="1.0" encoding="utf-8"?>
<formControlPr xmlns="http://schemas.microsoft.com/office/spreadsheetml/2009/9/main" objectType="CheckBox" fmlaLink="Hilfsfeld!$F$4" lockText="1" noThreeD="1"/>
</file>

<file path=xl/ctrlProps/ctrlProp45.xml><?xml version="1.0" encoding="utf-8"?>
<formControlPr xmlns="http://schemas.microsoft.com/office/spreadsheetml/2009/9/main" objectType="CheckBox" fmlaLink="Hilfsfeld!$F$5" lockText="1" noThreeD="1"/>
</file>

<file path=xl/ctrlProps/ctrlProp46.xml><?xml version="1.0" encoding="utf-8"?>
<formControlPr xmlns="http://schemas.microsoft.com/office/spreadsheetml/2009/9/main" objectType="CheckBox" fmlaLink="Hilfsfeld!$F$6" lockText="1" noThreeD="1"/>
</file>

<file path=xl/ctrlProps/ctrlProp47.xml><?xml version="1.0" encoding="utf-8"?>
<formControlPr xmlns="http://schemas.microsoft.com/office/spreadsheetml/2009/9/main" objectType="CheckBox" fmlaLink="Hilfsfeld!$F$7" lockText="1" noThreeD="1"/>
</file>

<file path=xl/ctrlProps/ctrlProp48.xml><?xml version="1.0" encoding="utf-8"?>
<formControlPr xmlns="http://schemas.microsoft.com/office/spreadsheetml/2009/9/main" objectType="CheckBox" fmlaLink="Hilfsfeld!$F$8" lockText="1" noThreeD="1"/>
</file>

<file path=xl/ctrlProps/ctrlProp49.xml><?xml version="1.0" encoding="utf-8"?>
<formControlPr xmlns="http://schemas.microsoft.com/office/spreadsheetml/2009/9/main" objectType="CheckBox" fmlaLink="Hilfsfeld!$F$9" lockText="1" noThreeD="1"/>
</file>

<file path=xl/ctrlProps/ctrlProp5.xml><?xml version="1.0" encoding="utf-8"?>
<formControlPr xmlns="http://schemas.microsoft.com/office/spreadsheetml/2009/9/main" objectType="CheckBox" checked="Checked" fmlaLink="Hilfsfeld!$D$8" lockText="1" noThreeD="1"/>
</file>

<file path=xl/ctrlProps/ctrlProp50.xml><?xml version="1.0" encoding="utf-8"?>
<formControlPr xmlns="http://schemas.microsoft.com/office/spreadsheetml/2009/9/main" objectType="CheckBox" fmlaLink="Hilfsfeld!$F$10" lockText="1" noThreeD="1"/>
</file>

<file path=xl/ctrlProps/ctrlProp51.xml><?xml version="1.0" encoding="utf-8"?>
<formControlPr xmlns="http://schemas.microsoft.com/office/spreadsheetml/2009/9/main" objectType="CheckBox" fmlaLink="Hilfsfeld!$F$11" lockText="1" noThreeD="1"/>
</file>

<file path=xl/ctrlProps/ctrlProp52.xml><?xml version="1.0" encoding="utf-8"?>
<formControlPr xmlns="http://schemas.microsoft.com/office/spreadsheetml/2009/9/main" objectType="CheckBox" fmlaLink="Hilfsfeld!$F$12" lockText="1" noThreeD="1"/>
</file>

<file path=xl/ctrlProps/ctrlProp53.xml><?xml version="1.0" encoding="utf-8"?>
<formControlPr xmlns="http://schemas.microsoft.com/office/spreadsheetml/2009/9/main" objectType="CheckBox" fmlaLink="Hilfsfeld!$F$13" lockText="1" noThreeD="1"/>
</file>

<file path=xl/ctrlProps/ctrlProp54.xml><?xml version="1.0" encoding="utf-8"?>
<formControlPr xmlns="http://schemas.microsoft.com/office/spreadsheetml/2009/9/main" objectType="CheckBox" fmlaLink="Hilfsfeld!$F$14" lockText="1" noThreeD="1"/>
</file>

<file path=xl/ctrlProps/ctrlProp55.xml><?xml version="1.0" encoding="utf-8"?>
<formControlPr xmlns="http://schemas.microsoft.com/office/spreadsheetml/2009/9/main" objectType="CheckBox" fmlaLink="Hilfsfeld!$F$15" lockText="1" noThreeD="1"/>
</file>

<file path=xl/ctrlProps/ctrlProp56.xml><?xml version="1.0" encoding="utf-8"?>
<formControlPr xmlns="http://schemas.microsoft.com/office/spreadsheetml/2009/9/main" objectType="CheckBox" fmlaLink="Hilfsfeld!$F$16" lockText="1" noThreeD="1"/>
</file>

<file path=xl/ctrlProps/ctrlProp57.xml><?xml version="1.0" encoding="utf-8"?>
<formControlPr xmlns="http://schemas.microsoft.com/office/spreadsheetml/2009/9/main" objectType="CheckBox" fmlaLink="Hilfsfeld!$F$17" lockText="1" noThreeD="1"/>
</file>

<file path=xl/ctrlProps/ctrlProp58.xml><?xml version="1.0" encoding="utf-8"?>
<formControlPr xmlns="http://schemas.microsoft.com/office/spreadsheetml/2009/9/main" objectType="CheckBox" fmlaLink="Hilfsfeld!$F$18" lockText="1" noThreeD="1"/>
</file>

<file path=xl/ctrlProps/ctrlProp59.xml><?xml version="1.0" encoding="utf-8"?>
<formControlPr xmlns="http://schemas.microsoft.com/office/spreadsheetml/2009/9/main" objectType="CheckBox" fmlaLink="Hilfsfeld!$G$4" lockText="1" noThreeD="1"/>
</file>

<file path=xl/ctrlProps/ctrlProp6.xml><?xml version="1.0" encoding="utf-8"?>
<formControlPr xmlns="http://schemas.microsoft.com/office/spreadsheetml/2009/9/main" objectType="CheckBox" fmlaLink="Hilfsfeld!$D$9" lockText="1" noThreeD="1"/>
</file>

<file path=xl/ctrlProps/ctrlProp60.xml><?xml version="1.0" encoding="utf-8"?>
<formControlPr xmlns="http://schemas.microsoft.com/office/spreadsheetml/2009/9/main" objectType="CheckBox" fmlaLink="Hilfsfeld!$G$5" lockText="1" noThreeD="1"/>
</file>

<file path=xl/ctrlProps/ctrlProp61.xml><?xml version="1.0" encoding="utf-8"?>
<formControlPr xmlns="http://schemas.microsoft.com/office/spreadsheetml/2009/9/main" objectType="CheckBox" checked="Checked" fmlaLink="Hilfsfeld!$G$6" lockText="1" noThreeD="1"/>
</file>

<file path=xl/ctrlProps/ctrlProp62.xml><?xml version="1.0" encoding="utf-8"?>
<formControlPr xmlns="http://schemas.microsoft.com/office/spreadsheetml/2009/9/main" objectType="CheckBox" checked="Checked" fmlaLink="Hilfsfeld!$G$7" lockText="1" noThreeD="1"/>
</file>

<file path=xl/ctrlProps/ctrlProp63.xml><?xml version="1.0" encoding="utf-8"?>
<formControlPr xmlns="http://schemas.microsoft.com/office/spreadsheetml/2009/9/main" objectType="CheckBox" checked="Checked" fmlaLink="Hilfsfeld!$G$8" lockText="1" noThreeD="1"/>
</file>

<file path=xl/ctrlProps/ctrlProp64.xml><?xml version="1.0" encoding="utf-8"?>
<formControlPr xmlns="http://schemas.microsoft.com/office/spreadsheetml/2009/9/main" objectType="CheckBox" fmlaLink="Hilfsfeld!$G$9" lockText="1" noThreeD="1"/>
</file>

<file path=xl/ctrlProps/ctrlProp65.xml><?xml version="1.0" encoding="utf-8"?>
<formControlPr xmlns="http://schemas.microsoft.com/office/spreadsheetml/2009/9/main" objectType="CheckBox" fmlaLink="Hilfsfeld!$G$10" lockText="1" noThreeD="1"/>
</file>

<file path=xl/ctrlProps/ctrlProp66.xml><?xml version="1.0" encoding="utf-8"?>
<formControlPr xmlns="http://schemas.microsoft.com/office/spreadsheetml/2009/9/main" objectType="CheckBox" fmlaLink="Hilfsfeld!$G$11" lockText="1" noThreeD="1"/>
</file>

<file path=xl/ctrlProps/ctrlProp67.xml><?xml version="1.0" encoding="utf-8"?>
<formControlPr xmlns="http://schemas.microsoft.com/office/spreadsheetml/2009/9/main" objectType="CheckBox" fmlaLink="Hilfsfeld!$G$12" lockText="1" noThreeD="1"/>
</file>

<file path=xl/ctrlProps/ctrlProp68.xml><?xml version="1.0" encoding="utf-8"?>
<formControlPr xmlns="http://schemas.microsoft.com/office/spreadsheetml/2009/9/main" objectType="CheckBox" fmlaLink="Hilfsfeld!$G$13" lockText="1" noThreeD="1"/>
</file>

<file path=xl/ctrlProps/ctrlProp69.xml><?xml version="1.0" encoding="utf-8"?>
<formControlPr xmlns="http://schemas.microsoft.com/office/spreadsheetml/2009/9/main" objectType="CheckBox" fmlaLink="Hilfsfeld!$G$14" lockText="1" noThreeD="1"/>
</file>

<file path=xl/ctrlProps/ctrlProp7.xml><?xml version="1.0" encoding="utf-8"?>
<formControlPr xmlns="http://schemas.microsoft.com/office/spreadsheetml/2009/9/main" objectType="CheckBox" fmlaLink="Hilfsfeld!$D$10" lockText="1" noThreeD="1"/>
</file>

<file path=xl/ctrlProps/ctrlProp70.xml><?xml version="1.0" encoding="utf-8"?>
<formControlPr xmlns="http://schemas.microsoft.com/office/spreadsheetml/2009/9/main" objectType="CheckBox" fmlaLink="Hilfsfeld!$G$15" lockText="1" noThreeD="1"/>
</file>

<file path=xl/ctrlProps/ctrlProp71.xml><?xml version="1.0" encoding="utf-8"?>
<formControlPr xmlns="http://schemas.microsoft.com/office/spreadsheetml/2009/9/main" objectType="CheckBox" fmlaLink="Hilfsfeld!$G$16" lockText="1" noThreeD="1"/>
</file>

<file path=xl/ctrlProps/ctrlProp72.xml><?xml version="1.0" encoding="utf-8"?>
<formControlPr xmlns="http://schemas.microsoft.com/office/spreadsheetml/2009/9/main" objectType="CheckBox" fmlaLink="Hilfsfeld!$G$17" lockText="1" noThreeD="1"/>
</file>

<file path=xl/ctrlProps/ctrlProp73.xml><?xml version="1.0" encoding="utf-8"?>
<formControlPr xmlns="http://schemas.microsoft.com/office/spreadsheetml/2009/9/main" objectType="CheckBox" fmlaLink="Hilfsfeld!$G$18" lockText="1" noThreeD="1"/>
</file>

<file path=xl/ctrlProps/ctrlProp74.xml><?xml version="1.0" encoding="utf-8"?>
<formControlPr xmlns="http://schemas.microsoft.com/office/spreadsheetml/2009/9/main" objectType="CheckBox" fmlaLink="Hilfsfeld!$H$4" lockText="1" noThreeD="1"/>
</file>

<file path=xl/ctrlProps/ctrlProp75.xml><?xml version="1.0" encoding="utf-8"?>
<formControlPr xmlns="http://schemas.microsoft.com/office/spreadsheetml/2009/9/main" objectType="CheckBox" fmlaLink="Hilfsfeld!$H$5" lockText="1" noThreeD="1"/>
</file>

<file path=xl/ctrlProps/ctrlProp76.xml><?xml version="1.0" encoding="utf-8"?>
<formControlPr xmlns="http://schemas.microsoft.com/office/spreadsheetml/2009/9/main" objectType="CheckBox" fmlaLink="Hilfsfeld!$H$6" lockText="1" noThreeD="1"/>
</file>

<file path=xl/ctrlProps/ctrlProp77.xml><?xml version="1.0" encoding="utf-8"?>
<formControlPr xmlns="http://schemas.microsoft.com/office/spreadsheetml/2009/9/main" objectType="CheckBox" checked="Checked" fmlaLink="Hilfsfeld!$H$7" lockText="1" noThreeD="1"/>
</file>

<file path=xl/ctrlProps/ctrlProp78.xml><?xml version="1.0" encoding="utf-8"?>
<formControlPr xmlns="http://schemas.microsoft.com/office/spreadsheetml/2009/9/main" objectType="CheckBox" checked="Checked" fmlaLink="Hilfsfeld!$H$8" lockText="1" noThreeD="1"/>
</file>

<file path=xl/ctrlProps/ctrlProp79.xml><?xml version="1.0" encoding="utf-8"?>
<formControlPr xmlns="http://schemas.microsoft.com/office/spreadsheetml/2009/9/main" objectType="CheckBox" fmlaLink="Hilfsfeld!$H$9" lockText="1" noThreeD="1"/>
</file>

<file path=xl/ctrlProps/ctrlProp8.xml><?xml version="1.0" encoding="utf-8"?>
<formControlPr xmlns="http://schemas.microsoft.com/office/spreadsheetml/2009/9/main" objectType="CheckBox" fmlaLink="Hilfsfeld!$D$11" lockText="1" noThreeD="1"/>
</file>

<file path=xl/ctrlProps/ctrlProp80.xml><?xml version="1.0" encoding="utf-8"?>
<formControlPr xmlns="http://schemas.microsoft.com/office/spreadsheetml/2009/9/main" objectType="CheckBox" fmlaLink="Hilfsfeld!$H$10" lockText="1" noThreeD="1"/>
</file>

<file path=xl/ctrlProps/ctrlProp81.xml><?xml version="1.0" encoding="utf-8"?>
<formControlPr xmlns="http://schemas.microsoft.com/office/spreadsheetml/2009/9/main" objectType="CheckBox" fmlaLink="Hilfsfeld!$H$11" lockText="1" noThreeD="1"/>
</file>

<file path=xl/ctrlProps/ctrlProp82.xml><?xml version="1.0" encoding="utf-8"?>
<formControlPr xmlns="http://schemas.microsoft.com/office/spreadsheetml/2009/9/main" objectType="CheckBox" fmlaLink="Hilfsfeld!$H$12" lockText="1" noThreeD="1"/>
</file>

<file path=xl/ctrlProps/ctrlProp83.xml><?xml version="1.0" encoding="utf-8"?>
<formControlPr xmlns="http://schemas.microsoft.com/office/spreadsheetml/2009/9/main" objectType="CheckBox" fmlaLink="Hilfsfeld!$H$13" lockText="1" noThreeD="1"/>
</file>

<file path=xl/ctrlProps/ctrlProp84.xml><?xml version="1.0" encoding="utf-8"?>
<formControlPr xmlns="http://schemas.microsoft.com/office/spreadsheetml/2009/9/main" objectType="CheckBox" fmlaLink="Hilfsfeld!$H$14" lockText="1" noThreeD="1"/>
</file>

<file path=xl/ctrlProps/ctrlProp85.xml><?xml version="1.0" encoding="utf-8"?>
<formControlPr xmlns="http://schemas.microsoft.com/office/spreadsheetml/2009/9/main" objectType="CheckBox" fmlaLink="Hilfsfeld!$H$15" lockText="1" noThreeD="1"/>
</file>

<file path=xl/ctrlProps/ctrlProp86.xml><?xml version="1.0" encoding="utf-8"?>
<formControlPr xmlns="http://schemas.microsoft.com/office/spreadsheetml/2009/9/main" objectType="CheckBox" fmlaLink="Hilfsfeld!$H$16" lockText="1" noThreeD="1"/>
</file>

<file path=xl/ctrlProps/ctrlProp87.xml><?xml version="1.0" encoding="utf-8"?>
<formControlPr xmlns="http://schemas.microsoft.com/office/spreadsheetml/2009/9/main" objectType="CheckBox" fmlaLink="Hilfsfeld!$H$17" lockText="1" noThreeD="1"/>
</file>

<file path=xl/ctrlProps/ctrlProp88.xml><?xml version="1.0" encoding="utf-8"?>
<formControlPr xmlns="http://schemas.microsoft.com/office/spreadsheetml/2009/9/main" objectType="CheckBox" fmlaLink="Hilfsfeld!$H$18" lockText="1" noThreeD="1"/>
</file>

<file path=xl/ctrlProps/ctrlProp89.xml><?xml version="1.0" encoding="utf-8"?>
<formControlPr xmlns="http://schemas.microsoft.com/office/spreadsheetml/2009/9/main" objectType="CheckBox" fmlaLink="Hilfsfeld!$I$4" lockText="1" noThreeD="1"/>
</file>

<file path=xl/ctrlProps/ctrlProp9.xml><?xml version="1.0" encoding="utf-8"?>
<formControlPr xmlns="http://schemas.microsoft.com/office/spreadsheetml/2009/9/main" objectType="CheckBox" fmlaLink="Hilfsfeld!$D$12" lockText="1" noThreeD="1"/>
</file>

<file path=xl/ctrlProps/ctrlProp90.xml><?xml version="1.0" encoding="utf-8"?>
<formControlPr xmlns="http://schemas.microsoft.com/office/spreadsheetml/2009/9/main" objectType="CheckBox" fmlaLink="Hilfsfeld!$I$5" lockText="1" noThreeD="1"/>
</file>

<file path=xl/ctrlProps/ctrlProp91.xml><?xml version="1.0" encoding="utf-8"?>
<formControlPr xmlns="http://schemas.microsoft.com/office/spreadsheetml/2009/9/main" objectType="CheckBox" fmlaLink="Hilfsfeld!$I$6" lockText="1" noThreeD="1"/>
</file>

<file path=xl/ctrlProps/ctrlProp92.xml><?xml version="1.0" encoding="utf-8"?>
<formControlPr xmlns="http://schemas.microsoft.com/office/spreadsheetml/2009/9/main" objectType="CheckBox" fmlaLink="Hilfsfeld!$I$7" lockText="1" noThreeD="1"/>
</file>

<file path=xl/ctrlProps/ctrlProp93.xml><?xml version="1.0" encoding="utf-8"?>
<formControlPr xmlns="http://schemas.microsoft.com/office/spreadsheetml/2009/9/main" objectType="CheckBox" checked="Checked" fmlaLink="Hilfsfeld!$I$8" lockText="1" noThreeD="1"/>
</file>

<file path=xl/ctrlProps/ctrlProp94.xml><?xml version="1.0" encoding="utf-8"?>
<formControlPr xmlns="http://schemas.microsoft.com/office/spreadsheetml/2009/9/main" objectType="CheckBox" fmlaLink="Hilfsfeld!$I$9" lockText="1" noThreeD="1"/>
</file>

<file path=xl/ctrlProps/ctrlProp95.xml><?xml version="1.0" encoding="utf-8"?>
<formControlPr xmlns="http://schemas.microsoft.com/office/spreadsheetml/2009/9/main" objectType="CheckBox" fmlaLink="Hilfsfeld!$I$10" lockText="1" noThreeD="1"/>
</file>

<file path=xl/ctrlProps/ctrlProp96.xml><?xml version="1.0" encoding="utf-8"?>
<formControlPr xmlns="http://schemas.microsoft.com/office/spreadsheetml/2009/9/main" objectType="CheckBox" fmlaLink="Hilfsfeld!$I$11" lockText="1" noThreeD="1"/>
</file>

<file path=xl/ctrlProps/ctrlProp97.xml><?xml version="1.0" encoding="utf-8"?>
<formControlPr xmlns="http://schemas.microsoft.com/office/spreadsheetml/2009/9/main" objectType="CheckBox" fmlaLink="Hilfsfeld!$I$12" lockText="1" noThreeD="1"/>
</file>

<file path=xl/ctrlProps/ctrlProp98.xml><?xml version="1.0" encoding="utf-8"?>
<formControlPr xmlns="http://schemas.microsoft.com/office/spreadsheetml/2009/9/main" objectType="CheckBox" fmlaLink="Hilfsfeld!$I$13" lockText="1" noThreeD="1"/>
</file>

<file path=xl/ctrlProps/ctrlProp99.xml><?xml version="1.0" encoding="utf-8"?>
<formControlPr xmlns="http://schemas.microsoft.com/office/spreadsheetml/2009/9/main" objectType="CheckBox" fmlaLink="Hilfsfeld!$I$14" lockText="1" noThreeD="1"/>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http://www.stallwanger.net/" TargetMode="External"/></Relationships>
</file>

<file path=xl/drawings/drawing1.xml><?xml version="1.0" encoding="utf-8"?>
<xdr:wsDr xmlns:xdr="http://schemas.openxmlformats.org/drawingml/2006/spreadsheetDrawing" xmlns:a="http://schemas.openxmlformats.org/drawingml/2006/main">
  <xdr:twoCellAnchor editAs="oneCell">
    <xdr:from>
      <xdr:col>1</xdr:col>
      <xdr:colOff>9525</xdr:colOff>
      <xdr:row>1</xdr:row>
      <xdr:rowOff>76200</xdr:rowOff>
    </xdr:from>
    <xdr:to>
      <xdr:col>5</xdr:col>
      <xdr:colOff>281940</xdr:colOff>
      <xdr:row>4</xdr:row>
      <xdr:rowOff>57150</xdr:rowOff>
    </xdr:to>
    <xdr:pic>
      <xdr:nvPicPr>
        <xdr:cNvPr id="1699" name="Grafik 4">
          <a:hlinkClick xmlns:r="http://schemas.openxmlformats.org/officeDocument/2006/relationships" r:id="rId1"/>
          <a:extLst>
            <a:ext uri="{FF2B5EF4-FFF2-40B4-BE49-F238E27FC236}">
              <a16:creationId xmlns:a16="http://schemas.microsoft.com/office/drawing/2014/main" id="{00000000-0008-0000-0000-0000A306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85800" y="228600"/>
          <a:ext cx="3257550"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LocksWithSheet="0"/>
  </xdr:twoCellAnchor>
  <xdr:twoCellAnchor editAs="oneCell">
    <xdr:from>
      <xdr:col>9</xdr:col>
      <xdr:colOff>0</xdr:colOff>
      <xdr:row>9</xdr:row>
      <xdr:rowOff>38100</xdr:rowOff>
    </xdr:from>
    <xdr:to>
      <xdr:col>9</xdr:col>
      <xdr:colOff>249555</xdr:colOff>
      <xdr:row>9</xdr:row>
      <xdr:rowOff>287655</xdr:rowOff>
    </xdr:to>
    <xdr:pic>
      <xdr:nvPicPr>
        <xdr:cNvPr id="1700" name="Grafik 8">
          <a:extLst>
            <a:ext uri="{FF2B5EF4-FFF2-40B4-BE49-F238E27FC236}">
              <a16:creationId xmlns:a16="http://schemas.microsoft.com/office/drawing/2014/main" id="{00000000-0008-0000-0000-0000A406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8001000" y="1581150"/>
          <a:ext cx="257175" cy="257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6</xdr:col>
          <xdr:colOff>47625</xdr:colOff>
          <xdr:row>7</xdr:row>
          <xdr:rowOff>180975</xdr:rowOff>
        </xdr:from>
        <xdr:to>
          <xdr:col>7</xdr:col>
          <xdr:colOff>38100</xdr:colOff>
          <xdr:row>9</xdr:row>
          <xdr:rowOff>0</xdr:rowOff>
        </xdr:to>
        <xdr:sp macro="" textlink="">
          <xdr:nvSpPr>
            <xdr:cNvPr id="20487" name="Check Box 7" hidden="1">
              <a:extLst>
                <a:ext uri="{63B3BB69-23CF-44E3-9099-C40C66FF867C}">
                  <a14:compatExt spid="_x0000_s20487"/>
                </a:ext>
                <a:ext uri="{FF2B5EF4-FFF2-40B4-BE49-F238E27FC236}">
                  <a16:creationId xmlns:a16="http://schemas.microsoft.com/office/drawing/2014/main" id="{00000000-0008-0000-0100-0000075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47625</xdr:colOff>
          <xdr:row>8</xdr:row>
          <xdr:rowOff>200025</xdr:rowOff>
        </xdr:from>
        <xdr:to>
          <xdr:col>7</xdr:col>
          <xdr:colOff>38100</xdr:colOff>
          <xdr:row>10</xdr:row>
          <xdr:rowOff>0</xdr:rowOff>
        </xdr:to>
        <xdr:sp macro="" textlink="">
          <xdr:nvSpPr>
            <xdr:cNvPr id="20488" name="Check Box 8" hidden="1">
              <a:extLst>
                <a:ext uri="{63B3BB69-23CF-44E3-9099-C40C66FF867C}">
                  <a14:compatExt spid="_x0000_s20488"/>
                </a:ext>
                <a:ext uri="{FF2B5EF4-FFF2-40B4-BE49-F238E27FC236}">
                  <a16:creationId xmlns:a16="http://schemas.microsoft.com/office/drawing/2014/main" id="{00000000-0008-0000-0100-0000085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47625</xdr:colOff>
          <xdr:row>9</xdr:row>
          <xdr:rowOff>200025</xdr:rowOff>
        </xdr:from>
        <xdr:to>
          <xdr:col>7</xdr:col>
          <xdr:colOff>38100</xdr:colOff>
          <xdr:row>11</xdr:row>
          <xdr:rowOff>0</xdr:rowOff>
        </xdr:to>
        <xdr:sp macro="" textlink="">
          <xdr:nvSpPr>
            <xdr:cNvPr id="20489" name="Check Box 9" hidden="1">
              <a:extLst>
                <a:ext uri="{63B3BB69-23CF-44E3-9099-C40C66FF867C}">
                  <a14:compatExt spid="_x0000_s20489"/>
                </a:ext>
                <a:ext uri="{FF2B5EF4-FFF2-40B4-BE49-F238E27FC236}">
                  <a16:creationId xmlns:a16="http://schemas.microsoft.com/office/drawing/2014/main" id="{00000000-0008-0000-0100-0000095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47625</xdr:colOff>
          <xdr:row>10</xdr:row>
          <xdr:rowOff>200025</xdr:rowOff>
        </xdr:from>
        <xdr:to>
          <xdr:col>7</xdr:col>
          <xdr:colOff>38100</xdr:colOff>
          <xdr:row>12</xdr:row>
          <xdr:rowOff>0</xdr:rowOff>
        </xdr:to>
        <xdr:sp macro="" textlink="">
          <xdr:nvSpPr>
            <xdr:cNvPr id="20490" name="Check Box 10" hidden="1">
              <a:extLst>
                <a:ext uri="{63B3BB69-23CF-44E3-9099-C40C66FF867C}">
                  <a14:compatExt spid="_x0000_s20490"/>
                </a:ext>
                <a:ext uri="{FF2B5EF4-FFF2-40B4-BE49-F238E27FC236}">
                  <a16:creationId xmlns:a16="http://schemas.microsoft.com/office/drawing/2014/main" id="{00000000-0008-0000-0100-00000A5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47625</xdr:colOff>
          <xdr:row>11</xdr:row>
          <xdr:rowOff>200025</xdr:rowOff>
        </xdr:from>
        <xdr:to>
          <xdr:col>7</xdr:col>
          <xdr:colOff>38100</xdr:colOff>
          <xdr:row>13</xdr:row>
          <xdr:rowOff>0</xdr:rowOff>
        </xdr:to>
        <xdr:sp macro="" textlink="">
          <xdr:nvSpPr>
            <xdr:cNvPr id="20491" name="Check Box 11" hidden="1">
              <a:extLst>
                <a:ext uri="{63B3BB69-23CF-44E3-9099-C40C66FF867C}">
                  <a14:compatExt spid="_x0000_s20491"/>
                </a:ext>
                <a:ext uri="{FF2B5EF4-FFF2-40B4-BE49-F238E27FC236}">
                  <a16:creationId xmlns:a16="http://schemas.microsoft.com/office/drawing/2014/main" id="{00000000-0008-0000-0100-00000B5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47625</xdr:colOff>
          <xdr:row>12</xdr:row>
          <xdr:rowOff>200025</xdr:rowOff>
        </xdr:from>
        <xdr:to>
          <xdr:col>7</xdr:col>
          <xdr:colOff>38100</xdr:colOff>
          <xdr:row>14</xdr:row>
          <xdr:rowOff>0</xdr:rowOff>
        </xdr:to>
        <xdr:sp macro="" textlink="">
          <xdr:nvSpPr>
            <xdr:cNvPr id="20492" name="Check Box 12" hidden="1">
              <a:extLst>
                <a:ext uri="{63B3BB69-23CF-44E3-9099-C40C66FF867C}">
                  <a14:compatExt spid="_x0000_s20492"/>
                </a:ext>
                <a:ext uri="{FF2B5EF4-FFF2-40B4-BE49-F238E27FC236}">
                  <a16:creationId xmlns:a16="http://schemas.microsoft.com/office/drawing/2014/main" id="{00000000-0008-0000-0100-00000C5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47625</xdr:colOff>
          <xdr:row>13</xdr:row>
          <xdr:rowOff>200025</xdr:rowOff>
        </xdr:from>
        <xdr:to>
          <xdr:col>7</xdr:col>
          <xdr:colOff>38100</xdr:colOff>
          <xdr:row>15</xdr:row>
          <xdr:rowOff>0</xdr:rowOff>
        </xdr:to>
        <xdr:sp macro="" textlink="">
          <xdr:nvSpPr>
            <xdr:cNvPr id="20493" name="Check Box 13" hidden="1">
              <a:extLst>
                <a:ext uri="{63B3BB69-23CF-44E3-9099-C40C66FF867C}">
                  <a14:compatExt spid="_x0000_s20493"/>
                </a:ext>
                <a:ext uri="{FF2B5EF4-FFF2-40B4-BE49-F238E27FC236}">
                  <a16:creationId xmlns:a16="http://schemas.microsoft.com/office/drawing/2014/main" id="{00000000-0008-0000-0100-00000D5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47625</xdr:colOff>
          <xdr:row>14</xdr:row>
          <xdr:rowOff>200025</xdr:rowOff>
        </xdr:from>
        <xdr:to>
          <xdr:col>7</xdr:col>
          <xdr:colOff>38100</xdr:colOff>
          <xdr:row>16</xdr:row>
          <xdr:rowOff>0</xdr:rowOff>
        </xdr:to>
        <xdr:sp macro="" textlink="">
          <xdr:nvSpPr>
            <xdr:cNvPr id="20494" name="Check Box 14" hidden="1">
              <a:extLst>
                <a:ext uri="{63B3BB69-23CF-44E3-9099-C40C66FF867C}">
                  <a14:compatExt spid="_x0000_s20494"/>
                </a:ext>
                <a:ext uri="{FF2B5EF4-FFF2-40B4-BE49-F238E27FC236}">
                  <a16:creationId xmlns:a16="http://schemas.microsoft.com/office/drawing/2014/main" id="{00000000-0008-0000-0100-00000E5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47625</xdr:colOff>
          <xdr:row>15</xdr:row>
          <xdr:rowOff>200025</xdr:rowOff>
        </xdr:from>
        <xdr:to>
          <xdr:col>7</xdr:col>
          <xdr:colOff>38100</xdr:colOff>
          <xdr:row>17</xdr:row>
          <xdr:rowOff>0</xdr:rowOff>
        </xdr:to>
        <xdr:sp macro="" textlink="">
          <xdr:nvSpPr>
            <xdr:cNvPr id="20495" name="Check Box 15" hidden="1">
              <a:extLst>
                <a:ext uri="{63B3BB69-23CF-44E3-9099-C40C66FF867C}">
                  <a14:compatExt spid="_x0000_s20495"/>
                </a:ext>
                <a:ext uri="{FF2B5EF4-FFF2-40B4-BE49-F238E27FC236}">
                  <a16:creationId xmlns:a16="http://schemas.microsoft.com/office/drawing/2014/main" id="{00000000-0008-0000-0100-00000F5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47625</xdr:colOff>
          <xdr:row>16</xdr:row>
          <xdr:rowOff>200025</xdr:rowOff>
        </xdr:from>
        <xdr:to>
          <xdr:col>7</xdr:col>
          <xdr:colOff>38100</xdr:colOff>
          <xdr:row>18</xdr:row>
          <xdr:rowOff>0</xdr:rowOff>
        </xdr:to>
        <xdr:sp macro="" textlink="">
          <xdr:nvSpPr>
            <xdr:cNvPr id="20496" name="Check Box 16" hidden="1">
              <a:extLst>
                <a:ext uri="{63B3BB69-23CF-44E3-9099-C40C66FF867C}">
                  <a14:compatExt spid="_x0000_s20496"/>
                </a:ext>
                <a:ext uri="{FF2B5EF4-FFF2-40B4-BE49-F238E27FC236}">
                  <a16:creationId xmlns:a16="http://schemas.microsoft.com/office/drawing/2014/main" id="{00000000-0008-0000-0100-0000105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47625</xdr:colOff>
          <xdr:row>17</xdr:row>
          <xdr:rowOff>200025</xdr:rowOff>
        </xdr:from>
        <xdr:to>
          <xdr:col>7</xdr:col>
          <xdr:colOff>38100</xdr:colOff>
          <xdr:row>19</xdr:row>
          <xdr:rowOff>0</xdr:rowOff>
        </xdr:to>
        <xdr:sp macro="" textlink="">
          <xdr:nvSpPr>
            <xdr:cNvPr id="20498" name="Check Box 18" hidden="1">
              <a:extLst>
                <a:ext uri="{63B3BB69-23CF-44E3-9099-C40C66FF867C}">
                  <a14:compatExt spid="_x0000_s20498"/>
                </a:ext>
                <a:ext uri="{FF2B5EF4-FFF2-40B4-BE49-F238E27FC236}">
                  <a16:creationId xmlns:a16="http://schemas.microsoft.com/office/drawing/2014/main" id="{00000000-0008-0000-0100-0000125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47625</xdr:colOff>
          <xdr:row>18</xdr:row>
          <xdr:rowOff>200025</xdr:rowOff>
        </xdr:from>
        <xdr:to>
          <xdr:col>7</xdr:col>
          <xdr:colOff>38100</xdr:colOff>
          <xdr:row>20</xdr:row>
          <xdr:rowOff>0</xdr:rowOff>
        </xdr:to>
        <xdr:sp macro="" textlink="">
          <xdr:nvSpPr>
            <xdr:cNvPr id="20499" name="Check Box 19" hidden="1">
              <a:extLst>
                <a:ext uri="{63B3BB69-23CF-44E3-9099-C40C66FF867C}">
                  <a14:compatExt spid="_x0000_s20499"/>
                </a:ext>
                <a:ext uri="{FF2B5EF4-FFF2-40B4-BE49-F238E27FC236}">
                  <a16:creationId xmlns:a16="http://schemas.microsoft.com/office/drawing/2014/main" id="{00000000-0008-0000-0100-0000135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47625</xdr:colOff>
          <xdr:row>19</xdr:row>
          <xdr:rowOff>200025</xdr:rowOff>
        </xdr:from>
        <xdr:to>
          <xdr:col>7</xdr:col>
          <xdr:colOff>38100</xdr:colOff>
          <xdr:row>21</xdr:row>
          <xdr:rowOff>0</xdr:rowOff>
        </xdr:to>
        <xdr:sp macro="" textlink="">
          <xdr:nvSpPr>
            <xdr:cNvPr id="20500" name="Check Box 20" hidden="1">
              <a:extLst>
                <a:ext uri="{63B3BB69-23CF-44E3-9099-C40C66FF867C}">
                  <a14:compatExt spid="_x0000_s20500"/>
                </a:ext>
                <a:ext uri="{FF2B5EF4-FFF2-40B4-BE49-F238E27FC236}">
                  <a16:creationId xmlns:a16="http://schemas.microsoft.com/office/drawing/2014/main" id="{00000000-0008-0000-0100-0000145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47625</xdr:colOff>
          <xdr:row>20</xdr:row>
          <xdr:rowOff>200025</xdr:rowOff>
        </xdr:from>
        <xdr:to>
          <xdr:col>7</xdr:col>
          <xdr:colOff>38100</xdr:colOff>
          <xdr:row>22</xdr:row>
          <xdr:rowOff>0</xdr:rowOff>
        </xdr:to>
        <xdr:sp macro="" textlink="">
          <xdr:nvSpPr>
            <xdr:cNvPr id="20501" name="Check Box 21" hidden="1">
              <a:extLst>
                <a:ext uri="{63B3BB69-23CF-44E3-9099-C40C66FF867C}">
                  <a14:compatExt spid="_x0000_s20501"/>
                </a:ext>
                <a:ext uri="{FF2B5EF4-FFF2-40B4-BE49-F238E27FC236}">
                  <a16:creationId xmlns:a16="http://schemas.microsoft.com/office/drawing/2014/main" id="{00000000-0008-0000-0100-0000155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47625</xdr:colOff>
          <xdr:row>21</xdr:row>
          <xdr:rowOff>200025</xdr:rowOff>
        </xdr:from>
        <xdr:to>
          <xdr:col>7</xdr:col>
          <xdr:colOff>38100</xdr:colOff>
          <xdr:row>23</xdr:row>
          <xdr:rowOff>0</xdr:rowOff>
        </xdr:to>
        <xdr:sp macro="" textlink="">
          <xdr:nvSpPr>
            <xdr:cNvPr id="20502" name="Check Box 22" hidden="1">
              <a:extLst>
                <a:ext uri="{63B3BB69-23CF-44E3-9099-C40C66FF867C}">
                  <a14:compatExt spid="_x0000_s20502"/>
                </a:ext>
                <a:ext uri="{FF2B5EF4-FFF2-40B4-BE49-F238E27FC236}">
                  <a16:creationId xmlns:a16="http://schemas.microsoft.com/office/drawing/2014/main" id="{00000000-0008-0000-0100-0000165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7</xdr:row>
          <xdr:rowOff>180975</xdr:rowOff>
        </xdr:from>
        <xdr:to>
          <xdr:col>9</xdr:col>
          <xdr:colOff>38100</xdr:colOff>
          <xdr:row>9</xdr:row>
          <xdr:rowOff>0</xdr:rowOff>
        </xdr:to>
        <xdr:sp macro="" textlink="">
          <xdr:nvSpPr>
            <xdr:cNvPr id="20503" name="Check Box 23" hidden="1">
              <a:extLst>
                <a:ext uri="{63B3BB69-23CF-44E3-9099-C40C66FF867C}">
                  <a14:compatExt spid="_x0000_s20503"/>
                </a:ext>
                <a:ext uri="{FF2B5EF4-FFF2-40B4-BE49-F238E27FC236}">
                  <a16:creationId xmlns:a16="http://schemas.microsoft.com/office/drawing/2014/main" id="{00000000-0008-0000-0100-0000175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8</xdr:row>
          <xdr:rowOff>200025</xdr:rowOff>
        </xdr:from>
        <xdr:to>
          <xdr:col>9</xdr:col>
          <xdr:colOff>38100</xdr:colOff>
          <xdr:row>10</xdr:row>
          <xdr:rowOff>0</xdr:rowOff>
        </xdr:to>
        <xdr:sp macro="" textlink="">
          <xdr:nvSpPr>
            <xdr:cNvPr id="20504" name="Check Box 24" hidden="1">
              <a:extLst>
                <a:ext uri="{63B3BB69-23CF-44E3-9099-C40C66FF867C}">
                  <a14:compatExt spid="_x0000_s20504"/>
                </a:ext>
                <a:ext uri="{FF2B5EF4-FFF2-40B4-BE49-F238E27FC236}">
                  <a16:creationId xmlns:a16="http://schemas.microsoft.com/office/drawing/2014/main" id="{00000000-0008-0000-0100-0000185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9</xdr:row>
          <xdr:rowOff>200025</xdr:rowOff>
        </xdr:from>
        <xdr:to>
          <xdr:col>9</xdr:col>
          <xdr:colOff>38100</xdr:colOff>
          <xdr:row>11</xdr:row>
          <xdr:rowOff>0</xdr:rowOff>
        </xdr:to>
        <xdr:sp macro="" textlink="">
          <xdr:nvSpPr>
            <xdr:cNvPr id="20505" name="Check Box 25" hidden="1">
              <a:extLst>
                <a:ext uri="{63B3BB69-23CF-44E3-9099-C40C66FF867C}">
                  <a14:compatExt spid="_x0000_s20505"/>
                </a:ext>
                <a:ext uri="{FF2B5EF4-FFF2-40B4-BE49-F238E27FC236}">
                  <a16:creationId xmlns:a16="http://schemas.microsoft.com/office/drawing/2014/main" id="{00000000-0008-0000-0100-0000195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10</xdr:row>
          <xdr:rowOff>200025</xdr:rowOff>
        </xdr:from>
        <xdr:to>
          <xdr:col>9</xdr:col>
          <xdr:colOff>38100</xdr:colOff>
          <xdr:row>12</xdr:row>
          <xdr:rowOff>0</xdr:rowOff>
        </xdr:to>
        <xdr:sp macro="" textlink="">
          <xdr:nvSpPr>
            <xdr:cNvPr id="20506" name="Check Box 26" hidden="1">
              <a:extLst>
                <a:ext uri="{63B3BB69-23CF-44E3-9099-C40C66FF867C}">
                  <a14:compatExt spid="_x0000_s20506"/>
                </a:ext>
                <a:ext uri="{FF2B5EF4-FFF2-40B4-BE49-F238E27FC236}">
                  <a16:creationId xmlns:a16="http://schemas.microsoft.com/office/drawing/2014/main" id="{00000000-0008-0000-0100-00001A5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11</xdr:row>
          <xdr:rowOff>200025</xdr:rowOff>
        </xdr:from>
        <xdr:to>
          <xdr:col>9</xdr:col>
          <xdr:colOff>38100</xdr:colOff>
          <xdr:row>13</xdr:row>
          <xdr:rowOff>0</xdr:rowOff>
        </xdr:to>
        <xdr:sp macro="" textlink="">
          <xdr:nvSpPr>
            <xdr:cNvPr id="20507" name="Check Box 27" hidden="1">
              <a:extLst>
                <a:ext uri="{63B3BB69-23CF-44E3-9099-C40C66FF867C}">
                  <a14:compatExt spid="_x0000_s20507"/>
                </a:ext>
                <a:ext uri="{FF2B5EF4-FFF2-40B4-BE49-F238E27FC236}">
                  <a16:creationId xmlns:a16="http://schemas.microsoft.com/office/drawing/2014/main" id="{00000000-0008-0000-0100-00001B5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12</xdr:row>
          <xdr:rowOff>200025</xdr:rowOff>
        </xdr:from>
        <xdr:to>
          <xdr:col>9</xdr:col>
          <xdr:colOff>38100</xdr:colOff>
          <xdr:row>14</xdr:row>
          <xdr:rowOff>0</xdr:rowOff>
        </xdr:to>
        <xdr:sp macro="" textlink="">
          <xdr:nvSpPr>
            <xdr:cNvPr id="20508" name="Check Box 28" hidden="1">
              <a:extLst>
                <a:ext uri="{63B3BB69-23CF-44E3-9099-C40C66FF867C}">
                  <a14:compatExt spid="_x0000_s20508"/>
                </a:ext>
                <a:ext uri="{FF2B5EF4-FFF2-40B4-BE49-F238E27FC236}">
                  <a16:creationId xmlns:a16="http://schemas.microsoft.com/office/drawing/2014/main" id="{00000000-0008-0000-0100-00001C5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13</xdr:row>
          <xdr:rowOff>200025</xdr:rowOff>
        </xdr:from>
        <xdr:to>
          <xdr:col>9</xdr:col>
          <xdr:colOff>38100</xdr:colOff>
          <xdr:row>15</xdr:row>
          <xdr:rowOff>0</xdr:rowOff>
        </xdr:to>
        <xdr:sp macro="" textlink="">
          <xdr:nvSpPr>
            <xdr:cNvPr id="20509" name="Check Box 29" hidden="1">
              <a:extLst>
                <a:ext uri="{63B3BB69-23CF-44E3-9099-C40C66FF867C}">
                  <a14:compatExt spid="_x0000_s20509"/>
                </a:ext>
                <a:ext uri="{FF2B5EF4-FFF2-40B4-BE49-F238E27FC236}">
                  <a16:creationId xmlns:a16="http://schemas.microsoft.com/office/drawing/2014/main" id="{00000000-0008-0000-0100-00001D5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14</xdr:row>
          <xdr:rowOff>200025</xdr:rowOff>
        </xdr:from>
        <xdr:to>
          <xdr:col>9</xdr:col>
          <xdr:colOff>38100</xdr:colOff>
          <xdr:row>16</xdr:row>
          <xdr:rowOff>0</xdr:rowOff>
        </xdr:to>
        <xdr:sp macro="" textlink="">
          <xdr:nvSpPr>
            <xdr:cNvPr id="20510" name="Check Box 30" hidden="1">
              <a:extLst>
                <a:ext uri="{63B3BB69-23CF-44E3-9099-C40C66FF867C}">
                  <a14:compatExt spid="_x0000_s20510"/>
                </a:ext>
                <a:ext uri="{FF2B5EF4-FFF2-40B4-BE49-F238E27FC236}">
                  <a16:creationId xmlns:a16="http://schemas.microsoft.com/office/drawing/2014/main" id="{00000000-0008-0000-0100-00001E5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15</xdr:row>
          <xdr:rowOff>200025</xdr:rowOff>
        </xdr:from>
        <xdr:to>
          <xdr:col>9</xdr:col>
          <xdr:colOff>38100</xdr:colOff>
          <xdr:row>17</xdr:row>
          <xdr:rowOff>0</xdr:rowOff>
        </xdr:to>
        <xdr:sp macro="" textlink="">
          <xdr:nvSpPr>
            <xdr:cNvPr id="20511" name="Check Box 31" hidden="1">
              <a:extLst>
                <a:ext uri="{63B3BB69-23CF-44E3-9099-C40C66FF867C}">
                  <a14:compatExt spid="_x0000_s20511"/>
                </a:ext>
                <a:ext uri="{FF2B5EF4-FFF2-40B4-BE49-F238E27FC236}">
                  <a16:creationId xmlns:a16="http://schemas.microsoft.com/office/drawing/2014/main" id="{00000000-0008-0000-0100-00001F5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16</xdr:row>
          <xdr:rowOff>200025</xdr:rowOff>
        </xdr:from>
        <xdr:to>
          <xdr:col>9</xdr:col>
          <xdr:colOff>38100</xdr:colOff>
          <xdr:row>18</xdr:row>
          <xdr:rowOff>0</xdr:rowOff>
        </xdr:to>
        <xdr:sp macro="" textlink="">
          <xdr:nvSpPr>
            <xdr:cNvPr id="20512" name="Check Box 32" hidden="1">
              <a:extLst>
                <a:ext uri="{63B3BB69-23CF-44E3-9099-C40C66FF867C}">
                  <a14:compatExt spid="_x0000_s20512"/>
                </a:ext>
                <a:ext uri="{FF2B5EF4-FFF2-40B4-BE49-F238E27FC236}">
                  <a16:creationId xmlns:a16="http://schemas.microsoft.com/office/drawing/2014/main" id="{00000000-0008-0000-0100-0000205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17</xdr:row>
          <xdr:rowOff>200025</xdr:rowOff>
        </xdr:from>
        <xdr:to>
          <xdr:col>9</xdr:col>
          <xdr:colOff>38100</xdr:colOff>
          <xdr:row>19</xdr:row>
          <xdr:rowOff>0</xdr:rowOff>
        </xdr:to>
        <xdr:sp macro="" textlink="">
          <xdr:nvSpPr>
            <xdr:cNvPr id="20513" name="Check Box 33" hidden="1">
              <a:extLst>
                <a:ext uri="{63B3BB69-23CF-44E3-9099-C40C66FF867C}">
                  <a14:compatExt spid="_x0000_s20513"/>
                </a:ext>
                <a:ext uri="{FF2B5EF4-FFF2-40B4-BE49-F238E27FC236}">
                  <a16:creationId xmlns:a16="http://schemas.microsoft.com/office/drawing/2014/main" id="{00000000-0008-0000-0100-0000215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18</xdr:row>
          <xdr:rowOff>200025</xdr:rowOff>
        </xdr:from>
        <xdr:to>
          <xdr:col>9</xdr:col>
          <xdr:colOff>38100</xdr:colOff>
          <xdr:row>20</xdr:row>
          <xdr:rowOff>0</xdr:rowOff>
        </xdr:to>
        <xdr:sp macro="" textlink="">
          <xdr:nvSpPr>
            <xdr:cNvPr id="20514" name="Check Box 34" hidden="1">
              <a:extLst>
                <a:ext uri="{63B3BB69-23CF-44E3-9099-C40C66FF867C}">
                  <a14:compatExt spid="_x0000_s20514"/>
                </a:ext>
                <a:ext uri="{FF2B5EF4-FFF2-40B4-BE49-F238E27FC236}">
                  <a16:creationId xmlns:a16="http://schemas.microsoft.com/office/drawing/2014/main" id="{00000000-0008-0000-0100-0000225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19</xdr:row>
          <xdr:rowOff>200025</xdr:rowOff>
        </xdr:from>
        <xdr:to>
          <xdr:col>9</xdr:col>
          <xdr:colOff>38100</xdr:colOff>
          <xdr:row>21</xdr:row>
          <xdr:rowOff>0</xdr:rowOff>
        </xdr:to>
        <xdr:sp macro="" textlink="">
          <xdr:nvSpPr>
            <xdr:cNvPr id="20515" name="Check Box 35" hidden="1">
              <a:extLst>
                <a:ext uri="{63B3BB69-23CF-44E3-9099-C40C66FF867C}">
                  <a14:compatExt spid="_x0000_s20515"/>
                </a:ext>
                <a:ext uri="{FF2B5EF4-FFF2-40B4-BE49-F238E27FC236}">
                  <a16:creationId xmlns:a16="http://schemas.microsoft.com/office/drawing/2014/main" id="{00000000-0008-0000-0100-0000235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20</xdr:row>
          <xdr:rowOff>200025</xdr:rowOff>
        </xdr:from>
        <xdr:to>
          <xdr:col>9</xdr:col>
          <xdr:colOff>38100</xdr:colOff>
          <xdr:row>22</xdr:row>
          <xdr:rowOff>0</xdr:rowOff>
        </xdr:to>
        <xdr:sp macro="" textlink="">
          <xdr:nvSpPr>
            <xdr:cNvPr id="20516" name="Check Box 36" hidden="1">
              <a:extLst>
                <a:ext uri="{63B3BB69-23CF-44E3-9099-C40C66FF867C}">
                  <a14:compatExt spid="_x0000_s20516"/>
                </a:ext>
                <a:ext uri="{FF2B5EF4-FFF2-40B4-BE49-F238E27FC236}">
                  <a16:creationId xmlns:a16="http://schemas.microsoft.com/office/drawing/2014/main" id="{00000000-0008-0000-0100-0000245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21</xdr:row>
          <xdr:rowOff>200025</xdr:rowOff>
        </xdr:from>
        <xdr:to>
          <xdr:col>9</xdr:col>
          <xdr:colOff>38100</xdr:colOff>
          <xdr:row>23</xdr:row>
          <xdr:rowOff>0</xdr:rowOff>
        </xdr:to>
        <xdr:sp macro="" textlink="">
          <xdr:nvSpPr>
            <xdr:cNvPr id="20517" name="Check Box 37" hidden="1">
              <a:extLst>
                <a:ext uri="{63B3BB69-23CF-44E3-9099-C40C66FF867C}">
                  <a14:compatExt spid="_x0000_s20517"/>
                </a:ext>
                <a:ext uri="{FF2B5EF4-FFF2-40B4-BE49-F238E27FC236}">
                  <a16:creationId xmlns:a16="http://schemas.microsoft.com/office/drawing/2014/main" id="{00000000-0008-0000-0100-0000255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9</xdr:row>
          <xdr:rowOff>200025</xdr:rowOff>
        </xdr:from>
        <xdr:to>
          <xdr:col>9</xdr:col>
          <xdr:colOff>38100</xdr:colOff>
          <xdr:row>11</xdr:row>
          <xdr:rowOff>0</xdr:rowOff>
        </xdr:to>
        <xdr:sp macro="" textlink="">
          <xdr:nvSpPr>
            <xdr:cNvPr id="20519" name="Check Box 39" hidden="1">
              <a:extLst>
                <a:ext uri="{63B3BB69-23CF-44E3-9099-C40C66FF867C}">
                  <a14:compatExt spid="_x0000_s20519"/>
                </a:ext>
                <a:ext uri="{FF2B5EF4-FFF2-40B4-BE49-F238E27FC236}">
                  <a16:creationId xmlns:a16="http://schemas.microsoft.com/office/drawing/2014/main" id="{00000000-0008-0000-0100-0000275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10</xdr:row>
          <xdr:rowOff>200025</xdr:rowOff>
        </xdr:from>
        <xdr:to>
          <xdr:col>9</xdr:col>
          <xdr:colOff>38100</xdr:colOff>
          <xdr:row>12</xdr:row>
          <xdr:rowOff>0</xdr:rowOff>
        </xdr:to>
        <xdr:sp macro="" textlink="">
          <xdr:nvSpPr>
            <xdr:cNvPr id="20521" name="Check Box 41" hidden="1">
              <a:extLst>
                <a:ext uri="{63B3BB69-23CF-44E3-9099-C40C66FF867C}">
                  <a14:compatExt spid="_x0000_s20521"/>
                </a:ext>
                <a:ext uri="{FF2B5EF4-FFF2-40B4-BE49-F238E27FC236}">
                  <a16:creationId xmlns:a16="http://schemas.microsoft.com/office/drawing/2014/main" id="{00000000-0008-0000-0100-0000295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11</xdr:row>
          <xdr:rowOff>200025</xdr:rowOff>
        </xdr:from>
        <xdr:to>
          <xdr:col>9</xdr:col>
          <xdr:colOff>38100</xdr:colOff>
          <xdr:row>13</xdr:row>
          <xdr:rowOff>0</xdr:rowOff>
        </xdr:to>
        <xdr:sp macro="" textlink="">
          <xdr:nvSpPr>
            <xdr:cNvPr id="20523" name="Check Box 43" hidden="1">
              <a:extLst>
                <a:ext uri="{63B3BB69-23CF-44E3-9099-C40C66FF867C}">
                  <a14:compatExt spid="_x0000_s20523"/>
                </a:ext>
                <a:ext uri="{FF2B5EF4-FFF2-40B4-BE49-F238E27FC236}">
                  <a16:creationId xmlns:a16="http://schemas.microsoft.com/office/drawing/2014/main" id="{00000000-0008-0000-0100-00002B5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12</xdr:row>
          <xdr:rowOff>200025</xdr:rowOff>
        </xdr:from>
        <xdr:to>
          <xdr:col>9</xdr:col>
          <xdr:colOff>38100</xdr:colOff>
          <xdr:row>14</xdr:row>
          <xdr:rowOff>0</xdr:rowOff>
        </xdr:to>
        <xdr:sp macro="" textlink="">
          <xdr:nvSpPr>
            <xdr:cNvPr id="20525" name="Check Box 45" hidden="1">
              <a:extLst>
                <a:ext uri="{63B3BB69-23CF-44E3-9099-C40C66FF867C}">
                  <a14:compatExt spid="_x0000_s20525"/>
                </a:ext>
                <a:ext uri="{FF2B5EF4-FFF2-40B4-BE49-F238E27FC236}">
                  <a16:creationId xmlns:a16="http://schemas.microsoft.com/office/drawing/2014/main" id="{00000000-0008-0000-0100-00002D5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13</xdr:row>
          <xdr:rowOff>200025</xdr:rowOff>
        </xdr:from>
        <xdr:to>
          <xdr:col>9</xdr:col>
          <xdr:colOff>38100</xdr:colOff>
          <xdr:row>15</xdr:row>
          <xdr:rowOff>0</xdr:rowOff>
        </xdr:to>
        <xdr:sp macro="" textlink="">
          <xdr:nvSpPr>
            <xdr:cNvPr id="20527" name="Check Box 47" hidden="1">
              <a:extLst>
                <a:ext uri="{63B3BB69-23CF-44E3-9099-C40C66FF867C}">
                  <a14:compatExt spid="_x0000_s20527"/>
                </a:ext>
                <a:ext uri="{FF2B5EF4-FFF2-40B4-BE49-F238E27FC236}">
                  <a16:creationId xmlns:a16="http://schemas.microsoft.com/office/drawing/2014/main" id="{00000000-0008-0000-0100-00002F5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14</xdr:row>
          <xdr:rowOff>200025</xdr:rowOff>
        </xdr:from>
        <xdr:to>
          <xdr:col>9</xdr:col>
          <xdr:colOff>38100</xdr:colOff>
          <xdr:row>16</xdr:row>
          <xdr:rowOff>0</xdr:rowOff>
        </xdr:to>
        <xdr:sp macro="" textlink="">
          <xdr:nvSpPr>
            <xdr:cNvPr id="20529" name="Check Box 49" hidden="1">
              <a:extLst>
                <a:ext uri="{63B3BB69-23CF-44E3-9099-C40C66FF867C}">
                  <a14:compatExt spid="_x0000_s20529"/>
                </a:ext>
                <a:ext uri="{FF2B5EF4-FFF2-40B4-BE49-F238E27FC236}">
                  <a16:creationId xmlns:a16="http://schemas.microsoft.com/office/drawing/2014/main" id="{00000000-0008-0000-0100-0000315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15</xdr:row>
          <xdr:rowOff>200025</xdr:rowOff>
        </xdr:from>
        <xdr:to>
          <xdr:col>9</xdr:col>
          <xdr:colOff>38100</xdr:colOff>
          <xdr:row>17</xdr:row>
          <xdr:rowOff>0</xdr:rowOff>
        </xdr:to>
        <xdr:sp macro="" textlink="">
          <xdr:nvSpPr>
            <xdr:cNvPr id="20531" name="Check Box 51" hidden="1">
              <a:extLst>
                <a:ext uri="{63B3BB69-23CF-44E3-9099-C40C66FF867C}">
                  <a14:compatExt spid="_x0000_s20531"/>
                </a:ext>
                <a:ext uri="{FF2B5EF4-FFF2-40B4-BE49-F238E27FC236}">
                  <a16:creationId xmlns:a16="http://schemas.microsoft.com/office/drawing/2014/main" id="{00000000-0008-0000-0100-0000335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16</xdr:row>
          <xdr:rowOff>200025</xdr:rowOff>
        </xdr:from>
        <xdr:to>
          <xdr:col>9</xdr:col>
          <xdr:colOff>38100</xdr:colOff>
          <xdr:row>18</xdr:row>
          <xdr:rowOff>0</xdr:rowOff>
        </xdr:to>
        <xdr:sp macro="" textlink="">
          <xdr:nvSpPr>
            <xdr:cNvPr id="20533" name="Check Box 53" hidden="1">
              <a:extLst>
                <a:ext uri="{63B3BB69-23CF-44E3-9099-C40C66FF867C}">
                  <a14:compatExt spid="_x0000_s20533"/>
                </a:ext>
                <a:ext uri="{FF2B5EF4-FFF2-40B4-BE49-F238E27FC236}">
                  <a16:creationId xmlns:a16="http://schemas.microsoft.com/office/drawing/2014/main" id="{00000000-0008-0000-0100-0000355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17</xdr:row>
          <xdr:rowOff>200025</xdr:rowOff>
        </xdr:from>
        <xdr:to>
          <xdr:col>9</xdr:col>
          <xdr:colOff>38100</xdr:colOff>
          <xdr:row>19</xdr:row>
          <xdr:rowOff>0</xdr:rowOff>
        </xdr:to>
        <xdr:sp macro="" textlink="">
          <xdr:nvSpPr>
            <xdr:cNvPr id="20535" name="Check Box 55" hidden="1">
              <a:extLst>
                <a:ext uri="{63B3BB69-23CF-44E3-9099-C40C66FF867C}">
                  <a14:compatExt spid="_x0000_s20535"/>
                </a:ext>
                <a:ext uri="{FF2B5EF4-FFF2-40B4-BE49-F238E27FC236}">
                  <a16:creationId xmlns:a16="http://schemas.microsoft.com/office/drawing/2014/main" id="{00000000-0008-0000-0100-0000375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18</xdr:row>
          <xdr:rowOff>200025</xdr:rowOff>
        </xdr:from>
        <xdr:to>
          <xdr:col>9</xdr:col>
          <xdr:colOff>38100</xdr:colOff>
          <xdr:row>20</xdr:row>
          <xdr:rowOff>0</xdr:rowOff>
        </xdr:to>
        <xdr:sp macro="" textlink="">
          <xdr:nvSpPr>
            <xdr:cNvPr id="20537" name="Check Box 57" hidden="1">
              <a:extLst>
                <a:ext uri="{63B3BB69-23CF-44E3-9099-C40C66FF867C}">
                  <a14:compatExt spid="_x0000_s20537"/>
                </a:ext>
                <a:ext uri="{FF2B5EF4-FFF2-40B4-BE49-F238E27FC236}">
                  <a16:creationId xmlns:a16="http://schemas.microsoft.com/office/drawing/2014/main" id="{00000000-0008-0000-0100-0000395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19</xdr:row>
          <xdr:rowOff>200025</xdr:rowOff>
        </xdr:from>
        <xdr:to>
          <xdr:col>9</xdr:col>
          <xdr:colOff>38100</xdr:colOff>
          <xdr:row>21</xdr:row>
          <xdr:rowOff>0</xdr:rowOff>
        </xdr:to>
        <xdr:sp macro="" textlink="">
          <xdr:nvSpPr>
            <xdr:cNvPr id="20539" name="Check Box 59" hidden="1">
              <a:extLst>
                <a:ext uri="{63B3BB69-23CF-44E3-9099-C40C66FF867C}">
                  <a14:compatExt spid="_x0000_s20539"/>
                </a:ext>
                <a:ext uri="{FF2B5EF4-FFF2-40B4-BE49-F238E27FC236}">
                  <a16:creationId xmlns:a16="http://schemas.microsoft.com/office/drawing/2014/main" id="{00000000-0008-0000-0100-00003B5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20</xdr:row>
          <xdr:rowOff>200025</xdr:rowOff>
        </xdr:from>
        <xdr:to>
          <xdr:col>9</xdr:col>
          <xdr:colOff>38100</xdr:colOff>
          <xdr:row>22</xdr:row>
          <xdr:rowOff>0</xdr:rowOff>
        </xdr:to>
        <xdr:sp macro="" textlink="">
          <xdr:nvSpPr>
            <xdr:cNvPr id="20541" name="Check Box 61" hidden="1">
              <a:extLst>
                <a:ext uri="{63B3BB69-23CF-44E3-9099-C40C66FF867C}">
                  <a14:compatExt spid="_x0000_s20541"/>
                </a:ext>
                <a:ext uri="{FF2B5EF4-FFF2-40B4-BE49-F238E27FC236}">
                  <a16:creationId xmlns:a16="http://schemas.microsoft.com/office/drawing/2014/main" id="{00000000-0008-0000-0100-00003D5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21</xdr:row>
          <xdr:rowOff>200025</xdr:rowOff>
        </xdr:from>
        <xdr:to>
          <xdr:col>9</xdr:col>
          <xdr:colOff>38100</xdr:colOff>
          <xdr:row>23</xdr:row>
          <xdr:rowOff>0</xdr:rowOff>
        </xdr:to>
        <xdr:sp macro="" textlink="">
          <xdr:nvSpPr>
            <xdr:cNvPr id="20543" name="Check Box 63" hidden="1">
              <a:extLst>
                <a:ext uri="{63B3BB69-23CF-44E3-9099-C40C66FF867C}">
                  <a14:compatExt spid="_x0000_s20543"/>
                </a:ext>
                <a:ext uri="{FF2B5EF4-FFF2-40B4-BE49-F238E27FC236}">
                  <a16:creationId xmlns:a16="http://schemas.microsoft.com/office/drawing/2014/main" id="{00000000-0008-0000-0100-00003F5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25</xdr:col>
          <xdr:colOff>47625</xdr:colOff>
          <xdr:row>7</xdr:row>
          <xdr:rowOff>180975</xdr:rowOff>
        </xdr:from>
        <xdr:to>
          <xdr:col>26</xdr:col>
          <xdr:colOff>38100</xdr:colOff>
          <xdr:row>9</xdr:row>
          <xdr:rowOff>0</xdr:rowOff>
        </xdr:to>
        <xdr:sp macro="" textlink="">
          <xdr:nvSpPr>
            <xdr:cNvPr id="20552" name="Check Box 72" hidden="1">
              <a:extLst>
                <a:ext uri="{63B3BB69-23CF-44E3-9099-C40C66FF867C}">
                  <a14:compatExt spid="_x0000_s20552"/>
                </a:ext>
                <a:ext uri="{FF2B5EF4-FFF2-40B4-BE49-F238E27FC236}">
                  <a16:creationId xmlns:a16="http://schemas.microsoft.com/office/drawing/2014/main" id="{00000000-0008-0000-0100-0000485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25</xdr:col>
          <xdr:colOff>47625</xdr:colOff>
          <xdr:row>8</xdr:row>
          <xdr:rowOff>200025</xdr:rowOff>
        </xdr:from>
        <xdr:to>
          <xdr:col>26</xdr:col>
          <xdr:colOff>38100</xdr:colOff>
          <xdr:row>10</xdr:row>
          <xdr:rowOff>0</xdr:rowOff>
        </xdr:to>
        <xdr:sp macro="" textlink="">
          <xdr:nvSpPr>
            <xdr:cNvPr id="20553" name="Check Box 73" hidden="1">
              <a:extLst>
                <a:ext uri="{63B3BB69-23CF-44E3-9099-C40C66FF867C}">
                  <a14:compatExt spid="_x0000_s20553"/>
                </a:ext>
                <a:ext uri="{FF2B5EF4-FFF2-40B4-BE49-F238E27FC236}">
                  <a16:creationId xmlns:a16="http://schemas.microsoft.com/office/drawing/2014/main" id="{00000000-0008-0000-0100-0000495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25</xdr:col>
          <xdr:colOff>47625</xdr:colOff>
          <xdr:row>9</xdr:row>
          <xdr:rowOff>200025</xdr:rowOff>
        </xdr:from>
        <xdr:to>
          <xdr:col>26</xdr:col>
          <xdr:colOff>38100</xdr:colOff>
          <xdr:row>11</xdr:row>
          <xdr:rowOff>0</xdr:rowOff>
        </xdr:to>
        <xdr:sp macro="" textlink="">
          <xdr:nvSpPr>
            <xdr:cNvPr id="20554" name="Check Box 74" hidden="1">
              <a:extLst>
                <a:ext uri="{63B3BB69-23CF-44E3-9099-C40C66FF867C}">
                  <a14:compatExt spid="_x0000_s20554"/>
                </a:ext>
                <a:ext uri="{FF2B5EF4-FFF2-40B4-BE49-F238E27FC236}">
                  <a16:creationId xmlns:a16="http://schemas.microsoft.com/office/drawing/2014/main" id="{00000000-0008-0000-0100-00004A5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25</xdr:col>
          <xdr:colOff>47625</xdr:colOff>
          <xdr:row>10</xdr:row>
          <xdr:rowOff>200025</xdr:rowOff>
        </xdr:from>
        <xdr:to>
          <xdr:col>26</xdr:col>
          <xdr:colOff>38100</xdr:colOff>
          <xdr:row>12</xdr:row>
          <xdr:rowOff>0</xdr:rowOff>
        </xdr:to>
        <xdr:sp macro="" textlink="">
          <xdr:nvSpPr>
            <xdr:cNvPr id="20555" name="Check Box 75" hidden="1">
              <a:extLst>
                <a:ext uri="{63B3BB69-23CF-44E3-9099-C40C66FF867C}">
                  <a14:compatExt spid="_x0000_s20555"/>
                </a:ext>
                <a:ext uri="{FF2B5EF4-FFF2-40B4-BE49-F238E27FC236}">
                  <a16:creationId xmlns:a16="http://schemas.microsoft.com/office/drawing/2014/main" id="{00000000-0008-0000-0100-00004B5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25</xdr:col>
          <xdr:colOff>47625</xdr:colOff>
          <xdr:row>11</xdr:row>
          <xdr:rowOff>200025</xdr:rowOff>
        </xdr:from>
        <xdr:to>
          <xdr:col>26</xdr:col>
          <xdr:colOff>38100</xdr:colOff>
          <xdr:row>13</xdr:row>
          <xdr:rowOff>0</xdr:rowOff>
        </xdr:to>
        <xdr:sp macro="" textlink="">
          <xdr:nvSpPr>
            <xdr:cNvPr id="20556" name="Check Box 76" hidden="1">
              <a:extLst>
                <a:ext uri="{63B3BB69-23CF-44E3-9099-C40C66FF867C}">
                  <a14:compatExt spid="_x0000_s20556"/>
                </a:ext>
                <a:ext uri="{FF2B5EF4-FFF2-40B4-BE49-F238E27FC236}">
                  <a16:creationId xmlns:a16="http://schemas.microsoft.com/office/drawing/2014/main" id="{00000000-0008-0000-0100-00004C5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25</xdr:col>
          <xdr:colOff>47625</xdr:colOff>
          <xdr:row>12</xdr:row>
          <xdr:rowOff>200025</xdr:rowOff>
        </xdr:from>
        <xdr:to>
          <xdr:col>26</xdr:col>
          <xdr:colOff>38100</xdr:colOff>
          <xdr:row>14</xdr:row>
          <xdr:rowOff>0</xdr:rowOff>
        </xdr:to>
        <xdr:sp macro="" textlink="">
          <xdr:nvSpPr>
            <xdr:cNvPr id="20557" name="Check Box 77" hidden="1">
              <a:extLst>
                <a:ext uri="{63B3BB69-23CF-44E3-9099-C40C66FF867C}">
                  <a14:compatExt spid="_x0000_s20557"/>
                </a:ext>
                <a:ext uri="{FF2B5EF4-FFF2-40B4-BE49-F238E27FC236}">
                  <a16:creationId xmlns:a16="http://schemas.microsoft.com/office/drawing/2014/main" id="{00000000-0008-0000-0100-00004D5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25</xdr:col>
          <xdr:colOff>47625</xdr:colOff>
          <xdr:row>13</xdr:row>
          <xdr:rowOff>200025</xdr:rowOff>
        </xdr:from>
        <xdr:to>
          <xdr:col>26</xdr:col>
          <xdr:colOff>38100</xdr:colOff>
          <xdr:row>15</xdr:row>
          <xdr:rowOff>0</xdr:rowOff>
        </xdr:to>
        <xdr:sp macro="" textlink="">
          <xdr:nvSpPr>
            <xdr:cNvPr id="20558" name="Check Box 78" hidden="1">
              <a:extLst>
                <a:ext uri="{63B3BB69-23CF-44E3-9099-C40C66FF867C}">
                  <a14:compatExt spid="_x0000_s20558"/>
                </a:ext>
                <a:ext uri="{FF2B5EF4-FFF2-40B4-BE49-F238E27FC236}">
                  <a16:creationId xmlns:a16="http://schemas.microsoft.com/office/drawing/2014/main" id="{00000000-0008-0000-0100-00004E5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25</xdr:col>
          <xdr:colOff>47625</xdr:colOff>
          <xdr:row>14</xdr:row>
          <xdr:rowOff>200025</xdr:rowOff>
        </xdr:from>
        <xdr:to>
          <xdr:col>26</xdr:col>
          <xdr:colOff>38100</xdr:colOff>
          <xdr:row>16</xdr:row>
          <xdr:rowOff>0</xdr:rowOff>
        </xdr:to>
        <xdr:sp macro="" textlink="">
          <xdr:nvSpPr>
            <xdr:cNvPr id="20559" name="Check Box 79" hidden="1">
              <a:extLst>
                <a:ext uri="{63B3BB69-23CF-44E3-9099-C40C66FF867C}">
                  <a14:compatExt spid="_x0000_s20559"/>
                </a:ext>
                <a:ext uri="{FF2B5EF4-FFF2-40B4-BE49-F238E27FC236}">
                  <a16:creationId xmlns:a16="http://schemas.microsoft.com/office/drawing/2014/main" id="{00000000-0008-0000-0100-00004F5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25</xdr:col>
          <xdr:colOff>47625</xdr:colOff>
          <xdr:row>15</xdr:row>
          <xdr:rowOff>200025</xdr:rowOff>
        </xdr:from>
        <xdr:to>
          <xdr:col>26</xdr:col>
          <xdr:colOff>38100</xdr:colOff>
          <xdr:row>17</xdr:row>
          <xdr:rowOff>0</xdr:rowOff>
        </xdr:to>
        <xdr:sp macro="" textlink="">
          <xdr:nvSpPr>
            <xdr:cNvPr id="20560" name="Check Box 80" hidden="1">
              <a:extLst>
                <a:ext uri="{63B3BB69-23CF-44E3-9099-C40C66FF867C}">
                  <a14:compatExt spid="_x0000_s20560"/>
                </a:ext>
                <a:ext uri="{FF2B5EF4-FFF2-40B4-BE49-F238E27FC236}">
                  <a16:creationId xmlns:a16="http://schemas.microsoft.com/office/drawing/2014/main" id="{00000000-0008-0000-0100-0000505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25</xdr:col>
          <xdr:colOff>47625</xdr:colOff>
          <xdr:row>16</xdr:row>
          <xdr:rowOff>200025</xdr:rowOff>
        </xdr:from>
        <xdr:to>
          <xdr:col>26</xdr:col>
          <xdr:colOff>38100</xdr:colOff>
          <xdr:row>18</xdr:row>
          <xdr:rowOff>0</xdr:rowOff>
        </xdr:to>
        <xdr:sp macro="" textlink="">
          <xdr:nvSpPr>
            <xdr:cNvPr id="20561" name="Check Box 81" hidden="1">
              <a:extLst>
                <a:ext uri="{63B3BB69-23CF-44E3-9099-C40C66FF867C}">
                  <a14:compatExt spid="_x0000_s20561"/>
                </a:ext>
                <a:ext uri="{FF2B5EF4-FFF2-40B4-BE49-F238E27FC236}">
                  <a16:creationId xmlns:a16="http://schemas.microsoft.com/office/drawing/2014/main" id="{00000000-0008-0000-0100-0000515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25</xdr:col>
          <xdr:colOff>47625</xdr:colOff>
          <xdr:row>17</xdr:row>
          <xdr:rowOff>200025</xdr:rowOff>
        </xdr:from>
        <xdr:to>
          <xdr:col>26</xdr:col>
          <xdr:colOff>38100</xdr:colOff>
          <xdr:row>19</xdr:row>
          <xdr:rowOff>0</xdr:rowOff>
        </xdr:to>
        <xdr:sp macro="" textlink="">
          <xdr:nvSpPr>
            <xdr:cNvPr id="20562" name="Check Box 82" hidden="1">
              <a:extLst>
                <a:ext uri="{63B3BB69-23CF-44E3-9099-C40C66FF867C}">
                  <a14:compatExt spid="_x0000_s20562"/>
                </a:ext>
                <a:ext uri="{FF2B5EF4-FFF2-40B4-BE49-F238E27FC236}">
                  <a16:creationId xmlns:a16="http://schemas.microsoft.com/office/drawing/2014/main" id="{00000000-0008-0000-0100-0000525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25</xdr:col>
          <xdr:colOff>47625</xdr:colOff>
          <xdr:row>18</xdr:row>
          <xdr:rowOff>200025</xdr:rowOff>
        </xdr:from>
        <xdr:to>
          <xdr:col>26</xdr:col>
          <xdr:colOff>38100</xdr:colOff>
          <xdr:row>20</xdr:row>
          <xdr:rowOff>0</xdr:rowOff>
        </xdr:to>
        <xdr:sp macro="" textlink="">
          <xdr:nvSpPr>
            <xdr:cNvPr id="20563" name="Check Box 83" hidden="1">
              <a:extLst>
                <a:ext uri="{63B3BB69-23CF-44E3-9099-C40C66FF867C}">
                  <a14:compatExt spid="_x0000_s20563"/>
                </a:ext>
                <a:ext uri="{FF2B5EF4-FFF2-40B4-BE49-F238E27FC236}">
                  <a16:creationId xmlns:a16="http://schemas.microsoft.com/office/drawing/2014/main" id="{00000000-0008-0000-0100-0000535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25</xdr:col>
          <xdr:colOff>47625</xdr:colOff>
          <xdr:row>19</xdr:row>
          <xdr:rowOff>200025</xdr:rowOff>
        </xdr:from>
        <xdr:to>
          <xdr:col>26</xdr:col>
          <xdr:colOff>38100</xdr:colOff>
          <xdr:row>21</xdr:row>
          <xdr:rowOff>0</xdr:rowOff>
        </xdr:to>
        <xdr:sp macro="" textlink="">
          <xdr:nvSpPr>
            <xdr:cNvPr id="20564" name="Check Box 84" hidden="1">
              <a:extLst>
                <a:ext uri="{63B3BB69-23CF-44E3-9099-C40C66FF867C}">
                  <a14:compatExt spid="_x0000_s20564"/>
                </a:ext>
                <a:ext uri="{FF2B5EF4-FFF2-40B4-BE49-F238E27FC236}">
                  <a16:creationId xmlns:a16="http://schemas.microsoft.com/office/drawing/2014/main" id="{00000000-0008-0000-0100-0000545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25</xdr:col>
          <xdr:colOff>47625</xdr:colOff>
          <xdr:row>20</xdr:row>
          <xdr:rowOff>200025</xdr:rowOff>
        </xdr:from>
        <xdr:to>
          <xdr:col>26</xdr:col>
          <xdr:colOff>38100</xdr:colOff>
          <xdr:row>22</xdr:row>
          <xdr:rowOff>0</xdr:rowOff>
        </xdr:to>
        <xdr:sp macro="" textlink="">
          <xdr:nvSpPr>
            <xdr:cNvPr id="20565" name="Check Box 85" hidden="1">
              <a:extLst>
                <a:ext uri="{63B3BB69-23CF-44E3-9099-C40C66FF867C}">
                  <a14:compatExt spid="_x0000_s20565"/>
                </a:ext>
                <a:ext uri="{FF2B5EF4-FFF2-40B4-BE49-F238E27FC236}">
                  <a16:creationId xmlns:a16="http://schemas.microsoft.com/office/drawing/2014/main" id="{00000000-0008-0000-0100-0000555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25</xdr:col>
          <xdr:colOff>47625</xdr:colOff>
          <xdr:row>21</xdr:row>
          <xdr:rowOff>200025</xdr:rowOff>
        </xdr:from>
        <xdr:to>
          <xdr:col>26</xdr:col>
          <xdr:colOff>38100</xdr:colOff>
          <xdr:row>23</xdr:row>
          <xdr:rowOff>0</xdr:rowOff>
        </xdr:to>
        <xdr:sp macro="" textlink="">
          <xdr:nvSpPr>
            <xdr:cNvPr id="20566" name="Check Box 86" hidden="1">
              <a:extLst>
                <a:ext uri="{63B3BB69-23CF-44E3-9099-C40C66FF867C}">
                  <a14:compatExt spid="_x0000_s20566"/>
                </a:ext>
                <a:ext uri="{FF2B5EF4-FFF2-40B4-BE49-F238E27FC236}">
                  <a16:creationId xmlns:a16="http://schemas.microsoft.com/office/drawing/2014/main" id="{00000000-0008-0000-0100-0000565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12</xdr:col>
          <xdr:colOff>76200</xdr:colOff>
          <xdr:row>7</xdr:row>
          <xdr:rowOff>180975</xdr:rowOff>
        </xdr:from>
        <xdr:to>
          <xdr:col>13</xdr:col>
          <xdr:colOff>34925</xdr:colOff>
          <xdr:row>9</xdr:row>
          <xdr:rowOff>0</xdr:rowOff>
        </xdr:to>
        <xdr:sp macro="" textlink="">
          <xdr:nvSpPr>
            <xdr:cNvPr id="20629" name="Check Box 149" hidden="1">
              <a:extLst>
                <a:ext uri="{63B3BB69-23CF-44E3-9099-C40C66FF867C}">
                  <a14:compatExt spid="_x0000_s20629"/>
                </a:ext>
                <a:ext uri="{FF2B5EF4-FFF2-40B4-BE49-F238E27FC236}">
                  <a16:creationId xmlns:a16="http://schemas.microsoft.com/office/drawing/2014/main" id="{00000000-0008-0000-0100-0000955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12</xdr:col>
          <xdr:colOff>76200</xdr:colOff>
          <xdr:row>8</xdr:row>
          <xdr:rowOff>200025</xdr:rowOff>
        </xdr:from>
        <xdr:to>
          <xdr:col>13</xdr:col>
          <xdr:colOff>34925</xdr:colOff>
          <xdr:row>10</xdr:row>
          <xdr:rowOff>0</xdr:rowOff>
        </xdr:to>
        <xdr:sp macro="" textlink="">
          <xdr:nvSpPr>
            <xdr:cNvPr id="20630" name="Check Box 150" hidden="1">
              <a:extLst>
                <a:ext uri="{63B3BB69-23CF-44E3-9099-C40C66FF867C}">
                  <a14:compatExt spid="_x0000_s20630"/>
                </a:ext>
                <a:ext uri="{FF2B5EF4-FFF2-40B4-BE49-F238E27FC236}">
                  <a16:creationId xmlns:a16="http://schemas.microsoft.com/office/drawing/2014/main" id="{00000000-0008-0000-0100-0000965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12</xdr:col>
          <xdr:colOff>76200</xdr:colOff>
          <xdr:row>9</xdr:row>
          <xdr:rowOff>200025</xdr:rowOff>
        </xdr:from>
        <xdr:to>
          <xdr:col>13</xdr:col>
          <xdr:colOff>34925</xdr:colOff>
          <xdr:row>11</xdr:row>
          <xdr:rowOff>0</xdr:rowOff>
        </xdr:to>
        <xdr:sp macro="" textlink="">
          <xdr:nvSpPr>
            <xdr:cNvPr id="20631" name="Check Box 151" hidden="1">
              <a:extLst>
                <a:ext uri="{63B3BB69-23CF-44E3-9099-C40C66FF867C}">
                  <a14:compatExt spid="_x0000_s20631"/>
                </a:ext>
                <a:ext uri="{FF2B5EF4-FFF2-40B4-BE49-F238E27FC236}">
                  <a16:creationId xmlns:a16="http://schemas.microsoft.com/office/drawing/2014/main" id="{00000000-0008-0000-0100-0000975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12</xdr:col>
          <xdr:colOff>76200</xdr:colOff>
          <xdr:row>10</xdr:row>
          <xdr:rowOff>200025</xdr:rowOff>
        </xdr:from>
        <xdr:to>
          <xdr:col>13</xdr:col>
          <xdr:colOff>34925</xdr:colOff>
          <xdr:row>12</xdr:row>
          <xdr:rowOff>0</xdr:rowOff>
        </xdr:to>
        <xdr:sp macro="" textlink="">
          <xdr:nvSpPr>
            <xdr:cNvPr id="20632" name="Check Box 152" hidden="1">
              <a:extLst>
                <a:ext uri="{63B3BB69-23CF-44E3-9099-C40C66FF867C}">
                  <a14:compatExt spid="_x0000_s20632"/>
                </a:ext>
                <a:ext uri="{FF2B5EF4-FFF2-40B4-BE49-F238E27FC236}">
                  <a16:creationId xmlns:a16="http://schemas.microsoft.com/office/drawing/2014/main" id="{00000000-0008-0000-0100-0000985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12</xdr:col>
          <xdr:colOff>76200</xdr:colOff>
          <xdr:row>11</xdr:row>
          <xdr:rowOff>200025</xdr:rowOff>
        </xdr:from>
        <xdr:to>
          <xdr:col>13</xdr:col>
          <xdr:colOff>34925</xdr:colOff>
          <xdr:row>13</xdr:row>
          <xdr:rowOff>0</xdr:rowOff>
        </xdr:to>
        <xdr:sp macro="" textlink="">
          <xdr:nvSpPr>
            <xdr:cNvPr id="20633" name="Check Box 153" hidden="1">
              <a:extLst>
                <a:ext uri="{63B3BB69-23CF-44E3-9099-C40C66FF867C}">
                  <a14:compatExt spid="_x0000_s20633"/>
                </a:ext>
                <a:ext uri="{FF2B5EF4-FFF2-40B4-BE49-F238E27FC236}">
                  <a16:creationId xmlns:a16="http://schemas.microsoft.com/office/drawing/2014/main" id="{00000000-0008-0000-0100-0000995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12</xdr:col>
          <xdr:colOff>76200</xdr:colOff>
          <xdr:row>12</xdr:row>
          <xdr:rowOff>200025</xdr:rowOff>
        </xdr:from>
        <xdr:to>
          <xdr:col>13</xdr:col>
          <xdr:colOff>34925</xdr:colOff>
          <xdr:row>14</xdr:row>
          <xdr:rowOff>0</xdr:rowOff>
        </xdr:to>
        <xdr:sp macro="" textlink="">
          <xdr:nvSpPr>
            <xdr:cNvPr id="20634" name="Check Box 154" hidden="1">
              <a:extLst>
                <a:ext uri="{63B3BB69-23CF-44E3-9099-C40C66FF867C}">
                  <a14:compatExt spid="_x0000_s20634"/>
                </a:ext>
                <a:ext uri="{FF2B5EF4-FFF2-40B4-BE49-F238E27FC236}">
                  <a16:creationId xmlns:a16="http://schemas.microsoft.com/office/drawing/2014/main" id="{00000000-0008-0000-0100-00009A5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12</xdr:col>
          <xdr:colOff>76200</xdr:colOff>
          <xdr:row>13</xdr:row>
          <xdr:rowOff>200025</xdr:rowOff>
        </xdr:from>
        <xdr:to>
          <xdr:col>13</xdr:col>
          <xdr:colOff>34925</xdr:colOff>
          <xdr:row>15</xdr:row>
          <xdr:rowOff>0</xdr:rowOff>
        </xdr:to>
        <xdr:sp macro="" textlink="">
          <xdr:nvSpPr>
            <xdr:cNvPr id="20635" name="Check Box 155" hidden="1">
              <a:extLst>
                <a:ext uri="{63B3BB69-23CF-44E3-9099-C40C66FF867C}">
                  <a14:compatExt spid="_x0000_s20635"/>
                </a:ext>
                <a:ext uri="{FF2B5EF4-FFF2-40B4-BE49-F238E27FC236}">
                  <a16:creationId xmlns:a16="http://schemas.microsoft.com/office/drawing/2014/main" id="{00000000-0008-0000-0100-00009B5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12</xdr:col>
          <xdr:colOff>76200</xdr:colOff>
          <xdr:row>14</xdr:row>
          <xdr:rowOff>200025</xdr:rowOff>
        </xdr:from>
        <xdr:to>
          <xdr:col>13</xdr:col>
          <xdr:colOff>34925</xdr:colOff>
          <xdr:row>16</xdr:row>
          <xdr:rowOff>0</xdr:rowOff>
        </xdr:to>
        <xdr:sp macro="" textlink="">
          <xdr:nvSpPr>
            <xdr:cNvPr id="20636" name="Check Box 156" hidden="1">
              <a:extLst>
                <a:ext uri="{63B3BB69-23CF-44E3-9099-C40C66FF867C}">
                  <a14:compatExt spid="_x0000_s20636"/>
                </a:ext>
                <a:ext uri="{FF2B5EF4-FFF2-40B4-BE49-F238E27FC236}">
                  <a16:creationId xmlns:a16="http://schemas.microsoft.com/office/drawing/2014/main" id="{00000000-0008-0000-0100-00009C5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12</xdr:col>
          <xdr:colOff>76200</xdr:colOff>
          <xdr:row>15</xdr:row>
          <xdr:rowOff>200025</xdr:rowOff>
        </xdr:from>
        <xdr:to>
          <xdr:col>13</xdr:col>
          <xdr:colOff>34925</xdr:colOff>
          <xdr:row>17</xdr:row>
          <xdr:rowOff>0</xdr:rowOff>
        </xdr:to>
        <xdr:sp macro="" textlink="">
          <xdr:nvSpPr>
            <xdr:cNvPr id="20637" name="Check Box 157" hidden="1">
              <a:extLst>
                <a:ext uri="{63B3BB69-23CF-44E3-9099-C40C66FF867C}">
                  <a14:compatExt spid="_x0000_s20637"/>
                </a:ext>
                <a:ext uri="{FF2B5EF4-FFF2-40B4-BE49-F238E27FC236}">
                  <a16:creationId xmlns:a16="http://schemas.microsoft.com/office/drawing/2014/main" id="{00000000-0008-0000-0100-00009D5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12</xdr:col>
          <xdr:colOff>76200</xdr:colOff>
          <xdr:row>16</xdr:row>
          <xdr:rowOff>200025</xdr:rowOff>
        </xdr:from>
        <xdr:to>
          <xdr:col>13</xdr:col>
          <xdr:colOff>34925</xdr:colOff>
          <xdr:row>18</xdr:row>
          <xdr:rowOff>0</xdr:rowOff>
        </xdr:to>
        <xdr:sp macro="" textlink="">
          <xdr:nvSpPr>
            <xdr:cNvPr id="20638" name="Check Box 158" hidden="1">
              <a:extLst>
                <a:ext uri="{63B3BB69-23CF-44E3-9099-C40C66FF867C}">
                  <a14:compatExt spid="_x0000_s20638"/>
                </a:ext>
                <a:ext uri="{FF2B5EF4-FFF2-40B4-BE49-F238E27FC236}">
                  <a16:creationId xmlns:a16="http://schemas.microsoft.com/office/drawing/2014/main" id="{00000000-0008-0000-0100-00009E5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12</xdr:col>
          <xdr:colOff>76200</xdr:colOff>
          <xdr:row>17</xdr:row>
          <xdr:rowOff>200025</xdr:rowOff>
        </xdr:from>
        <xdr:to>
          <xdr:col>13</xdr:col>
          <xdr:colOff>34925</xdr:colOff>
          <xdr:row>19</xdr:row>
          <xdr:rowOff>0</xdr:rowOff>
        </xdr:to>
        <xdr:sp macro="" textlink="">
          <xdr:nvSpPr>
            <xdr:cNvPr id="20639" name="Check Box 159" hidden="1">
              <a:extLst>
                <a:ext uri="{63B3BB69-23CF-44E3-9099-C40C66FF867C}">
                  <a14:compatExt spid="_x0000_s20639"/>
                </a:ext>
                <a:ext uri="{FF2B5EF4-FFF2-40B4-BE49-F238E27FC236}">
                  <a16:creationId xmlns:a16="http://schemas.microsoft.com/office/drawing/2014/main" id="{00000000-0008-0000-0100-00009F5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12</xdr:col>
          <xdr:colOff>76200</xdr:colOff>
          <xdr:row>18</xdr:row>
          <xdr:rowOff>200025</xdr:rowOff>
        </xdr:from>
        <xdr:to>
          <xdr:col>13</xdr:col>
          <xdr:colOff>34925</xdr:colOff>
          <xdr:row>20</xdr:row>
          <xdr:rowOff>0</xdr:rowOff>
        </xdr:to>
        <xdr:sp macro="" textlink="">
          <xdr:nvSpPr>
            <xdr:cNvPr id="20640" name="Check Box 160" hidden="1">
              <a:extLst>
                <a:ext uri="{63B3BB69-23CF-44E3-9099-C40C66FF867C}">
                  <a14:compatExt spid="_x0000_s20640"/>
                </a:ext>
                <a:ext uri="{FF2B5EF4-FFF2-40B4-BE49-F238E27FC236}">
                  <a16:creationId xmlns:a16="http://schemas.microsoft.com/office/drawing/2014/main" id="{00000000-0008-0000-0100-0000A05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12</xdr:col>
          <xdr:colOff>76200</xdr:colOff>
          <xdr:row>19</xdr:row>
          <xdr:rowOff>200025</xdr:rowOff>
        </xdr:from>
        <xdr:to>
          <xdr:col>13</xdr:col>
          <xdr:colOff>34925</xdr:colOff>
          <xdr:row>21</xdr:row>
          <xdr:rowOff>0</xdr:rowOff>
        </xdr:to>
        <xdr:sp macro="" textlink="">
          <xdr:nvSpPr>
            <xdr:cNvPr id="20641" name="Check Box 161" hidden="1">
              <a:extLst>
                <a:ext uri="{63B3BB69-23CF-44E3-9099-C40C66FF867C}">
                  <a14:compatExt spid="_x0000_s20641"/>
                </a:ext>
                <a:ext uri="{FF2B5EF4-FFF2-40B4-BE49-F238E27FC236}">
                  <a16:creationId xmlns:a16="http://schemas.microsoft.com/office/drawing/2014/main" id="{00000000-0008-0000-0100-0000A15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12</xdr:col>
          <xdr:colOff>76200</xdr:colOff>
          <xdr:row>20</xdr:row>
          <xdr:rowOff>200025</xdr:rowOff>
        </xdr:from>
        <xdr:to>
          <xdr:col>13</xdr:col>
          <xdr:colOff>34925</xdr:colOff>
          <xdr:row>22</xdr:row>
          <xdr:rowOff>0</xdr:rowOff>
        </xdr:to>
        <xdr:sp macro="" textlink="">
          <xdr:nvSpPr>
            <xdr:cNvPr id="20642" name="Check Box 162" hidden="1">
              <a:extLst>
                <a:ext uri="{63B3BB69-23CF-44E3-9099-C40C66FF867C}">
                  <a14:compatExt spid="_x0000_s20642"/>
                </a:ext>
                <a:ext uri="{FF2B5EF4-FFF2-40B4-BE49-F238E27FC236}">
                  <a16:creationId xmlns:a16="http://schemas.microsoft.com/office/drawing/2014/main" id="{00000000-0008-0000-0100-0000A25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12</xdr:col>
          <xdr:colOff>76200</xdr:colOff>
          <xdr:row>21</xdr:row>
          <xdr:rowOff>200025</xdr:rowOff>
        </xdr:from>
        <xdr:to>
          <xdr:col>13</xdr:col>
          <xdr:colOff>34925</xdr:colOff>
          <xdr:row>23</xdr:row>
          <xdr:rowOff>0</xdr:rowOff>
        </xdr:to>
        <xdr:sp macro="" textlink="">
          <xdr:nvSpPr>
            <xdr:cNvPr id="20643" name="Check Box 163" hidden="1">
              <a:extLst>
                <a:ext uri="{63B3BB69-23CF-44E3-9099-C40C66FF867C}">
                  <a14:compatExt spid="_x0000_s20643"/>
                </a:ext>
                <a:ext uri="{FF2B5EF4-FFF2-40B4-BE49-F238E27FC236}">
                  <a16:creationId xmlns:a16="http://schemas.microsoft.com/office/drawing/2014/main" id="{00000000-0008-0000-0100-0000A35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14</xdr:col>
          <xdr:colOff>76200</xdr:colOff>
          <xdr:row>7</xdr:row>
          <xdr:rowOff>180975</xdr:rowOff>
        </xdr:from>
        <xdr:to>
          <xdr:col>15</xdr:col>
          <xdr:colOff>34925</xdr:colOff>
          <xdr:row>9</xdr:row>
          <xdr:rowOff>0</xdr:rowOff>
        </xdr:to>
        <xdr:sp macro="" textlink="">
          <xdr:nvSpPr>
            <xdr:cNvPr id="20717" name="Check Box 237" hidden="1">
              <a:extLst>
                <a:ext uri="{63B3BB69-23CF-44E3-9099-C40C66FF867C}">
                  <a14:compatExt spid="_x0000_s20717"/>
                </a:ext>
                <a:ext uri="{FF2B5EF4-FFF2-40B4-BE49-F238E27FC236}">
                  <a16:creationId xmlns:a16="http://schemas.microsoft.com/office/drawing/2014/main" id="{00000000-0008-0000-0100-0000ED5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14</xdr:col>
          <xdr:colOff>76200</xdr:colOff>
          <xdr:row>8</xdr:row>
          <xdr:rowOff>200025</xdr:rowOff>
        </xdr:from>
        <xdr:to>
          <xdr:col>15</xdr:col>
          <xdr:colOff>34925</xdr:colOff>
          <xdr:row>10</xdr:row>
          <xdr:rowOff>0</xdr:rowOff>
        </xdr:to>
        <xdr:sp macro="" textlink="">
          <xdr:nvSpPr>
            <xdr:cNvPr id="20718" name="Check Box 238" hidden="1">
              <a:extLst>
                <a:ext uri="{63B3BB69-23CF-44E3-9099-C40C66FF867C}">
                  <a14:compatExt spid="_x0000_s20718"/>
                </a:ext>
                <a:ext uri="{FF2B5EF4-FFF2-40B4-BE49-F238E27FC236}">
                  <a16:creationId xmlns:a16="http://schemas.microsoft.com/office/drawing/2014/main" id="{00000000-0008-0000-0100-0000EE5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14</xdr:col>
          <xdr:colOff>76200</xdr:colOff>
          <xdr:row>9</xdr:row>
          <xdr:rowOff>200025</xdr:rowOff>
        </xdr:from>
        <xdr:to>
          <xdr:col>15</xdr:col>
          <xdr:colOff>34925</xdr:colOff>
          <xdr:row>11</xdr:row>
          <xdr:rowOff>0</xdr:rowOff>
        </xdr:to>
        <xdr:sp macro="" textlink="">
          <xdr:nvSpPr>
            <xdr:cNvPr id="20719" name="Check Box 239" hidden="1">
              <a:extLst>
                <a:ext uri="{63B3BB69-23CF-44E3-9099-C40C66FF867C}">
                  <a14:compatExt spid="_x0000_s20719"/>
                </a:ext>
                <a:ext uri="{FF2B5EF4-FFF2-40B4-BE49-F238E27FC236}">
                  <a16:creationId xmlns:a16="http://schemas.microsoft.com/office/drawing/2014/main" id="{00000000-0008-0000-0100-0000EF5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14</xdr:col>
          <xdr:colOff>76200</xdr:colOff>
          <xdr:row>10</xdr:row>
          <xdr:rowOff>200025</xdr:rowOff>
        </xdr:from>
        <xdr:to>
          <xdr:col>15</xdr:col>
          <xdr:colOff>34925</xdr:colOff>
          <xdr:row>12</xdr:row>
          <xdr:rowOff>0</xdr:rowOff>
        </xdr:to>
        <xdr:sp macro="" textlink="">
          <xdr:nvSpPr>
            <xdr:cNvPr id="20720" name="Check Box 240" hidden="1">
              <a:extLst>
                <a:ext uri="{63B3BB69-23CF-44E3-9099-C40C66FF867C}">
                  <a14:compatExt spid="_x0000_s20720"/>
                </a:ext>
                <a:ext uri="{FF2B5EF4-FFF2-40B4-BE49-F238E27FC236}">
                  <a16:creationId xmlns:a16="http://schemas.microsoft.com/office/drawing/2014/main" id="{00000000-0008-0000-0100-0000F05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14</xdr:col>
          <xdr:colOff>76200</xdr:colOff>
          <xdr:row>11</xdr:row>
          <xdr:rowOff>200025</xdr:rowOff>
        </xdr:from>
        <xdr:to>
          <xdr:col>15</xdr:col>
          <xdr:colOff>34925</xdr:colOff>
          <xdr:row>13</xdr:row>
          <xdr:rowOff>0</xdr:rowOff>
        </xdr:to>
        <xdr:sp macro="" textlink="">
          <xdr:nvSpPr>
            <xdr:cNvPr id="20721" name="Check Box 241" hidden="1">
              <a:extLst>
                <a:ext uri="{63B3BB69-23CF-44E3-9099-C40C66FF867C}">
                  <a14:compatExt spid="_x0000_s20721"/>
                </a:ext>
                <a:ext uri="{FF2B5EF4-FFF2-40B4-BE49-F238E27FC236}">
                  <a16:creationId xmlns:a16="http://schemas.microsoft.com/office/drawing/2014/main" id="{00000000-0008-0000-0100-0000F15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14</xdr:col>
          <xdr:colOff>76200</xdr:colOff>
          <xdr:row>12</xdr:row>
          <xdr:rowOff>200025</xdr:rowOff>
        </xdr:from>
        <xdr:to>
          <xdr:col>15</xdr:col>
          <xdr:colOff>34925</xdr:colOff>
          <xdr:row>14</xdr:row>
          <xdr:rowOff>0</xdr:rowOff>
        </xdr:to>
        <xdr:sp macro="" textlink="">
          <xdr:nvSpPr>
            <xdr:cNvPr id="20722" name="Check Box 242" hidden="1">
              <a:extLst>
                <a:ext uri="{63B3BB69-23CF-44E3-9099-C40C66FF867C}">
                  <a14:compatExt spid="_x0000_s20722"/>
                </a:ext>
                <a:ext uri="{FF2B5EF4-FFF2-40B4-BE49-F238E27FC236}">
                  <a16:creationId xmlns:a16="http://schemas.microsoft.com/office/drawing/2014/main" id="{00000000-0008-0000-0100-0000F25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14</xdr:col>
          <xdr:colOff>76200</xdr:colOff>
          <xdr:row>13</xdr:row>
          <xdr:rowOff>200025</xdr:rowOff>
        </xdr:from>
        <xdr:to>
          <xdr:col>15</xdr:col>
          <xdr:colOff>34925</xdr:colOff>
          <xdr:row>15</xdr:row>
          <xdr:rowOff>0</xdr:rowOff>
        </xdr:to>
        <xdr:sp macro="" textlink="">
          <xdr:nvSpPr>
            <xdr:cNvPr id="20723" name="Check Box 243" hidden="1">
              <a:extLst>
                <a:ext uri="{63B3BB69-23CF-44E3-9099-C40C66FF867C}">
                  <a14:compatExt spid="_x0000_s20723"/>
                </a:ext>
                <a:ext uri="{FF2B5EF4-FFF2-40B4-BE49-F238E27FC236}">
                  <a16:creationId xmlns:a16="http://schemas.microsoft.com/office/drawing/2014/main" id="{00000000-0008-0000-0100-0000F35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14</xdr:col>
          <xdr:colOff>76200</xdr:colOff>
          <xdr:row>14</xdr:row>
          <xdr:rowOff>200025</xdr:rowOff>
        </xdr:from>
        <xdr:to>
          <xdr:col>15</xdr:col>
          <xdr:colOff>34925</xdr:colOff>
          <xdr:row>16</xdr:row>
          <xdr:rowOff>0</xdr:rowOff>
        </xdr:to>
        <xdr:sp macro="" textlink="">
          <xdr:nvSpPr>
            <xdr:cNvPr id="20724" name="Check Box 244" hidden="1">
              <a:extLst>
                <a:ext uri="{63B3BB69-23CF-44E3-9099-C40C66FF867C}">
                  <a14:compatExt spid="_x0000_s20724"/>
                </a:ext>
                <a:ext uri="{FF2B5EF4-FFF2-40B4-BE49-F238E27FC236}">
                  <a16:creationId xmlns:a16="http://schemas.microsoft.com/office/drawing/2014/main" id="{00000000-0008-0000-0100-0000F45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14</xdr:col>
          <xdr:colOff>76200</xdr:colOff>
          <xdr:row>15</xdr:row>
          <xdr:rowOff>200025</xdr:rowOff>
        </xdr:from>
        <xdr:to>
          <xdr:col>15</xdr:col>
          <xdr:colOff>34925</xdr:colOff>
          <xdr:row>17</xdr:row>
          <xdr:rowOff>0</xdr:rowOff>
        </xdr:to>
        <xdr:sp macro="" textlink="">
          <xdr:nvSpPr>
            <xdr:cNvPr id="20725" name="Check Box 245" hidden="1">
              <a:extLst>
                <a:ext uri="{63B3BB69-23CF-44E3-9099-C40C66FF867C}">
                  <a14:compatExt spid="_x0000_s20725"/>
                </a:ext>
                <a:ext uri="{FF2B5EF4-FFF2-40B4-BE49-F238E27FC236}">
                  <a16:creationId xmlns:a16="http://schemas.microsoft.com/office/drawing/2014/main" id="{00000000-0008-0000-0100-0000F55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14</xdr:col>
          <xdr:colOff>76200</xdr:colOff>
          <xdr:row>16</xdr:row>
          <xdr:rowOff>200025</xdr:rowOff>
        </xdr:from>
        <xdr:to>
          <xdr:col>15</xdr:col>
          <xdr:colOff>34925</xdr:colOff>
          <xdr:row>18</xdr:row>
          <xdr:rowOff>0</xdr:rowOff>
        </xdr:to>
        <xdr:sp macro="" textlink="">
          <xdr:nvSpPr>
            <xdr:cNvPr id="20726" name="Check Box 246" hidden="1">
              <a:extLst>
                <a:ext uri="{63B3BB69-23CF-44E3-9099-C40C66FF867C}">
                  <a14:compatExt spid="_x0000_s20726"/>
                </a:ext>
                <a:ext uri="{FF2B5EF4-FFF2-40B4-BE49-F238E27FC236}">
                  <a16:creationId xmlns:a16="http://schemas.microsoft.com/office/drawing/2014/main" id="{00000000-0008-0000-0100-0000F65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14</xdr:col>
          <xdr:colOff>76200</xdr:colOff>
          <xdr:row>17</xdr:row>
          <xdr:rowOff>200025</xdr:rowOff>
        </xdr:from>
        <xdr:to>
          <xdr:col>15</xdr:col>
          <xdr:colOff>34925</xdr:colOff>
          <xdr:row>19</xdr:row>
          <xdr:rowOff>0</xdr:rowOff>
        </xdr:to>
        <xdr:sp macro="" textlink="">
          <xdr:nvSpPr>
            <xdr:cNvPr id="20727" name="Check Box 247" hidden="1">
              <a:extLst>
                <a:ext uri="{63B3BB69-23CF-44E3-9099-C40C66FF867C}">
                  <a14:compatExt spid="_x0000_s20727"/>
                </a:ext>
                <a:ext uri="{FF2B5EF4-FFF2-40B4-BE49-F238E27FC236}">
                  <a16:creationId xmlns:a16="http://schemas.microsoft.com/office/drawing/2014/main" id="{00000000-0008-0000-0100-0000F75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14</xdr:col>
          <xdr:colOff>76200</xdr:colOff>
          <xdr:row>18</xdr:row>
          <xdr:rowOff>200025</xdr:rowOff>
        </xdr:from>
        <xdr:to>
          <xdr:col>15</xdr:col>
          <xdr:colOff>34925</xdr:colOff>
          <xdr:row>20</xdr:row>
          <xdr:rowOff>0</xdr:rowOff>
        </xdr:to>
        <xdr:sp macro="" textlink="">
          <xdr:nvSpPr>
            <xdr:cNvPr id="20728" name="Check Box 248" hidden="1">
              <a:extLst>
                <a:ext uri="{63B3BB69-23CF-44E3-9099-C40C66FF867C}">
                  <a14:compatExt spid="_x0000_s20728"/>
                </a:ext>
                <a:ext uri="{FF2B5EF4-FFF2-40B4-BE49-F238E27FC236}">
                  <a16:creationId xmlns:a16="http://schemas.microsoft.com/office/drawing/2014/main" id="{00000000-0008-0000-0100-0000F85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14</xdr:col>
          <xdr:colOff>76200</xdr:colOff>
          <xdr:row>19</xdr:row>
          <xdr:rowOff>200025</xdr:rowOff>
        </xdr:from>
        <xdr:to>
          <xdr:col>15</xdr:col>
          <xdr:colOff>34925</xdr:colOff>
          <xdr:row>21</xdr:row>
          <xdr:rowOff>0</xdr:rowOff>
        </xdr:to>
        <xdr:sp macro="" textlink="">
          <xdr:nvSpPr>
            <xdr:cNvPr id="20729" name="Check Box 249" hidden="1">
              <a:extLst>
                <a:ext uri="{63B3BB69-23CF-44E3-9099-C40C66FF867C}">
                  <a14:compatExt spid="_x0000_s20729"/>
                </a:ext>
                <a:ext uri="{FF2B5EF4-FFF2-40B4-BE49-F238E27FC236}">
                  <a16:creationId xmlns:a16="http://schemas.microsoft.com/office/drawing/2014/main" id="{00000000-0008-0000-0100-0000F95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14</xdr:col>
          <xdr:colOff>76200</xdr:colOff>
          <xdr:row>20</xdr:row>
          <xdr:rowOff>200025</xdr:rowOff>
        </xdr:from>
        <xdr:to>
          <xdr:col>15</xdr:col>
          <xdr:colOff>34925</xdr:colOff>
          <xdr:row>22</xdr:row>
          <xdr:rowOff>0</xdr:rowOff>
        </xdr:to>
        <xdr:sp macro="" textlink="">
          <xdr:nvSpPr>
            <xdr:cNvPr id="20730" name="Check Box 250" hidden="1">
              <a:extLst>
                <a:ext uri="{63B3BB69-23CF-44E3-9099-C40C66FF867C}">
                  <a14:compatExt spid="_x0000_s20730"/>
                </a:ext>
                <a:ext uri="{FF2B5EF4-FFF2-40B4-BE49-F238E27FC236}">
                  <a16:creationId xmlns:a16="http://schemas.microsoft.com/office/drawing/2014/main" id="{00000000-0008-0000-0100-0000FA5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14</xdr:col>
          <xdr:colOff>76200</xdr:colOff>
          <xdr:row>21</xdr:row>
          <xdr:rowOff>200025</xdr:rowOff>
        </xdr:from>
        <xdr:to>
          <xdr:col>15</xdr:col>
          <xdr:colOff>34925</xdr:colOff>
          <xdr:row>23</xdr:row>
          <xdr:rowOff>0</xdr:rowOff>
        </xdr:to>
        <xdr:sp macro="" textlink="">
          <xdr:nvSpPr>
            <xdr:cNvPr id="20731" name="Check Box 251" hidden="1">
              <a:extLst>
                <a:ext uri="{63B3BB69-23CF-44E3-9099-C40C66FF867C}">
                  <a14:compatExt spid="_x0000_s20731"/>
                </a:ext>
                <a:ext uri="{FF2B5EF4-FFF2-40B4-BE49-F238E27FC236}">
                  <a16:creationId xmlns:a16="http://schemas.microsoft.com/office/drawing/2014/main" id="{00000000-0008-0000-0100-0000FB5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16</xdr:col>
          <xdr:colOff>76200</xdr:colOff>
          <xdr:row>7</xdr:row>
          <xdr:rowOff>180975</xdr:rowOff>
        </xdr:from>
        <xdr:to>
          <xdr:col>17</xdr:col>
          <xdr:colOff>34925</xdr:colOff>
          <xdr:row>9</xdr:row>
          <xdr:rowOff>0</xdr:rowOff>
        </xdr:to>
        <xdr:sp macro="" textlink="">
          <xdr:nvSpPr>
            <xdr:cNvPr id="20732" name="Check Box 252" hidden="1">
              <a:extLst>
                <a:ext uri="{63B3BB69-23CF-44E3-9099-C40C66FF867C}">
                  <a14:compatExt spid="_x0000_s20732"/>
                </a:ext>
                <a:ext uri="{FF2B5EF4-FFF2-40B4-BE49-F238E27FC236}">
                  <a16:creationId xmlns:a16="http://schemas.microsoft.com/office/drawing/2014/main" id="{00000000-0008-0000-0100-0000FC5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16</xdr:col>
          <xdr:colOff>76200</xdr:colOff>
          <xdr:row>8</xdr:row>
          <xdr:rowOff>200025</xdr:rowOff>
        </xdr:from>
        <xdr:to>
          <xdr:col>17</xdr:col>
          <xdr:colOff>34925</xdr:colOff>
          <xdr:row>10</xdr:row>
          <xdr:rowOff>0</xdr:rowOff>
        </xdr:to>
        <xdr:sp macro="" textlink="">
          <xdr:nvSpPr>
            <xdr:cNvPr id="20733" name="Check Box 253" hidden="1">
              <a:extLst>
                <a:ext uri="{63B3BB69-23CF-44E3-9099-C40C66FF867C}">
                  <a14:compatExt spid="_x0000_s20733"/>
                </a:ext>
                <a:ext uri="{FF2B5EF4-FFF2-40B4-BE49-F238E27FC236}">
                  <a16:creationId xmlns:a16="http://schemas.microsoft.com/office/drawing/2014/main" id="{00000000-0008-0000-0100-0000FD5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16</xdr:col>
          <xdr:colOff>76200</xdr:colOff>
          <xdr:row>9</xdr:row>
          <xdr:rowOff>200025</xdr:rowOff>
        </xdr:from>
        <xdr:to>
          <xdr:col>17</xdr:col>
          <xdr:colOff>34925</xdr:colOff>
          <xdr:row>11</xdr:row>
          <xdr:rowOff>0</xdr:rowOff>
        </xdr:to>
        <xdr:sp macro="" textlink="">
          <xdr:nvSpPr>
            <xdr:cNvPr id="20734" name="Check Box 254" hidden="1">
              <a:extLst>
                <a:ext uri="{63B3BB69-23CF-44E3-9099-C40C66FF867C}">
                  <a14:compatExt spid="_x0000_s20734"/>
                </a:ext>
                <a:ext uri="{FF2B5EF4-FFF2-40B4-BE49-F238E27FC236}">
                  <a16:creationId xmlns:a16="http://schemas.microsoft.com/office/drawing/2014/main" id="{00000000-0008-0000-0100-0000FE5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16</xdr:col>
          <xdr:colOff>76200</xdr:colOff>
          <xdr:row>10</xdr:row>
          <xdr:rowOff>200025</xdr:rowOff>
        </xdr:from>
        <xdr:to>
          <xdr:col>17</xdr:col>
          <xdr:colOff>34925</xdr:colOff>
          <xdr:row>12</xdr:row>
          <xdr:rowOff>0</xdr:rowOff>
        </xdr:to>
        <xdr:sp macro="" textlink="">
          <xdr:nvSpPr>
            <xdr:cNvPr id="20735" name="Check Box 255" hidden="1">
              <a:extLst>
                <a:ext uri="{63B3BB69-23CF-44E3-9099-C40C66FF867C}">
                  <a14:compatExt spid="_x0000_s20735"/>
                </a:ext>
                <a:ext uri="{FF2B5EF4-FFF2-40B4-BE49-F238E27FC236}">
                  <a16:creationId xmlns:a16="http://schemas.microsoft.com/office/drawing/2014/main" id="{00000000-0008-0000-0100-0000FF5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16</xdr:col>
          <xdr:colOff>76200</xdr:colOff>
          <xdr:row>11</xdr:row>
          <xdr:rowOff>200025</xdr:rowOff>
        </xdr:from>
        <xdr:to>
          <xdr:col>17</xdr:col>
          <xdr:colOff>34925</xdr:colOff>
          <xdr:row>13</xdr:row>
          <xdr:rowOff>0</xdr:rowOff>
        </xdr:to>
        <xdr:sp macro="" textlink="">
          <xdr:nvSpPr>
            <xdr:cNvPr id="20736" name="Check Box 256" hidden="1">
              <a:extLst>
                <a:ext uri="{63B3BB69-23CF-44E3-9099-C40C66FF867C}">
                  <a14:compatExt spid="_x0000_s20736"/>
                </a:ext>
                <a:ext uri="{FF2B5EF4-FFF2-40B4-BE49-F238E27FC236}">
                  <a16:creationId xmlns:a16="http://schemas.microsoft.com/office/drawing/2014/main" id="{00000000-0008-0000-0100-00000051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16</xdr:col>
          <xdr:colOff>76200</xdr:colOff>
          <xdr:row>12</xdr:row>
          <xdr:rowOff>200025</xdr:rowOff>
        </xdr:from>
        <xdr:to>
          <xdr:col>17</xdr:col>
          <xdr:colOff>34925</xdr:colOff>
          <xdr:row>14</xdr:row>
          <xdr:rowOff>0</xdr:rowOff>
        </xdr:to>
        <xdr:sp macro="" textlink="">
          <xdr:nvSpPr>
            <xdr:cNvPr id="20737" name="Check Box 257" hidden="1">
              <a:extLst>
                <a:ext uri="{63B3BB69-23CF-44E3-9099-C40C66FF867C}">
                  <a14:compatExt spid="_x0000_s20737"/>
                </a:ext>
                <a:ext uri="{FF2B5EF4-FFF2-40B4-BE49-F238E27FC236}">
                  <a16:creationId xmlns:a16="http://schemas.microsoft.com/office/drawing/2014/main" id="{00000000-0008-0000-0100-00000151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16</xdr:col>
          <xdr:colOff>76200</xdr:colOff>
          <xdr:row>13</xdr:row>
          <xdr:rowOff>200025</xdr:rowOff>
        </xdr:from>
        <xdr:to>
          <xdr:col>17</xdr:col>
          <xdr:colOff>34925</xdr:colOff>
          <xdr:row>15</xdr:row>
          <xdr:rowOff>0</xdr:rowOff>
        </xdr:to>
        <xdr:sp macro="" textlink="">
          <xdr:nvSpPr>
            <xdr:cNvPr id="20738" name="Check Box 258" hidden="1">
              <a:extLst>
                <a:ext uri="{63B3BB69-23CF-44E3-9099-C40C66FF867C}">
                  <a14:compatExt spid="_x0000_s20738"/>
                </a:ext>
                <a:ext uri="{FF2B5EF4-FFF2-40B4-BE49-F238E27FC236}">
                  <a16:creationId xmlns:a16="http://schemas.microsoft.com/office/drawing/2014/main" id="{00000000-0008-0000-0100-00000251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16</xdr:col>
          <xdr:colOff>76200</xdr:colOff>
          <xdr:row>14</xdr:row>
          <xdr:rowOff>200025</xdr:rowOff>
        </xdr:from>
        <xdr:to>
          <xdr:col>17</xdr:col>
          <xdr:colOff>34925</xdr:colOff>
          <xdr:row>16</xdr:row>
          <xdr:rowOff>0</xdr:rowOff>
        </xdr:to>
        <xdr:sp macro="" textlink="">
          <xdr:nvSpPr>
            <xdr:cNvPr id="20739" name="Check Box 259" hidden="1">
              <a:extLst>
                <a:ext uri="{63B3BB69-23CF-44E3-9099-C40C66FF867C}">
                  <a14:compatExt spid="_x0000_s20739"/>
                </a:ext>
                <a:ext uri="{FF2B5EF4-FFF2-40B4-BE49-F238E27FC236}">
                  <a16:creationId xmlns:a16="http://schemas.microsoft.com/office/drawing/2014/main" id="{00000000-0008-0000-0100-00000351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16</xdr:col>
          <xdr:colOff>76200</xdr:colOff>
          <xdr:row>15</xdr:row>
          <xdr:rowOff>200025</xdr:rowOff>
        </xdr:from>
        <xdr:to>
          <xdr:col>17</xdr:col>
          <xdr:colOff>34925</xdr:colOff>
          <xdr:row>17</xdr:row>
          <xdr:rowOff>0</xdr:rowOff>
        </xdr:to>
        <xdr:sp macro="" textlink="">
          <xdr:nvSpPr>
            <xdr:cNvPr id="20740" name="Check Box 260" hidden="1">
              <a:extLst>
                <a:ext uri="{63B3BB69-23CF-44E3-9099-C40C66FF867C}">
                  <a14:compatExt spid="_x0000_s20740"/>
                </a:ext>
                <a:ext uri="{FF2B5EF4-FFF2-40B4-BE49-F238E27FC236}">
                  <a16:creationId xmlns:a16="http://schemas.microsoft.com/office/drawing/2014/main" id="{00000000-0008-0000-0100-00000451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16</xdr:col>
          <xdr:colOff>76200</xdr:colOff>
          <xdr:row>16</xdr:row>
          <xdr:rowOff>200025</xdr:rowOff>
        </xdr:from>
        <xdr:to>
          <xdr:col>17</xdr:col>
          <xdr:colOff>34925</xdr:colOff>
          <xdr:row>18</xdr:row>
          <xdr:rowOff>0</xdr:rowOff>
        </xdr:to>
        <xdr:sp macro="" textlink="">
          <xdr:nvSpPr>
            <xdr:cNvPr id="20741" name="Check Box 261" hidden="1">
              <a:extLst>
                <a:ext uri="{63B3BB69-23CF-44E3-9099-C40C66FF867C}">
                  <a14:compatExt spid="_x0000_s20741"/>
                </a:ext>
                <a:ext uri="{FF2B5EF4-FFF2-40B4-BE49-F238E27FC236}">
                  <a16:creationId xmlns:a16="http://schemas.microsoft.com/office/drawing/2014/main" id="{00000000-0008-0000-0100-00000551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16</xdr:col>
          <xdr:colOff>76200</xdr:colOff>
          <xdr:row>17</xdr:row>
          <xdr:rowOff>200025</xdr:rowOff>
        </xdr:from>
        <xdr:to>
          <xdr:col>17</xdr:col>
          <xdr:colOff>34925</xdr:colOff>
          <xdr:row>19</xdr:row>
          <xdr:rowOff>0</xdr:rowOff>
        </xdr:to>
        <xdr:sp macro="" textlink="">
          <xdr:nvSpPr>
            <xdr:cNvPr id="20742" name="Check Box 262" hidden="1">
              <a:extLst>
                <a:ext uri="{63B3BB69-23CF-44E3-9099-C40C66FF867C}">
                  <a14:compatExt spid="_x0000_s20742"/>
                </a:ext>
                <a:ext uri="{FF2B5EF4-FFF2-40B4-BE49-F238E27FC236}">
                  <a16:creationId xmlns:a16="http://schemas.microsoft.com/office/drawing/2014/main" id="{00000000-0008-0000-0100-00000651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16</xdr:col>
          <xdr:colOff>76200</xdr:colOff>
          <xdr:row>18</xdr:row>
          <xdr:rowOff>200025</xdr:rowOff>
        </xdr:from>
        <xdr:to>
          <xdr:col>17</xdr:col>
          <xdr:colOff>34925</xdr:colOff>
          <xdr:row>20</xdr:row>
          <xdr:rowOff>0</xdr:rowOff>
        </xdr:to>
        <xdr:sp macro="" textlink="">
          <xdr:nvSpPr>
            <xdr:cNvPr id="20743" name="Check Box 263" hidden="1">
              <a:extLst>
                <a:ext uri="{63B3BB69-23CF-44E3-9099-C40C66FF867C}">
                  <a14:compatExt spid="_x0000_s20743"/>
                </a:ext>
                <a:ext uri="{FF2B5EF4-FFF2-40B4-BE49-F238E27FC236}">
                  <a16:creationId xmlns:a16="http://schemas.microsoft.com/office/drawing/2014/main" id="{00000000-0008-0000-0100-00000751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16</xdr:col>
          <xdr:colOff>76200</xdr:colOff>
          <xdr:row>19</xdr:row>
          <xdr:rowOff>200025</xdr:rowOff>
        </xdr:from>
        <xdr:to>
          <xdr:col>17</xdr:col>
          <xdr:colOff>34925</xdr:colOff>
          <xdr:row>21</xdr:row>
          <xdr:rowOff>0</xdr:rowOff>
        </xdr:to>
        <xdr:sp macro="" textlink="">
          <xdr:nvSpPr>
            <xdr:cNvPr id="20744" name="Check Box 264" hidden="1">
              <a:extLst>
                <a:ext uri="{63B3BB69-23CF-44E3-9099-C40C66FF867C}">
                  <a14:compatExt spid="_x0000_s20744"/>
                </a:ext>
                <a:ext uri="{FF2B5EF4-FFF2-40B4-BE49-F238E27FC236}">
                  <a16:creationId xmlns:a16="http://schemas.microsoft.com/office/drawing/2014/main" id="{00000000-0008-0000-0100-00000851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16</xdr:col>
          <xdr:colOff>76200</xdr:colOff>
          <xdr:row>20</xdr:row>
          <xdr:rowOff>200025</xdr:rowOff>
        </xdr:from>
        <xdr:to>
          <xdr:col>17</xdr:col>
          <xdr:colOff>34925</xdr:colOff>
          <xdr:row>22</xdr:row>
          <xdr:rowOff>0</xdr:rowOff>
        </xdr:to>
        <xdr:sp macro="" textlink="">
          <xdr:nvSpPr>
            <xdr:cNvPr id="20745" name="Check Box 265" hidden="1">
              <a:extLst>
                <a:ext uri="{63B3BB69-23CF-44E3-9099-C40C66FF867C}">
                  <a14:compatExt spid="_x0000_s20745"/>
                </a:ext>
                <a:ext uri="{FF2B5EF4-FFF2-40B4-BE49-F238E27FC236}">
                  <a16:creationId xmlns:a16="http://schemas.microsoft.com/office/drawing/2014/main" id="{00000000-0008-0000-0100-00000951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16</xdr:col>
          <xdr:colOff>76200</xdr:colOff>
          <xdr:row>21</xdr:row>
          <xdr:rowOff>200025</xdr:rowOff>
        </xdr:from>
        <xdr:to>
          <xdr:col>17</xdr:col>
          <xdr:colOff>34925</xdr:colOff>
          <xdr:row>23</xdr:row>
          <xdr:rowOff>0</xdr:rowOff>
        </xdr:to>
        <xdr:sp macro="" textlink="">
          <xdr:nvSpPr>
            <xdr:cNvPr id="20746" name="Check Box 266" hidden="1">
              <a:extLst>
                <a:ext uri="{63B3BB69-23CF-44E3-9099-C40C66FF867C}">
                  <a14:compatExt spid="_x0000_s20746"/>
                </a:ext>
                <a:ext uri="{FF2B5EF4-FFF2-40B4-BE49-F238E27FC236}">
                  <a16:creationId xmlns:a16="http://schemas.microsoft.com/office/drawing/2014/main" id="{00000000-0008-0000-0100-00000A51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47625</xdr:colOff>
          <xdr:row>22</xdr:row>
          <xdr:rowOff>200025</xdr:rowOff>
        </xdr:from>
        <xdr:to>
          <xdr:col>7</xdr:col>
          <xdr:colOff>38100</xdr:colOff>
          <xdr:row>24</xdr:row>
          <xdr:rowOff>0</xdr:rowOff>
        </xdr:to>
        <xdr:sp macro="" textlink="">
          <xdr:nvSpPr>
            <xdr:cNvPr id="21318" name="Check Box 838" hidden="1">
              <a:extLst>
                <a:ext uri="{63B3BB69-23CF-44E3-9099-C40C66FF867C}">
                  <a14:compatExt spid="_x0000_s21318"/>
                </a:ext>
                <a:ext uri="{FF2B5EF4-FFF2-40B4-BE49-F238E27FC236}">
                  <a16:creationId xmlns:a16="http://schemas.microsoft.com/office/drawing/2014/main" id="{00000000-0008-0000-0100-00004653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47625</xdr:colOff>
          <xdr:row>23</xdr:row>
          <xdr:rowOff>200025</xdr:rowOff>
        </xdr:from>
        <xdr:to>
          <xdr:col>7</xdr:col>
          <xdr:colOff>38100</xdr:colOff>
          <xdr:row>25</xdr:row>
          <xdr:rowOff>0</xdr:rowOff>
        </xdr:to>
        <xdr:sp macro="" textlink="">
          <xdr:nvSpPr>
            <xdr:cNvPr id="21319" name="Check Box 839" hidden="1">
              <a:extLst>
                <a:ext uri="{63B3BB69-23CF-44E3-9099-C40C66FF867C}">
                  <a14:compatExt spid="_x0000_s21319"/>
                </a:ext>
                <a:ext uri="{FF2B5EF4-FFF2-40B4-BE49-F238E27FC236}">
                  <a16:creationId xmlns:a16="http://schemas.microsoft.com/office/drawing/2014/main" id="{00000000-0008-0000-0100-00004753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47625</xdr:colOff>
          <xdr:row>24</xdr:row>
          <xdr:rowOff>200025</xdr:rowOff>
        </xdr:from>
        <xdr:to>
          <xdr:col>7</xdr:col>
          <xdr:colOff>38100</xdr:colOff>
          <xdr:row>26</xdr:row>
          <xdr:rowOff>0</xdr:rowOff>
        </xdr:to>
        <xdr:sp macro="" textlink="">
          <xdr:nvSpPr>
            <xdr:cNvPr id="21320" name="Check Box 840" hidden="1">
              <a:extLst>
                <a:ext uri="{63B3BB69-23CF-44E3-9099-C40C66FF867C}">
                  <a14:compatExt spid="_x0000_s21320"/>
                </a:ext>
                <a:ext uri="{FF2B5EF4-FFF2-40B4-BE49-F238E27FC236}">
                  <a16:creationId xmlns:a16="http://schemas.microsoft.com/office/drawing/2014/main" id="{00000000-0008-0000-0100-00004853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47625</xdr:colOff>
          <xdr:row>25</xdr:row>
          <xdr:rowOff>200025</xdr:rowOff>
        </xdr:from>
        <xdr:to>
          <xdr:col>7</xdr:col>
          <xdr:colOff>38100</xdr:colOff>
          <xdr:row>27</xdr:row>
          <xdr:rowOff>0</xdr:rowOff>
        </xdr:to>
        <xdr:sp macro="" textlink="">
          <xdr:nvSpPr>
            <xdr:cNvPr id="21321" name="Check Box 841" hidden="1">
              <a:extLst>
                <a:ext uri="{63B3BB69-23CF-44E3-9099-C40C66FF867C}">
                  <a14:compatExt spid="_x0000_s21321"/>
                </a:ext>
                <a:ext uri="{FF2B5EF4-FFF2-40B4-BE49-F238E27FC236}">
                  <a16:creationId xmlns:a16="http://schemas.microsoft.com/office/drawing/2014/main" id="{00000000-0008-0000-0100-00004953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47625</xdr:colOff>
          <xdr:row>26</xdr:row>
          <xdr:rowOff>200025</xdr:rowOff>
        </xdr:from>
        <xdr:to>
          <xdr:col>7</xdr:col>
          <xdr:colOff>38100</xdr:colOff>
          <xdr:row>28</xdr:row>
          <xdr:rowOff>0</xdr:rowOff>
        </xdr:to>
        <xdr:sp macro="" textlink="">
          <xdr:nvSpPr>
            <xdr:cNvPr id="21322" name="Check Box 842" hidden="1">
              <a:extLst>
                <a:ext uri="{63B3BB69-23CF-44E3-9099-C40C66FF867C}">
                  <a14:compatExt spid="_x0000_s21322"/>
                </a:ext>
                <a:ext uri="{FF2B5EF4-FFF2-40B4-BE49-F238E27FC236}">
                  <a16:creationId xmlns:a16="http://schemas.microsoft.com/office/drawing/2014/main" id="{00000000-0008-0000-0100-00004A53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47625</xdr:colOff>
          <xdr:row>27</xdr:row>
          <xdr:rowOff>200025</xdr:rowOff>
        </xdr:from>
        <xdr:to>
          <xdr:col>7</xdr:col>
          <xdr:colOff>38100</xdr:colOff>
          <xdr:row>29</xdr:row>
          <xdr:rowOff>0</xdr:rowOff>
        </xdr:to>
        <xdr:sp macro="" textlink="">
          <xdr:nvSpPr>
            <xdr:cNvPr id="21323" name="Check Box 843" hidden="1">
              <a:extLst>
                <a:ext uri="{63B3BB69-23CF-44E3-9099-C40C66FF867C}">
                  <a14:compatExt spid="_x0000_s21323"/>
                </a:ext>
                <a:ext uri="{FF2B5EF4-FFF2-40B4-BE49-F238E27FC236}">
                  <a16:creationId xmlns:a16="http://schemas.microsoft.com/office/drawing/2014/main" id="{00000000-0008-0000-0100-00004B53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47625</xdr:colOff>
          <xdr:row>28</xdr:row>
          <xdr:rowOff>200025</xdr:rowOff>
        </xdr:from>
        <xdr:to>
          <xdr:col>7</xdr:col>
          <xdr:colOff>38100</xdr:colOff>
          <xdr:row>30</xdr:row>
          <xdr:rowOff>0</xdr:rowOff>
        </xdr:to>
        <xdr:sp macro="" textlink="">
          <xdr:nvSpPr>
            <xdr:cNvPr id="21324" name="Check Box 844" hidden="1">
              <a:extLst>
                <a:ext uri="{63B3BB69-23CF-44E3-9099-C40C66FF867C}">
                  <a14:compatExt spid="_x0000_s21324"/>
                </a:ext>
                <a:ext uri="{FF2B5EF4-FFF2-40B4-BE49-F238E27FC236}">
                  <a16:creationId xmlns:a16="http://schemas.microsoft.com/office/drawing/2014/main" id="{00000000-0008-0000-0100-00004C53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47625</xdr:colOff>
          <xdr:row>29</xdr:row>
          <xdr:rowOff>200025</xdr:rowOff>
        </xdr:from>
        <xdr:to>
          <xdr:col>7</xdr:col>
          <xdr:colOff>38100</xdr:colOff>
          <xdr:row>31</xdr:row>
          <xdr:rowOff>0</xdr:rowOff>
        </xdr:to>
        <xdr:sp macro="" textlink="">
          <xdr:nvSpPr>
            <xdr:cNvPr id="21325" name="Check Box 845" hidden="1">
              <a:extLst>
                <a:ext uri="{63B3BB69-23CF-44E3-9099-C40C66FF867C}">
                  <a14:compatExt spid="_x0000_s21325"/>
                </a:ext>
                <a:ext uri="{FF2B5EF4-FFF2-40B4-BE49-F238E27FC236}">
                  <a16:creationId xmlns:a16="http://schemas.microsoft.com/office/drawing/2014/main" id="{00000000-0008-0000-0100-00004D53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47625</xdr:colOff>
          <xdr:row>30</xdr:row>
          <xdr:rowOff>200025</xdr:rowOff>
        </xdr:from>
        <xdr:to>
          <xdr:col>7</xdr:col>
          <xdr:colOff>38100</xdr:colOff>
          <xdr:row>32</xdr:row>
          <xdr:rowOff>0</xdr:rowOff>
        </xdr:to>
        <xdr:sp macro="" textlink="">
          <xdr:nvSpPr>
            <xdr:cNvPr id="21326" name="Check Box 846" hidden="1">
              <a:extLst>
                <a:ext uri="{63B3BB69-23CF-44E3-9099-C40C66FF867C}">
                  <a14:compatExt spid="_x0000_s21326"/>
                </a:ext>
                <a:ext uri="{FF2B5EF4-FFF2-40B4-BE49-F238E27FC236}">
                  <a16:creationId xmlns:a16="http://schemas.microsoft.com/office/drawing/2014/main" id="{00000000-0008-0000-0100-00004E53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47625</xdr:colOff>
          <xdr:row>31</xdr:row>
          <xdr:rowOff>200025</xdr:rowOff>
        </xdr:from>
        <xdr:to>
          <xdr:col>7</xdr:col>
          <xdr:colOff>38100</xdr:colOff>
          <xdr:row>33</xdr:row>
          <xdr:rowOff>0</xdr:rowOff>
        </xdr:to>
        <xdr:sp macro="" textlink="">
          <xdr:nvSpPr>
            <xdr:cNvPr id="21327" name="Check Box 847" hidden="1">
              <a:extLst>
                <a:ext uri="{63B3BB69-23CF-44E3-9099-C40C66FF867C}">
                  <a14:compatExt spid="_x0000_s21327"/>
                </a:ext>
                <a:ext uri="{FF2B5EF4-FFF2-40B4-BE49-F238E27FC236}">
                  <a16:creationId xmlns:a16="http://schemas.microsoft.com/office/drawing/2014/main" id="{00000000-0008-0000-0100-00004F53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47625</xdr:colOff>
          <xdr:row>32</xdr:row>
          <xdr:rowOff>200025</xdr:rowOff>
        </xdr:from>
        <xdr:to>
          <xdr:col>7</xdr:col>
          <xdr:colOff>38100</xdr:colOff>
          <xdr:row>34</xdr:row>
          <xdr:rowOff>0</xdr:rowOff>
        </xdr:to>
        <xdr:sp macro="" textlink="">
          <xdr:nvSpPr>
            <xdr:cNvPr id="21328" name="Check Box 848" hidden="1">
              <a:extLst>
                <a:ext uri="{63B3BB69-23CF-44E3-9099-C40C66FF867C}">
                  <a14:compatExt spid="_x0000_s21328"/>
                </a:ext>
                <a:ext uri="{FF2B5EF4-FFF2-40B4-BE49-F238E27FC236}">
                  <a16:creationId xmlns:a16="http://schemas.microsoft.com/office/drawing/2014/main" id="{00000000-0008-0000-0100-00005053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47625</xdr:colOff>
          <xdr:row>33</xdr:row>
          <xdr:rowOff>200025</xdr:rowOff>
        </xdr:from>
        <xdr:to>
          <xdr:col>7</xdr:col>
          <xdr:colOff>38100</xdr:colOff>
          <xdr:row>35</xdr:row>
          <xdr:rowOff>0</xdr:rowOff>
        </xdr:to>
        <xdr:sp macro="" textlink="">
          <xdr:nvSpPr>
            <xdr:cNvPr id="21329" name="Check Box 849" hidden="1">
              <a:extLst>
                <a:ext uri="{63B3BB69-23CF-44E3-9099-C40C66FF867C}">
                  <a14:compatExt spid="_x0000_s21329"/>
                </a:ext>
                <a:ext uri="{FF2B5EF4-FFF2-40B4-BE49-F238E27FC236}">
                  <a16:creationId xmlns:a16="http://schemas.microsoft.com/office/drawing/2014/main" id="{00000000-0008-0000-0100-00005153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47625</xdr:colOff>
          <xdr:row>34</xdr:row>
          <xdr:rowOff>200025</xdr:rowOff>
        </xdr:from>
        <xdr:to>
          <xdr:col>7</xdr:col>
          <xdr:colOff>38100</xdr:colOff>
          <xdr:row>36</xdr:row>
          <xdr:rowOff>0</xdr:rowOff>
        </xdr:to>
        <xdr:sp macro="" textlink="">
          <xdr:nvSpPr>
            <xdr:cNvPr id="21330" name="Check Box 850" hidden="1">
              <a:extLst>
                <a:ext uri="{63B3BB69-23CF-44E3-9099-C40C66FF867C}">
                  <a14:compatExt spid="_x0000_s21330"/>
                </a:ext>
                <a:ext uri="{FF2B5EF4-FFF2-40B4-BE49-F238E27FC236}">
                  <a16:creationId xmlns:a16="http://schemas.microsoft.com/office/drawing/2014/main" id="{00000000-0008-0000-0100-00005253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47625</xdr:colOff>
          <xdr:row>35</xdr:row>
          <xdr:rowOff>200025</xdr:rowOff>
        </xdr:from>
        <xdr:to>
          <xdr:col>7</xdr:col>
          <xdr:colOff>38100</xdr:colOff>
          <xdr:row>37</xdr:row>
          <xdr:rowOff>0</xdr:rowOff>
        </xdr:to>
        <xdr:sp macro="" textlink="">
          <xdr:nvSpPr>
            <xdr:cNvPr id="21331" name="Check Box 851" hidden="1">
              <a:extLst>
                <a:ext uri="{63B3BB69-23CF-44E3-9099-C40C66FF867C}">
                  <a14:compatExt spid="_x0000_s21331"/>
                </a:ext>
                <a:ext uri="{FF2B5EF4-FFF2-40B4-BE49-F238E27FC236}">
                  <a16:creationId xmlns:a16="http://schemas.microsoft.com/office/drawing/2014/main" id="{00000000-0008-0000-0100-00005353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47625</xdr:colOff>
          <xdr:row>36</xdr:row>
          <xdr:rowOff>200025</xdr:rowOff>
        </xdr:from>
        <xdr:to>
          <xdr:col>7</xdr:col>
          <xdr:colOff>38100</xdr:colOff>
          <xdr:row>38</xdr:row>
          <xdr:rowOff>0</xdr:rowOff>
        </xdr:to>
        <xdr:sp macro="" textlink="">
          <xdr:nvSpPr>
            <xdr:cNvPr id="21332" name="Check Box 852" hidden="1">
              <a:extLst>
                <a:ext uri="{63B3BB69-23CF-44E3-9099-C40C66FF867C}">
                  <a14:compatExt spid="_x0000_s21332"/>
                </a:ext>
                <a:ext uri="{FF2B5EF4-FFF2-40B4-BE49-F238E27FC236}">
                  <a16:creationId xmlns:a16="http://schemas.microsoft.com/office/drawing/2014/main" id="{00000000-0008-0000-0100-00005453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47625</xdr:colOff>
          <xdr:row>37</xdr:row>
          <xdr:rowOff>200025</xdr:rowOff>
        </xdr:from>
        <xdr:to>
          <xdr:col>7</xdr:col>
          <xdr:colOff>38100</xdr:colOff>
          <xdr:row>39</xdr:row>
          <xdr:rowOff>0</xdr:rowOff>
        </xdr:to>
        <xdr:sp macro="" textlink="">
          <xdr:nvSpPr>
            <xdr:cNvPr id="21333" name="Check Box 853" hidden="1">
              <a:extLst>
                <a:ext uri="{63B3BB69-23CF-44E3-9099-C40C66FF867C}">
                  <a14:compatExt spid="_x0000_s21333"/>
                </a:ext>
                <a:ext uri="{FF2B5EF4-FFF2-40B4-BE49-F238E27FC236}">
                  <a16:creationId xmlns:a16="http://schemas.microsoft.com/office/drawing/2014/main" id="{00000000-0008-0000-0100-00005553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22</xdr:row>
          <xdr:rowOff>200025</xdr:rowOff>
        </xdr:from>
        <xdr:to>
          <xdr:col>9</xdr:col>
          <xdr:colOff>38100</xdr:colOff>
          <xdr:row>24</xdr:row>
          <xdr:rowOff>0</xdr:rowOff>
        </xdr:to>
        <xdr:sp macro="" textlink="">
          <xdr:nvSpPr>
            <xdr:cNvPr id="21334" name="Check Box 854" hidden="1">
              <a:extLst>
                <a:ext uri="{63B3BB69-23CF-44E3-9099-C40C66FF867C}">
                  <a14:compatExt spid="_x0000_s21334"/>
                </a:ext>
                <a:ext uri="{FF2B5EF4-FFF2-40B4-BE49-F238E27FC236}">
                  <a16:creationId xmlns:a16="http://schemas.microsoft.com/office/drawing/2014/main" id="{00000000-0008-0000-0100-00005653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23</xdr:row>
          <xdr:rowOff>200025</xdr:rowOff>
        </xdr:from>
        <xdr:to>
          <xdr:col>9</xdr:col>
          <xdr:colOff>38100</xdr:colOff>
          <xdr:row>25</xdr:row>
          <xdr:rowOff>0</xdr:rowOff>
        </xdr:to>
        <xdr:sp macro="" textlink="">
          <xdr:nvSpPr>
            <xdr:cNvPr id="21335" name="Check Box 855" hidden="1">
              <a:extLst>
                <a:ext uri="{63B3BB69-23CF-44E3-9099-C40C66FF867C}">
                  <a14:compatExt spid="_x0000_s21335"/>
                </a:ext>
                <a:ext uri="{FF2B5EF4-FFF2-40B4-BE49-F238E27FC236}">
                  <a16:creationId xmlns:a16="http://schemas.microsoft.com/office/drawing/2014/main" id="{00000000-0008-0000-0100-00005753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24</xdr:row>
          <xdr:rowOff>200025</xdr:rowOff>
        </xdr:from>
        <xdr:to>
          <xdr:col>9</xdr:col>
          <xdr:colOff>38100</xdr:colOff>
          <xdr:row>26</xdr:row>
          <xdr:rowOff>0</xdr:rowOff>
        </xdr:to>
        <xdr:sp macro="" textlink="">
          <xdr:nvSpPr>
            <xdr:cNvPr id="21336" name="Check Box 856" hidden="1">
              <a:extLst>
                <a:ext uri="{63B3BB69-23CF-44E3-9099-C40C66FF867C}">
                  <a14:compatExt spid="_x0000_s21336"/>
                </a:ext>
                <a:ext uri="{FF2B5EF4-FFF2-40B4-BE49-F238E27FC236}">
                  <a16:creationId xmlns:a16="http://schemas.microsoft.com/office/drawing/2014/main" id="{00000000-0008-0000-0100-00005853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25</xdr:row>
          <xdr:rowOff>200025</xdr:rowOff>
        </xdr:from>
        <xdr:to>
          <xdr:col>9</xdr:col>
          <xdr:colOff>38100</xdr:colOff>
          <xdr:row>27</xdr:row>
          <xdr:rowOff>0</xdr:rowOff>
        </xdr:to>
        <xdr:sp macro="" textlink="">
          <xdr:nvSpPr>
            <xdr:cNvPr id="21337" name="Check Box 857" hidden="1">
              <a:extLst>
                <a:ext uri="{63B3BB69-23CF-44E3-9099-C40C66FF867C}">
                  <a14:compatExt spid="_x0000_s21337"/>
                </a:ext>
                <a:ext uri="{FF2B5EF4-FFF2-40B4-BE49-F238E27FC236}">
                  <a16:creationId xmlns:a16="http://schemas.microsoft.com/office/drawing/2014/main" id="{00000000-0008-0000-0100-00005953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26</xdr:row>
          <xdr:rowOff>200025</xdr:rowOff>
        </xdr:from>
        <xdr:to>
          <xdr:col>9</xdr:col>
          <xdr:colOff>38100</xdr:colOff>
          <xdr:row>28</xdr:row>
          <xdr:rowOff>0</xdr:rowOff>
        </xdr:to>
        <xdr:sp macro="" textlink="">
          <xdr:nvSpPr>
            <xdr:cNvPr id="21338" name="Check Box 858" hidden="1">
              <a:extLst>
                <a:ext uri="{63B3BB69-23CF-44E3-9099-C40C66FF867C}">
                  <a14:compatExt spid="_x0000_s21338"/>
                </a:ext>
                <a:ext uri="{FF2B5EF4-FFF2-40B4-BE49-F238E27FC236}">
                  <a16:creationId xmlns:a16="http://schemas.microsoft.com/office/drawing/2014/main" id="{00000000-0008-0000-0100-00005A53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27</xdr:row>
          <xdr:rowOff>200025</xdr:rowOff>
        </xdr:from>
        <xdr:to>
          <xdr:col>9</xdr:col>
          <xdr:colOff>38100</xdr:colOff>
          <xdr:row>29</xdr:row>
          <xdr:rowOff>0</xdr:rowOff>
        </xdr:to>
        <xdr:sp macro="" textlink="">
          <xdr:nvSpPr>
            <xdr:cNvPr id="21339" name="Check Box 859" hidden="1">
              <a:extLst>
                <a:ext uri="{63B3BB69-23CF-44E3-9099-C40C66FF867C}">
                  <a14:compatExt spid="_x0000_s21339"/>
                </a:ext>
                <a:ext uri="{FF2B5EF4-FFF2-40B4-BE49-F238E27FC236}">
                  <a16:creationId xmlns:a16="http://schemas.microsoft.com/office/drawing/2014/main" id="{00000000-0008-0000-0100-00005B53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28</xdr:row>
          <xdr:rowOff>200025</xdr:rowOff>
        </xdr:from>
        <xdr:to>
          <xdr:col>9</xdr:col>
          <xdr:colOff>38100</xdr:colOff>
          <xdr:row>30</xdr:row>
          <xdr:rowOff>0</xdr:rowOff>
        </xdr:to>
        <xdr:sp macro="" textlink="">
          <xdr:nvSpPr>
            <xdr:cNvPr id="21340" name="Check Box 860" hidden="1">
              <a:extLst>
                <a:ext uri="{63B3BB69-23CF-44E3-9099-C40C66FF867C}">
                  <a14:compatExt spid="_x0000_s21340"/>
                </a:ext>
                <a:ext uri="{FF2B5EF4-FFF2-40B4-BE49-F238E27FC236}">
                  <a16:creationId xmlns:a16="http://schemas.microsoft.com/office/drawing/2014/main" id="{00000000-0008-0000-0100-00005C53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29</xdr:row>
          <xdr:rowOff>200025</xdr:rowOff>
        </xdr:from>
        <xdr:to>
          <xdr:col>9</xdr:col>
          <xdr:colOff>38100</xdr:colOff>
          <xdr:row>31</xdr:row>
          <xdr:rowOff>0</xdr:rowOff>
        </xdr:to>
        <xdr:sp macro="" textlink="">
          <xdr:nvSpPr>
            <xdr:cNvPr id="21341" name="Check Box 861" hidden="1">
              <a:extLst>
                <a:ext uri="{63B3BB69-23CF-44E3-9099-C40C66FF867C}">
                  <a14:compatExt spid="_x0000_s21341"/>
                </a:ext>
                <a:ext uri="{FF2B5EF4-FFF2-40B4-BE49-F238E27FC236}">
                  <a16:creationId xmlns:a16="http://schemas.microsoft.com/office/drawing/2014/main" id="{00000000-0008-0000-0100-00005D53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30</xdr:row>
          <xdr:rowOff>200025</xdr:rowOff>
        </xdr:from>
        <xdr:to>
          <xdr:col>9</xdr:col>
          <xdr:colOff>38100</xdr:colOff>
          <xdr:row>32</xdr:row>
          <xdr:rowOff>0</xdr:rowOff>
        </xdr:to>
        <xdr:sp macro="" textlink="">
          <xdr:nvSpPr>
            <xdr:cNvPr id="21342" name="Check Box 862" hidden="1">
              <a:extLst>
                <a:ext uri="{63B3BB69-23CF-44E3-9099-C40C66FF867C}">
                  <a14:compatExt spid="_x0000_s21342"/>
                </a:ext>
                <a:ext uri="{FF2B5EF4-FFF2-40B4-BE49-F238E27FC236}">
                  <a16:creationId xmlns:a16="http://schemas.microsoft.com/office/drawing/2014/main" id="{00000000-0008-0000-0100-00005E53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31</xdr:row>
          <xdr:rowOff>200025</xdr:rowOff>
        </xdr:from>
        <xdr:to>
          <xdr:col>9</xdr:col>
          <xdr:colOff>38100</xdr:colOff>
          <xdr:row>33</xdr:row>
          <xdr:rowOff>0</xdr:rowOff>
        </xdr:to>
        <xdr:sp macro="" textlink="">
          <xdr:nvSpPr>
            <xdr:cNvPr id="21343" name="Check Box 863" hidden="1">
              <a:extLst>
                <a:ext uri="{63B3BB69-23CF-44E3-9099-C40C66FF867C}">
                  <a14:compatExt spid="_x0000_s21343"/>
                </a:ext>
                <a:ext uri="{FF2B5EF4-FFF2-40B4-BE49-F238E27FC236}">
                  <a16:creationId xmlns:a16="http://schemas.microsoft.com/office/drawing/2014/main" id="{00000000-0008-0000-0100-00005F53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32</xdr:row>
          <xdr:rowOff>200025</xdr:rowOff>
        </xdr:from>
        <xdr:to>
          <xdr:col>9</xdr:col>
          <xdr:colOff>38100</xdr:colOff>
          <xdr:row>34</xdr:row>
          <xdr:rowOff>0</xdr:rowOff>
        </xdr:to>
        <xdr:sp macro="" textlink="">
          <xdr:nvSpPr>
            <xdr:cNvPr id="21344" name="Check Box 864" hidden="1">
              <a:extLst>
                <a:ext uri="{63B3BB69-23CF-44E3-9099-C40C66FF867C}">
                  <a14:compatExt spid="_x0000_s21344"/>
                </a:ext>
                <a:ext uri="{FF2B5EF4-FFF2-40B4-BE49-F238E27FC236}">
                  <a16:creationId xmlns:a16="http://schemas.microsoft.com/office/drawing/2014/main" id="{00000000-0008-0000-0100-00006053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33</xdr:row>
          <xdr:rowOff>200025</xdr:rowOff>
        </xdr:from>
        <xdr:to>
          <xdr:col>9</xdr:col>
          <xdr:colOff>38100</xdr:colOff>
          <xdr:row>35</xdr:row>
          <xdr:rowOff>0</xdr:rowOff>
        </xdr:to>
        <xdr:sp macro="" textlink="">
          <xdr:nvSpPr>
            <xdr:cNvPr id="21345" name="Check Box 865" hidden="1">
              <a:extLst>
                <a:ext uri="{63B3BB69-23CF-44E3-9099-C40C66FF867C}">
                  <a14:compatExt spid="_x0000_s21345"/>
                </a:ext>
                <a:ext uri="{FF2B5EF4-FFF2-40B4-BE49-F238E27FC236}">
                  <a16:creationId xmlns:a16="http://schemas.microsoft.com/office/drawing/2014/main" id="{00000000-0008-0000-0100-00006153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34</xdr:row>
          <xdr:rowOff>200025</xdr:rowOff>
        </xdr:from>
        <xdr:to>
          <xdr:col>9</xdr:col>
          <xdr:colOff>38100</xdr:colOff>
          <xdr:row>36</xdr:row>
          <xdr:rowOff>0</xdr:rowOff>
        </xdr:to>
        <xdr:sp macro="" textlink="">
          <xdr:nvSpPr>
            <xdr:cNvPr id="21346" name="Check Box 866" hidden="1">
              <a:extLst>
                <a:ext uri="{63B3BB69-23CF-44E3-9099-C40C66FF867C}">
                  <a14:compatExt spid="_x0000_s21346"/>
                </a:ext>
                <a:ext uri="{FF2B5EF4-FFF2-40B4-BE49-F238E27FC236}">
                  <a16:creationId xmlns:a16="http://schemas.microsoft.com/office/drawing/2014/main" id="{00000000-0008-0000-0100-00006253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35</xdr:row>
          <xdr:rowOff>200025</xdr:rowOff>
        </xdr:from>
        <xdr:to>
          <xdr:col>9</xdr:col>
          <xdr:colOff>38100</xdr:colOff>
          <xdr:row>37</xdr:row>
          <xdr:rowOff>0</xdr:rowOff>
        </xdr:to>
        <xdr:sp macro="" textlink="">
          <xdr:nvSpPr>
            <xdr:cNvPr id="21347" name="Check Box 867" hidden="1">
              <a:extLst>
                <a:ext uri="{63B3BB69-23CF-44E3-9099-C40C66FF867C}">
                  <a14:compatExt spid="_x0000_s21347"/>
                </a:ext>
                <a:ext uri="{FF2B5EF4-FFF2-40B4-BE49-F238E27FC236}">
                  <a16:creationId xmlns:a16="http://schemas.microsoft.com/office/drawing/2014/main" id="{00000000-0008-0000-0100-00006353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36</xdr:row>
          <xdr:rowOff>200025</xdr:rowOff>
        </xdr:from>
        <xdr:to>
          <xdr:col>9</xdr:col>
          <xdr:colOff>38100</xdr:colOff>
          <xdr:row>38</xdr:row>
          <xdr:rowOff>0</xdr:rowOff>
        </xdr:to>
        <xdr:sp macro="" textlink="">
          <xdr:nvSpPr>
            <xdr:cNvPr id="21348" name="Check Box 868" hidden="1">
              <a:extLst>
                <a:ext uri="{63B3BB69-23CF-44E3-9099-C40C66FF867C}">
                  <a14:compatExt spid="_x0000_s21348"/>
                </a:ext>
                <a:ext uri="{FF2B5EF4-FFF2-40B4-BE49-F238E27FC236}">
                  <a16:creationId xmlns:a16="http://schemas.microsoft.com/office/drawing/2014/main" id="{00000000-0008-0000-0100-00006453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37</xdr:row>
          <xdr:rowOff>200025</xdr:rowOff>
        </xdr:from>
        <xdr:to>
          <xdr:col>9</xdr:col>
          <xdr:colOff>38100</xdr:colOff>
          <xdr:row>39</xdr:row>
          <xdr:rowOff>0</xdr:rowOff>
        </xdr:to>
        <xdr:sp macro="" textlink="">
          <xdr:nvSpPr>
            <xdr:cNvPr id="21349" name="Check Box 869" hidden="1">
              <a:extLst>
                <a:ext uri="{63B3BB69-23CF-44E3-9099-C40C66FF867C}">
                  <a14:compatExt spid="_x0000_s21349"/>
                </a:ext>
                <a:ext uri="{FF2B5EF4-FFF2-40B4-BE49-F238E27FC236}">
                  <a16:creationId xmlns:a16="http://schemas.microsoft.com/office/drawing/2014/main" id="{00000000-0008-0000-0100-00006553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12</xdr:col>
          <xdr:colOff>76200</xdr:colOff>
          <xdr:row>22</xdr:row>
          <xdr:rowOff>200025</xdr:rowOff>
        </xdr:from>
        <xdr:to>
          <xdr:col>13</xdr:col>
          <xdr:colOff>34925</xdr:colOff>
          <xdr:row>24</xdr:row>
          <xdr:rowOff>0</xdr:rowOff>
        </xdr:to>
        <xdr:sp macro="" textlink="">
          <xdr:nvSpPr>
            <xdr:cNvPr id="21350" name="Check Box 870" hidden="1">
              <a:extLst>
                <a:ext uri="{63B3BB69-23CF-44E3-9099-C40C66FF867C}">
                  <a14:compatExt spid="_x0000_s21350"/>
                </a:ext>
                <a:ext uri="{FF2B5EF4-FFF2-40B4-BE49-F238E27FC236}">
                  <a16:creationId xmlns:a16="http://schemas.microsoft.com/office/drawing/2014/main" id="{00000000-0008-0000-0100-00006653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12</xdr:col>
          <xdr:colOff>76200</xdr:colOff>
          <xdr:row>23</xdr:row>
          <xdr:rowOff>200025</xdr:rowOff>
        </xdr:from>
        <xdr:to>
          <xdr:col>13</xdr:col>
          <xdr:colOff>34925</xdr:colOff>
          <xdr:row>25</xdr:row>
          <xdr:rowOff>0</xdr:rowOff>
        </xdr:to>
        <xdr:sp macro="" textlink="">
          <xdr:nvSpPr>
            <xdr:cNvPr id="21351" name="Check Box 871" hidden="1">
              <a:extLst>
                <a:ext uri="{63B3BB69-23CF-44E3-9099-C40C66FF867C}">
                  <a14:compatExt spid="_x0000_s21351"/>
                </a:ext>
                <a:ext uri="{FF2B5EF4-FFF2-40B4-BE49-F238E27FC236}">
                  <a16:creationId xmlns:a16="http://schemas.microsoft.com/office/drawing/2014/main" id="{00000000-0008-0000-0100-00006753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12</xdr:col>
          <xdr:colOff>76200</xdr:colOff>
          <xdr:row>24</xdr:row>
          <xdr:rowOff>200025</xdr:rowOff>
        </xdr:from>
        <xdr:to>
          <xdr:col>13</xdr:col>
          <xdr:colOff>34925</xdr:colOff>
          <xdr:row>26</xdr:row>
          <xdr:rowOff>0</xdr:rowOff>
        </xdr:to>
        <xdr:sp macro="" textlink="">
          <xdr:nvSpPr>
            <xdr:cNvPr id="21352" name="Check Box 872" hidden="1">
              <a:extLst>
                <a:ext uri="{63B3BB69-23CF-44E3-9099-C40C66FF867C}">
                  <a14:compatExt spid="_x0000_s21352"/>
                </a:ext>
                <a:ext uri="{FF2B5EF4-FFF2-40B4-BE49-F238E27FC236}">
                  <a16:creationId xmlns:a16="http://schemas.microsoft.com/office/drawing/2014/main" id="{00000000-0008-0000-0100-00006853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12</xdr:col>
          <xdr:colOff>76200</xdr:colOff>
          <xdr:row>25</xdr:row>
          <xdr:rowOff>200025</xdr:rowOff>
        </xdr:from>
        <xdr:to>
          <xdr:col>13</xdr:col>
          <xdr:colOff>34925</xdr:colOff>
          <xdr:row>27</xdr:row>
          <xdr:rowOff>0</xdr:rowOff>
        </xdr:to>
        <xdr:sp macro="" textlink="">
          <xdr:nvSpPr>
            <xdr:cNvPr id="21353" name="Check Box 873" hidden="1">
              <a:extLst>
                <a:ext uri="{63B3BB69-23CF-44E3-9099-C40C66FF867C}">
                  <a14:compatExt spid="_x0000_s21353"/>
                </a:ext>
                <a:ext uri="{FF2B5EF4-FFF2-40B4-BE49-F238E27FC236}">
                  <a16:creationId xmlns:a16="http://schemas.microsoft.com/office/drawing/2014/main" id="{00000000-0008-0000-0100-00006953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12</xdr:col>
          <xdr:colOff>76200</xdr:colOff>
          <xdr:row>26</xdr:row>
          <xdr:rowOff>200025</xdr:rowOff>
        </xdr:from>
        <xdr:to>
          <xdr:col>13</xdr:col>
          <xdr:colOff>34925</xdr:colOff>
          <xdr:row>28</xdr:row>
          <xdr:rowOff>0</xdr:rowOff>
        </xdr:to>
        <xdr:sp macro="" textlink="">
          <xdr:nvSpPr>
            <xdr:cNvPr id="21354" name="Check Box 874" hidden="1">
              <a:extLst>
                <a:ext uri="{63B3BB69-23CF-44E3-9099-C40C66FF867C}">
                  <a14:compatExt spid="_x0000_s21354"/>
                </a:ext>
                <a:ext uri="{FF2B5EF4-FFF2-40B4-BE49-F238E27FC236}">
                  <a16:creationId xmlns:a16="http://schemas.microsoft.com/office/drawing/2014/main" id="{00000000-0008-0000-0100-00006A53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12</xdr:col>
          <xdr:colOff>76200</xdr:colOff>
          <xdr:row>27</xdr:row>
          <xdr:rowOff>200025</xdr:rowOff>
        </xdr:from>
        <xdr:to>
          <xdr:col>13</xdr:col>
          <xdr:colOff>34925</xdr:colOff>
          <xdr:row>29</xdr:row>
          <xdr:rowOff>0</xdr:rowOff>
        </xdr:to>
        <xdr:sp macro="" textlink="">
          <xdr:nvSpPr>
            <xdr:cNvPr id="21355" name="Check Box 875" hidden="1">
              <a:extLst>
                <a:ext uri="{63B3BB69-23CF-44E3-9099-C40C66FF867C}">
                  <a14:compatExt spid="_x0000_s21355"/>
                </a:ext>
                <a:ext uri="{FF2B5EF4-FFF2-40B4-BE49-F238E27FC236}">
                  <a16:creationId xmlns:a16="http://schemas.microsoft.com/office/drawing/2014/main" id="{00000000-0008-0000-0100-00006B53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12</xdr:col>
          <xdr:colOff>76200</xdr:colOff>
          <xdr:row>28</xdr:row>
          <xdr:rowOff>200025</xdr:rowOff>
        </xdr:from>
        <xdr:to>
          <xdr:col>13</xdr:col>
          <xdr:colOff>34925</xdr:colOff>
          <xdr:row>30</xdr:row>
          <xdr:rowOff>0</xdr:rowOff>
        </xdr:to>
        <xdr:sp macro="" textlink="">
          <xdr:nvSpPr>
            <xdr:cNvPr id="21356" name="Check Box 876" hidden="1">
              <a:extLst>
                <a:ext uri="{63B3BB69-23CF-44E3-9099-C40C66FF867C}">
                  <a14:compatExt spid="_x0000_s21356"/>
                </a:ext>
                <a:ext uri="{FF2B5EF4-FFF2-40B4-BE49-F238E27FC236}">
                  <a16:creationId xmlns:a16="http://schemas.microsoft.com/office/drawing/2014/main" id="{00000000-0008-0000-0100-00006C53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12</xdr:col>
          <xdr:colOff>76200</xdr:colOff>
          <xdr:row>29</xdr:row>
          <xdr:rowOff>200025</xdr:rowOff>
        </xdr:from>
        <xdr:to>
          <xdr:col>13</xdr:col>
          <xdr:colOff>34925</xdr:colOff>
          <xdr:row>31</xdr:row>
          <xdr:rowOff>0</xdr:rowOff>
        </xdr:to>
        <xdr:sp macro="" textlink="">
          <xdr:nvSpPr>
            <xdr:cNvPr id="21357" name="Check Box 877" hidden="1">
              <a:extLst>
                <a:ext uri="{63B3BB69-23CF-44E3-9099-C40C66FF867C}">
                  <a14:compatExt spid="_x0000_s21357"/>
                </a:ext>
                <a:ext uri="{FF2B5EF4-FFF2-40B4-BE49-F238E27FC236}">
                  <a16:creationId xmlns:a16="http://schemas.microsoft.com/office/drawing/2014/main" id="{00000000-0008-0000-0100-00006D53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12</xdr:col>
          <xdr:colOff>76200</xdr:colOff>
          <xdr:row>30</xdr:row>
          <xdr:rowOff>200025</xdr:rowOff>
        </xdr:from>
        <xdr:to>
          <xdr:col>13</xdr:col>
          <xdr:colOff>34925</xdr:colOff>
          <xdr:row>32</xdr:row>
          <xdr:rowOff>0</xdr:rowOff>
        </xdr:to>
        <xdr:sp macro="" textlink="">
          <xdr:nvSpPr>
            <xdr:cNvPr id="21358" name="Check Box 878" hidden="1">
              <a:extLst>
                <a:ext uri="{63B3BB69-23CF-44E3-9099-C40C66FF867C}">
                  <a14:compatExt spid="_x0000_s21358"/>
                </a:ext>
                <a:ext uri="{FF2B5EF4-FFF2-40B4-BE49-F238E27FC236}">
                  <a16:creationId xmlns:a16="http://schemas.microsoft.com/office/drawing/2014/main" id="{00000000-0008-0000-0100-00006E53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12</xdr:col>
          <xdr:colOff>76200</xdr:colOff>
          <xdr:row>31</xdr:row>
          <xdr:rowOff>200025</xdr:rowOff>
        </xdr:from>
        <xdr:to>
          <xdr:col>13</xdr:col>
          <xdr:colOff>34925</xdr:colOff>
          <xdr:row>33</xdr:row>
          <xdr:rowOff>0</xdr:rowOff>
        </xdr:to>
        <xdr:sp macro="" textlink="">
          <xdr:nvSpPr>
            <xdr:cNvPr id="21359" name="Check Box 879" hidden="1">
              <a:extLst>
                <a:ext uri="{63B3BB69-23CF-44E3-9099-C40C66FF867C}">
                  <a14:compatExt spid="_x0000_s21359"/>
                </a:ext>
                <a:ext uri="{FF2B5EF4-FFF2-40B4-BE49-F238E27FC236}">
                  <a16:creationId xmlns:a16="http://schemas.microsoft.com/office/drawing/2014/main" id="{00000000-0008-0000-0100-00006F53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12</xdr:col>
          <xdr:colOff>76200</xdr:colOff>
          <xdr:row>32</xdr:row>
          <xdr:rowOff>200025</xdr:rowOff>
        </xdr:from>
        <xdr:to>
          <xdr:col>13</xdr:col>
          <xdr:colOff>34925</xdr:colOff>
          <xdr:row>34</xdr:row>
          <xdr:rowOff>0</xdr:rowOff>
        </xdr:to>
        <xdr:sp macro="" textlink="">
          <xdr:nvSpPr>
            <xdr:cNvPr id="21360" name="Check Box 880" hidden="1">
              <a:extLst>
                <a:ext uri="{63B3BB69-23CF-44E3-9099-C40C66FF867C}">
                  <a14:compatExt spid="_x0000_s21360"/>
                </a:ext>
                <a:ext uri="{FF2B5EF4-FFF2-40B4-BE49-F238E27FC236}">
                  <a16:creationId xmlns:a16="http://schemas.microsoft.com/office/drawing/2014/main" id="{00000000-0008-0000-0100-00007053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12</xdr:col>
          <xdr:colOff>76200</xdr:colOff>
          <xdr:row>33</xdr:row>
          <xdr:rowOff>200025</xdr:rowOff>
        </xdr:from>
        <xdr:to>
          <xdr:col>13</xdr:col>
          <xdr:colOff>34925</xdr:colOff>
          <xdr:row>35</xdr:row>
          <xdr:rowOff>0</xdr:rowOff>
        </xdr:to>
        <xdr:sp macro="" textlink="">
          <xdr:nvSpPr>
            <xdr:cNvPr id="21361" name="Check Box 881" hidden="1">
              <a:extLst>
                <a:ext uri="{63B3BB69-23CF-44E3-9099-C40C66FF867C}">
                  <a14:compatExt spid="_x0000_s21361"/>
                </a:ext>
                <a:ext uri="{FF2B5EF4-FFF2-40B4-BE49-F238E27FC236}">
                  <a16:creationId xmlns:a16="http://schemas.microsoft.com/office/drawing/2014/main" id="{00000000-0008-0000-0100-00007153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12</xdr:col>
          <xdr:colOff>76200</xdr:colOff>
          <xdr:row>34</xdr:row>
          <xdr:rowOff>200025</xdr:rowOff>
        </xdr:from>
        <xdr:to>
          <xdr:col>13</xdr:col>
          <xdr:colOff>34925</xdr:colOff>
          <xdr:row>36</xdr:row>
          <xdr:rowOff>0</xdr:rowOff>
        </xdr:to>
        <xdr:sp macro="" textlink="">
          <xdr:nvSpPr>
            <xdr:cNvPr id="21362" name="Check Box 882" hidden="1">
              <a:extLst>
                <a:ext uri="{63B3BB69-23CF-44E3-9099-C40C66FF867C}">
                  <a14:compatExt spid="_x0000_s21362"/>
                </a:ext>
                <a:ext uri="{FF2B5EF4-FFF2-40B4-BE49-F238E27FC236}">
                  <a16:creationId xmlns:a16="http://schemas.microsoft.com/office/drawing/2014/main" id="{00000000-0008-0000-0100-00007253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12</xdr:col>
          <xdr:colOff>76200</xdr:colOff>
          <xdr:row>35</xdr:row>
          <xdr:rowOff>200025</xdr:rowOff>
        </xdr:from>
        <xdr:to>
          <xdr:col>13</xdr:col>
          <xdr:colOff>34925</xdr:colOff>
          <xdr:row>37</xdr:row>
          <xdr:rowOff>0</xdr:rowOff>
        </xdr:to>
        <xdr:sp macro="" textlink="">
          <xdr:nvSpPr>
            <xdr:cNvPr id="21363" name="Check Box 883" hidden="1">
              <a:extLst>
                <a:ext uri="{63B3BB69-23CF-44E3-9099-C40C66FF867C}">
                  <a14:compatExt spid="_x0000_s21363"/>
                </a:ext>
                <a:ext uri="{FF2B5EF4-FFF2-40B4-BE49-F238E27FC236}">
                  <a16:creationId xmlns:a16="http://schemas.microsoft.com/office/drawing/2014/main" id="{00000000-0008-0000-0100-00007353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12</xdr:col>
          <xdr:colOff>76200</xdr:colOff>
          <xdr:row>36</xdr:row>
          <xdr:rowOff>200025</xdr:rowOff>
        </xdr:from>
        <xdr:to>
          <xdr:col>13</xdr:col>
          <xdr:colOff>34925</xdr:colOff>
          <xdr:row>38</xdr:row>
          <xdr:rowOff>0</xdr:rowOff>
        </xdr:to>
        <xdr:sp macro="" textlink="">
          <xdr:nvSpPr>
            <xdr:cNvPr id="21364" name="Check Box 884" hidden="1">
              <a:extLst>
                <a:ext uri="{63B3BB69-23CF-44E3-9099-C40C66FF867C}">
                  <a14:compatExt spid="_x0000_s21364"/>
                </a:ext>
                <a:ext uri="{FF2B5EF4-FFF2-40B4-BE49-F238E27FC236}">
                  <a16:creationId xmlns:a16="http://schemas.microsoft.com/office/drawing/2014/main" id="{00000000-0008-0000-0100-00007453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12</xdr:col>
          <xdr:colOff>76200</xdr:colOff>
          <xdr:row>37</xdr:row>
          <xdr:rowOff>200025</xdr:rowOff>
        </xdr:from>
        <xdr:to>
          <xdr:col>13</xdr:col>
          <xdr:colOff>34925</xdr:colOff>
          <xdr:row>39</xdr:row>
          <xdr:rowOff>0</xdr:rowOff>
        </xdr:to>
        <xdr:sp macro="" textlink="">
          <xdr:nvSpPr>
            <xdr:cNvPr id="21365" name="Check Box 885" hidden="1">
              <a:extLst>
                <a:ext uri="{63B3BB69-23CF-44E3-9099-C40C66FF867C}">
                  <a14:compatExt spid="_x0000_s21365"/>
                </a:ext>
                <a:ext uri="{FF2B5EF4-FFF2-40B4-BE49-F238E27FC236}">
                  <a16:creationId xmlns:a16="http://schemas.microsoft.com/office/drawing/2014/main" id="{00000000-0008-0000-0100-00007553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14</xdr:col>
          <xdr:colOff>76200</xdr:colOff>
          <xdr:row>22</xdr:row>
          <xdr:rowOff>200025</xdr:rowOff>
        </xdr:from>
        <xdr:to>
          <xdr:col>15</xdr:col>
          <xdr:colOff>34925</xdr:colOff>
          <xdr:row>24</xdr:row>
          <xdr:rowOff>0</xdr:rowOff>
        </xdr:to>
        <xdr:sp macro="" textlink="">
          <xdr:nvSpPr>
            <xdr:cNvPr id="21366" name="Check Box 886" hidden="1">
              <a:extLst>
                <a:ext uri="{63B3BB69-23CF-44E3-9099-C40C66FF867C}">
                  <a14:compatExt spid="_x0000_s21366"/>
                </a:ext>
                <a:ext uri="{FF2B5EF4-FFF2-40B4-BE49-F238E27FC236}">
                  <a16:creationId xmlns:a16="http://schemas.microsoft.com/office/drawing/2014/main" id="{00000000-0008-0000-0100-00007653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14</xdr:col>
          <xdr:colOff>76200</xdr:colOff>
          <xdr:row>23</xdr:row>
          <xdr:rowOff>200025</xdr:rowOff>
        </xdr:from>
        <xdr:to>
          <xdr:col>15</xdr:col>
          <xdr:colOff>34925</xdr:colOff>
          <xdr:row>25</xdr:row>
          <xdr:rowOff>0</xdr:rowOff>
        </xdr:to>
        <xdr:sp macro="" textlink="">
          <xdr:nvSpPr>
            <xdr:cNvPr id="21367" name="Check Box 887" hidden="1">
              <a:extLst>
                <a:ext uri="{63B3BB69-23CF-44E3-9099-C40C66FF867C}">
                  <a14:compatExt spid="_x0000_s21367"/>
                </a:ext>
                <a:ext uri="{FF2B5EF4-FFF2-40B4-BE49-F238E27FC236}">
                  <a16:creationId xmlns:a16="http://schemas.microsoft.com/office/drawing/2014/main" id="{00000000-0008-0000-0100-00007753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14</xdr:col>
          <xdr:colOff>76200</xdr:colOff>
          <xdr:row>24</xdr:row>
          <xdr:rowOff>200025</xdr:rowOff>
        </xdr:from>
        <xdr:to>
          <xdr:col>15</xdr:col>
          <xdr:colOff>34925</xdr:colOff>
          <xdr:row>26</xdr:row>
          <xdr:rowOff>0</xdr:rowOff>
        </xdr:to>
        <xdr:sp macro="" textlink="">
          <xdr:nvSpPr>
            <xdr:cNvPr id="21368" name="Check Box 888" hidden="1">
              <a:extLst>
                <a:ext uri="{63B3BB69-23CF-44E3-9099-C40C66FF867C}">
                  <a14:compatExt spid="_x0000_s21368"/>
                </a:ext>
                <a:ext uri="{FF2B5EF4-FFF2-40B4-BE49-F238E27FC236}">
                  <a16:creationId xmlns:a16="http://schemas.microsoft.com/office/drawing/2014/main" id="{00000000-0008-0000-0100-00007853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14</xdr:col>
          <xdr:colOff>76200</xdr:colOff>
          <xdr:row>25</xdr:row>
          <xdr:rowOff>200025</xdr:rowOff>
        </xdr:from>
        <xdr:to>
          <xdr:col>15</xdr:col>
          <xdr:colOff>34925</xdr:colOff>
          <xdr:row>27</xdr:row>
          <xdr:rowOff>0</xdr:rowOff>
        </xdr:to>
        <xdr:sp macro="" textlink="">
          <xdr:nvSpPr>
            <xdr:cNvPr id="21369" name="Check Box 889" hidden="1">
              <a:extLst>
                <a:ext uri="{63B3BB69-23CF-44E3-9099-C40C66FF867C}">
                  <a14:compatExt spid="_x0000_s21369"/>
                </a:ext>
                <a:ext uri="{FF2B5EF4-FFF2-40B4-BE49-F238E27FC236}">
                  <a16:creationId xmlns:a16="http://schemas.microsoft.com/office/drawing/2014/main" id="{00000000-0008-0000-0100-00007953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14</xdr:col>
          <xdr:colOff>76200</xdr:colOff>
          <xdr:row>26</xdr:row>
          <xdr:rowOff>200025</xdr:rowOff>
        </xdr:from>
        <xdr:to>
          <xdr:col>15</xdr:col>
          <xdr:colOff>34925</xdr:colOff>
          <xdr:row>28</xdr:row>
          <xdr:rowOff>0</xdr:rowOff>
        </xdr:to>
        <xdr:sp macro="" textlink="">
          <xdr:nvSpPr>
            <xdr:cNvPr id="21370" name="Check Box 890" hidden="1">
              <a:extLst>
                <a:ext uri="{63B3BB69-23CF-44E3-9099-C40C66FF867C}">
                  <a14:compatExt spid="_x0000_s21370"/>
                </a:ext>
                <a:ext uri="{FF2B5EF4-FFF2-40B4-BE49-F238E27FC236}">
                  <a16:creationId xmlns:a16="http://schemas.microsoft.com/office/drawing/2014/main" id="{00000000-0008-0000-0100-00007A53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14</xdr:col>
          <xdr:colOff>76200</xdr:colOff>
          <xdr:row>27</xdr:row>
          <xdr:rowOff>200025</xdr:rowOff>
        </xdr:from>
        <xdr:to>
          <xdr:col>15</xdr:col>
          <xdr:colOff>34925</xdr:colOff>
          <xdr:row>29</xdr:row>
          <xdr:rowOff>0</xdr:rowOff>
        </xdr:to>
        <xdr:sp macro="" textlink="">
          <xdr:nvSpPr>
            <xdr:cNvPr id="21371" name="Check Box 891" hidden="1">
              <a:extLst>
                <a:ext uri="{63B3BB69-23CF-44E3-9099-C40C66FF867C}">
                  <a14:compatExt spid="_x0000_s21371"/>
                </a:ext>
                <a:ext uri="{FF2B5EF4-FFF2-40B4-BE49-F238E27FC236}">
                  <a16:creationId xmlns:a16="http://schemas.microsoft.com/office/drawing/2014/main" id="{00000000-0008-0000-0100-00007B53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14</xdr:col>
          <xdr:colOff>76200</xdr:colOff>
          <xdr:row>28</xdr:row>
          <xdr:rowOff>200025</xdr:rowOff>
        </xdr:from>
        <xdr:to>
          <xdr:col>15</xdr:col>
          <xdr:colOff>34925</xdr:colOff>
          <xdr:row>30</xdr:row>
          <xdr:rowOff>0</xdr:rowOff>
        </xdr:to>
        <xdr:sp macro="" textlink="">
          <xdr:nvSpPr>
            <xdr:cNvPr id="21372" name="Check Box 892" hidden="1">
              <a:extLst>
                <a:ext uri="{63B3BB69-23CF-44E3-9099-C40C66FF867C}">
                  <a14:compatExt spid="_x0000_s21372"/>
                </a:ext>
                <a:ext uri="{FF2B5EF4-FFF2-40B4-BE49-F238E27FC236}">
                  <a16:creationId xmlns:a16="http://schemas.microsoft.com/office/drawing/2014/main" id="{00000000-0008-0000-0100-00007C53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14</xdr:col>
          <xdr:colOff>76200</xdr:colOff>
          <xdr:row>29</xdr:row>
          <xdr:rowOff>200025</xdr:rowOff>
        </xdr:from>
        <xdr:to>
          <xdr:col>15</xdr:col>
          <xdr:colOff>34925</xdr:colOff>
          <xdr:row>31</xdr:row>
          <xdr:rowOff>0</xdr:rowOff>
        </xdr:to>
        <xdr:sp macro="" textlink="">
          <xdr:nvSpPr>
            <xdr:cNvPr id="21373" name="Check Box 893" hidden="1">
              <a:extLst>
                <a:ext uri="{63B3BB69-23CF-44E3-9099-C40C66FF867C}">
                  <a14:compatExt spid="_x0000_s21373"/>
                </a:ext>
                <a:ext uri="{FF2B5EF4-FFF2-40B4-BE49-F238E27FC236}">
                  <a16:creationId xmlns:a16="http://schemas.microsoft.com/office/drawing/2014/main" id="{00000000-0008-0000-0100-00007D53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14</xdr:col>
          <xdr:colOff>76200</xdr:colOff>
          <xdr:row>30</xdr:row>
          <xdr:rowOff>200025</xdr:rowOff>
        </xdr:from>
        <xdr:to>
          <xdr:col>15</xdr:col>
          <xdr:colOff>34925</xdr:colOff>
          <xdr:row>32</xdr:row>
          <xdr:rowOff>0</xdr:rowOff>
        </xdr:to>
        <xdr:sp macro="" textlink="">
          <xdr:nvSpPr>
            <xdr:cNvPr id="21374" name="Check Box 894" hidden="1">
              <a:extLst>
                <a:ext uri="{63B3BB69-23CF-44E3-9099-C40C66FF867C}">
                  <a14:compatExt spid="_x0000_s21374"/>
                </a:ext>
                <a:ext uri="{FF2B5EF4-FFF2-40B4-BE49-F238E27FC236}">
                  <a16:creationId xmlns:a16="http://schemas.microsoft.com/office/drawing/2014/main" id="{00000000-0008-0000-0100-00007E53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14</xdr:col>
          <xdr:colOff>76200</xdr:colOff>
          <xdr:row>31</xdr:row>
          <xdr:rowOff>200025</xdr:rowOff>
        </xdr:from>
        <xdr:to>
          <xdr:col>15</xdr:col>
          <xdr:colOff>34925</xdr:colOff>
          <xdr:row>33</xdr:row>
          <xdr:rowOff>0</xdr:rowOff>
        </xdr:to>
        <xdr:sp macro="" textlink="">
          <xdr:nvSpPr>
            <xdr:cNvPr id="21375" name="Check Box 895" hidden="1">
              <a:extLst>
                <a:ext uri="{63B3BB69-23CF-44E3-9099-C40C66FF867C}">
                  <a14:compatExt spid="_x0000_s21375"/>
                </a:ext>
                <a:ext uri="{FF2B5EF4-FFF2-40B4-BE49-F238E27FC236}">
                  <a16:creationId xmlns:a16="http://schemas.microsoft.com/office/drawing/2014/main" id="{00000000-0008-0000-0100-00007F53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14</xdr:col>
          <xdr:colOff>76200</xdr:colOff>
          <xdr:row>32</xdr:row>
          <xdr:rowOff>200025</xdr:rowOff>
        </xdr:from>
        <xdr:to>
          <xdr:col>15</xdr:col>
          <xdr:colOff>34925</xdr:colOff>
          <xdr:row>34</xdr:row>
          <xdr:rowOff>0</xdr:rowOff>
        </xdr:to>
        <xdr:sp macro="" textlink="">
          <xdr:nvSpPr>
            <xdr:cNvPr id="21376" name="Check Box 896" hidden="1">
              <a:extLst>
                <a:ext uri="{63B3BB69-23CF-44E3-9099-C40C66FF867C}">
                  <a14:compatExt spid="_x0000_s21376"/>
                </a:ext>
                <a:ext uri="{FF2B5EF4-FFF2-40B4-BE49-F238E27FC236}">
                  <a16:creationId xmlns:a16="http://schemas.microsoft.com/office/drawing/2014/main" id="{00000000-0008-0000-0100-00008053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14</xdr:col>
          <xdr:colOff>76200</xdr:colOff>
          <xdr:row>33</xdr:row>
          <xdr:rowOff>200025</xdr:rowOff>
        </xdr:from>
        <xdr:to>
          <xdr:col>15</xdr:col>
          <xdr:colOff>34925</xdr:colOff>
          <xdr:row>35</xdr:row>
          <xdr:rowOff>0</xdr:rowOff>
        </xdr:to>
        <xdr:sp macro="" textlink="">
          <xdr:nvSpPr>
            <xdr:cNvPr id="21377" name="Check Box 897" hidden="1">
              <a:extLst>
                <a:ext uri="{63B3BB69-23CF-44E3-9099-C40C66FF867C}">
                  <a14:compatExt spid="_x0000_s21377"/>
                </a:ext>
                <a:ext uri="{FF2B5EF4-FFF2-40B4-BE49-F238E27FC236}">
                  <a16:creationId xmlns:a16="http://schemas.microsoft.com/office/drawing/2014/main" id="{00000000-0008-0000-0100-00008153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14</xdr:col>
          <xdr:colOff>76200</xdr:colOff>
          <xdr:row>34</xdr:row>
          <xdr:rowOff>200025</xdr:rowOff>
        </xdr:from>
        <xdr:to>
          <xdr:col>15</xdr:col>
          <xdr:colOff>34925</xdr:colOff>
          <xdr:row>36</xdr:row>
          <xdr:rowOff>0</xdr:rowOff>
        </xdr:to>
        <xdr:sp macro="" textlink="">
          <xdr:nvSpPr>
            <xdr:cNvPr id="21378" name="Check Box 898" hidden="1">
              <a:extLst>
                <a:ext uri="{63B3BB69-23CF-44E3-9099-C40C66FF867C}">
                  <a14:compatExt spid="_x0000_s21378"/>
                </a:ext>
                <a:ext uri="{FF2B5EF4-FFF2-40B4-BE49-F238E27FC236}">
                  <a16:creationId xmlns:a16="http://schemas.microsoft.com/office/drawing/2014/main" id="{00000000-0008-0000-0100-00008253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14</xdr:col>
          <xdr:colOff>76200</xdr:colOff>
          <xdr:row>35</xdr:row>
          <xdr:rowOff>200025</xdr:rowOff>
        </xdr:from>
        <xdr:to>
          <xdr:col>15</xdr:col>
          <xdr:colOff>34925</xdr:colOff>
          <xdr:row>37</xdr:row>
          <xdr:rowOff>0</xdr:rowOff>
        </xdr:to>
        <xdr:sp macro="" textlink="">
          <xdr:nvSpPr>
            <xdr:cNvPr id="21379" name="Check Box 899" hidden="1">
              <a:extLst>
                <a:ext uri="{63B3BB69-23CF-44E3-9099-C40C66FF867C}">
                  <a14:compatExt spid="_x0000_s21379"/>
                </a:ext>
                <a:ext uri="{FF2B5EF4-FFF2-40B4-BE49-F238E27FC236}">
                  <a16:creationId xmlns:a16="http://schemas.microsoft.com/office/drawing/2014/main" id="{00000000-0008-0000-0100-00008353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14</xdr:col>
          <xdr:colOff>76200</xdr:colOff>
          <xdr:row>36</xdr:row>
          <xdr:rowOff>200025</xdr:rowOff>
        </xdr:from>
        <xdr:to>
          <xdr:col>15</xdr:col>
          <xdr:colOff>34925</xdr:colOff>
          <xdr:row>38</xdr:row>
          <xdr:rowOff>0</xdr:rowOff>
        </xdr:to>
        <xdr:sp macro="" textlink="">
          <xdr:nvSpPr>
            <xdr:cNvPr id="21380" name="Check Box 900" hidden="1">
              <a:extLst>
                <a:ext uri="{63B3BB69-23CF-44E3-9099-C40C66FF867C}">
                  <a14:compatExt spid="_x0000_s21380"/>
                </a:ext>
                <a:ext uri="{FF2B5EF4-FFF2-40B4-BE49-F238E27FC236}">
                  <a16:creationId xmlns:a16="http://schemas.microsoft.com/office/drawing/2014/main" id="{00000000-0008-0000-0100-00008453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14</xdr:col>
          <xdr:colOff>76200</xdr:colOff>
          <xdr:row>37</xdr:row>
          <xdr:rowOff>200025</xdr:rowOff>
        </xdr:from>
        <xdr:to>
          <xdr:col>15</xdr:col>
          <xdr:colOff>34925</xdr:colOff>
          <xdr:row>39</xdr:row>
          <xdr:rowOff>0</xdr:rowOff>
        </xdr:to>
        <xdr:sp macro="" textlink="">
          <xdr:nvSpPr>
            <xdr:cNvPr id="21381" name="Check Box 901" hidden="1">
              <a:extLst>
                <a:ext uri="{63B3BB69-23CF-44E3-9099-C40C66FF867C}">
                  <a14:compatExt spid="_x0000_s21381"/>
                </a:ext>
                <a:ext uri="{FF2B5EF4-FFF2-40B4-BE49-F238E27FC236}">
                  <a16:creationId xmlns:a16="http://schemas.microsoft.com/office/drawing/2014/main" id="{00000000-0008-0000-0100-00008553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16</xdr:col>
          <xdr:colOff>76200</xdr:colOff>
          <xdr:row>22</xdr:row>
          <xdr:rowOff>200025</xdr:rowOff>
        </xdr:from>
        <xdr:to>
          <xdr:col>17</xdr:col>
          <xdr:colOff>34925</xdr:colOff>
          <xdr:row>24</xdr:row>
          <xdr:rowOff>0</xdr:rowOff>
        </xdr:to>
        <xdr:sp macro="" textlink="">
          <xdr:nvSpPr>
            <xdr:cNvPr id="21382" name="Check Box 902" hidden="1">
              <a:extLst>
                <a:ext uri="{63B3BB69-23CF-44E3-9099-C40C66FF867C}">
                  <a14:compatExt spid="_x0000_s21382"/>
                </a:ext>
                <a:ext uri="{FF2B5EF4-FFF2-40B4-BE49-F238E27FC236}">
                  <a16:creationId xmlns:a16="http://schemas.microsoft.com/office/drawing/2014/main" id="{00000000-0008-0000-0100-00008653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16</xdr:col>
          <xdr:colOff>76200</xdr:colOff>
          <xdr:row>23</xdr:row>
          <xdr:rowOff>200025</xdr:rowOff>
        </xdr:from>
        <xdr:to>
          <xdr:col>17</xdr:col>
          <xdr:colOff>34925</xdr:colOff>
          <xdr:row>25</xdr:row>
          <xdr:rowOff>0</xdr:rowOff>
        </xdr:to>
        <xdr:sp macro="" textlink="">
          <xdr:nvSpPr>
            <xdr:cNvPr id="21383" name="Check Box 903" hidden="1">
              <a:extLst>
                <a:ext uri="{63B3BB69-23CF-44E3-9099-C40C66FF867C}">
                  <a14:compatExt spid="_x0000_s21383"/>
                </a:ext>
                <a:ext uri="{FF2B5EF4-FFF2-40B4-BE49-F238E27FC236}">
                  <a16:creationId xmlns:a16="http://schemas.microsoft.com/office/drawing/2014/main" id="{00000000-0008-0000-0100-00008753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16</xdr:col>
          <xdr:colOff>76200</xdr:colOff>
          <xdr:row>24</xdr:row>
          <xdr:rowOff>200025</xdr:rowOff>
        </xdr:from>
        <xdr:to>
          <xdr:col>17</xdr:col>
          <xdr:colOff>34925</xdr:colOff>
          <xdr:row>26</xdr:row>
          <xdr:rowOff>0</xdr:rowOff>
        </xdr:to>
        <xdr:sp macro="" textlink="">
          <xdr:nvSpPr>
            <xdr:cNvPr id="21384" name="Check Box 904" hidden="1">
              <a:extLst>
                <a:ext uri="{63B3BB69-23CF-44E3-9099-C40C66FF867C}">
                  <a14:compatExt spid="_x0000_s21384"/>
                </a:ext>
                <a:ext uri="{FF2B5EF4-FFF2-40B4-BE49-F238E27FC236}">
                  <a16:creationId xmlns:a16="http://schemas.microsoft.com/office/drawing/2014/main" id="{00000000-0008-0000-0100-00008853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16</xdr:col>
          <xdr:colOff>76200</xdr:colOff>
          <xdr:row>25</xdr:row>
          <xdr:rowOff>200025</xdr:rowOff>
        </xdr:from>
        <xdr:to>
          <xdr:col>17</xdr:col>
          <xdr:colOff>34925</xdr:colOff>
          <xdr:row>27</xdr:row>
          <xdr:rowOff>0</xdr:rowOff>
        </xdr:to>
        <xdr:sp macro="" textlink="">
          <xdr:nvSpPr>
            <xdr:cNvPr id="21385" name="Check Box 905" hidden="1">
              <a:extLst>
                <a:ext uri="{63B3BB69-23CF-44E3-9099-C40C66FF867C}">
                  <a14:compatExt spid="_x0000_s21385"/>
                </a:ext>
                <a:ext uri="{FF2B5EF4-FFF2-40B4-BE49-F238E27FC236}">
                  <a16:creationId xmlns:a16="http://schemas.microsoft.com/office/drawing/2014/main" id="{00000000-0008-0000-0100-00008953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16</xdr:col>
          <xdr:colOff>76200</xdr:colOff>
          <xdr:row>26</xdr:row>
          <xdr:rowOff>200025</xdr:rowOff>
        </xdr:from>
        <xdr:to>
          <xdr:col>17</xdr:col>
          <xdr:colOff>34925</xdr:colOff>
          <xdr:row>28</xdr:row>
          <xdr:rowOff>0</xdr:rowOff>
        </xdr:to>
        <xdr:sp macro="" textlink="">
          <xdr:nvSpPr>
            <xdr:cNvPr id="21386" name="Check Box 906" hidden="1">
              <a:extLst>
                <a:ext uri="{63B3BB69-23CF-44E3-9099-C40C66FF867C}">
                  <a14:compatExt spid="_x0000_s21386"/>
                </a:ext>
                <a:ext uri="{FF2B5EF4-FFF2-40B4-BE49-F238E27FC236}">
                  <a16:creationId xmlns:a16="http://schemas.microsoft.com/office/drawing/2014/main" id="{00000000-0008-0000-0100-00008A53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16</xdr:col>
          <xdr:colOff>76200</xdr:colOff>
          <xdr:row>27</xdr:row>
          <xdr:rowOff>200025</xdr:rowOff>
        </xdr:from>
        <xdr:to>
          <xdr:col>17</xdr:col>
          <xdr:colOff>34925</xdr:colOff>
          <xdr:row>29</xdr:row>
          <xdr:rowOff>0</xdr:rowOff>
        </xdr:to>
        <xdr:sp macro="" textlink="">
          <xdr:nvSpPr>
            <xdr:cNvPr id="21387" name="Check Box 907" hidden="1">
              <a:extLst>
                <a:ext uri="{63B3BB69-23CF-44E3-9099-C40C66FF867C}">
                  <a14:compatExt spid="_x0000_s21387"/>
                </a:ext>
                <a:ext uri="{FF2B5EF4-FFF2-40B4-BE49-F238E27FC236}">
                  <a16:creationId xmlns:a16="http://schemas.microsoft.com/office/drawing/2014/main" id="{00000000-0008-0000-0100-00008B53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16</xdr:col>
          <xdr:colOff>76200</xdr:colOff>
          <xdr:row>28</xdr:row>
          <xdr:rowOff>200025</xdr:rowOff>
        </xdr:from>
        <xdr:to>
          <xdr:col>17</xdr:col>
          <xdr:colOff>34925</xdr:colOff>
          <xdr:row>30</xdr:row>
          <xdr:rowOff>0</xdr:rowOff>
        </xdr:to>
        <xdr:sp macro="" textlink="">
          <xdr:nvSpPr>
            <xdr:cNvPr id="21388" name="Check Box 908" hidden="1">
              <a:extLst>
                <a:ext uri="{63B3BB69-23CF-44E3-9099-C40C66FF867C}">
                  <a14:compatExt spid="_x0000_s21388"/>
                </a:ext>
                <a:ext uri="{FF2B5EF4-FFF2-40B4-BE49-F238E27FC236}">
                  <a16:creationId xmlns:a16="http://schemas.microsoft.com/office/drawing/2014/main" id="{00000000-0008-0000-0100-00008C53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16</xdr:col>
          <xdr:colOff>76200</xdr:colOff>
          <xdr:row>29</xdr:row>
          <xdr:rowOff>200025</xdr:rowOff>
        </xdr:from>
        <xdr:to>
          <xdr:col>17</xdr:col>
          <xdr:colOff>34925</xdr:colOff>
          <xdr:row>31</xdr:row>
          <xdr:rowOff>0</xdr:rowOff>
        </xdr:to>
        <xdr:sp macro="" textlink="">
          <xdr:nvSpPr>
            <xdr:cNvPr id="21389" name="Check Box 909" hidden="1">
              <a:extLst>
                <a:ext uri="{63B3BB69-23CF-44E3-9099-C40C66FF867C}">
                  <a14:compatExt spid="_x0000_s21389"/>
                </a:ext>
                <a:ext uri="{FF2B5EF4-FFF2-40B4-BE49-F238E27FC236}">
                  <a16:creationId xmlns:a16="http://schemas.microsoft.com/office/drawing/2014/main" id="{00000000-0008-0000-0100-00008D53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16</xdr:col>
          <xdr:colOff>76200</xdr:colOff>
          <xdr:row>30</xdr:row>
          <xdr:rowOff>200025</xdr:rowOff>
        </xdr:from>
        <xdr:to>
          <xdr:col>17</xdr:col>
          <xdr:colOff>34925</xdr:colOff>
          <xdr:row>32</xdr:row>
          <xdr:rowOff>0</xdr:rowOff>
        </xdr:to>
        <xdr:sp macro="" textlink="">
          <xdr:nvSpPr>
            <xdr:cNvPr id="21390" name="Check Box 910" hidden="1">
              <a:extLst>
                <a:ext uri="{63B3BB69-23CF-44E3-9099-C40C66FF867C}">
                  <a14:compatExt spid="_x0000_s21390"/>
                </a:ext>
                <a:ext uri="{FF2B5EF4-FFF2-40B4-BE49-F238E27FC236}">
                  <a16:creationId xmlns:a16="http://schemas.microsoft.com/office/drawing/2014/main" id="{00000000-0008-0000-0100-00008E53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16</xdr:col>
          <xdr:colOff>76200</xdr:colOff>
          <xdr:row>31</xdr:row>
          <xdr:rowOff>200025</xdr:rowOff>
        </xdr:from>
        <xdr:to>
          <xdr:col>17</xdr:col>
          <xdr:colOff>34925</xdr:colOff>
          <xdr:row>33</xdr:row>
          <xdr:rowOff>0</xdr:rowOff>
        </xdr:to>
        <xdr:sp macro="" textlink="">
          <xdr:nvSpPr>
            <xdr:cNvPr id="21391" name="Check Box 911" hidden="1">
              <a:extLst>
                <a:ext uri="{63B3BB69-23CF-44E3-9099-C40C66FF867C}">
                  <a14:compatExt spid="_x0000_s21391"/>
                </a:ext>
                <a:ext uri="{FF2B5EF4-FFF2-40B4-BE49-F238E27FC236}">
                  <a16:creationId xmlns:a16="http://schemas.microsoft.com/office/drawing/2014/main" id="{00000000-0008-0000-0100-00008F53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16</xdr:col>
          <xdr:colOff>76200</xdr:colOff>
          <xdr:row>32</xdr:row>
          <xdr:rowOff>200025</xdr:rowOff>
        </xdr:from>
        <xdr:to>
          <xdr:col>17</xdr:col>
          <xdr:colOff>34925</xdr:colOff>
          <xdr:row>34</xdr:row>
          <xdr:rowOff>0</xdr:rowOff>
        </xdr:to>
        <xdr:sp macro="" textlink="">
          <xdr:nvSpPr>
            <xdr:cNvPr id="21392" name="Check Box 912" hidden="1">
              <a:extLst>
                <a:ext uri="{63B3BB69-23CF-44E3-9099-C40C66FF867C}">
                  <a14:compatExt spid="_x0000_s21392"/>
                </a:ext>
                <a:ext uri="{FF2B5EF4-FFF2-40B4-BE49-F238E27FC236}">
                  <a16:creationId xmlns:a16="http://schemas.microsoft.com/office/drawing/2014/main" id="{00000000-0008-0000-0100-00009053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16</xdr:col>
          <xdr:colOff>76200</xdr:colOff>
          <xdr:row>33</xdr:row>
          <xdr:rowOff>200025</xdr:rowOff>
        </xdr:from>
        <xdr:to>
          <xdr:col>17</xdr:col>
          <xdr:colOff>34925</xdr:colOff>
          <xdr:row>35</xdr:row>
          <xdr:rowOff>0</xdr:rowOff>
        </xdr:to>
        <xdr:sp macro="" textlink="">
          <xdr:nvSpPr>
            <xdr:cNvPr id="21393" name="Check Box 913" hidden="1">
              <a:extLst>
                <a:ext uri="{63B3BB69-23CF-44E3-9099-C40C66FF867C}">
                  <a14:compatExt spid="_x0000_s21393"/>
                </a:ext>
                <a:ext uri="{FF2B5EF4-FFF2-40B4-BE49-F238E27FC236}">
                  <a16:creationId xmlns:a16="http://schemas.microsoft.com/office/drawing/2014/main" id="{00000000-0008-0000-0100-00009153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16</xdr:col>
          <xdr:colOff>76200</xdr:colOff>
          <xdr:row>34</xdr:row>
          <xdr:rowOff>200025</xdr:rowOff>
        </xdr:from>
        <xdr:to>
          <xdr:col>17</xdr:col>
          <xdr:colOff>34925</xdr:colOff>
          <xdr:row>36</xdr:row>
          <xdr:rowOff>0</xdr:rowOff>
        </xdr:to>
        <xdr:sp macro="" textlink="">
          <xdr:nvSpPr>
            <xdr:cNvPr id="21394" name="Check Box 914" hidden="1">
              <a:extLst>
                <a:ext uri="{63B3BB69-23CF-44E3-9099-C40C66FF867C}">
                  <a14:compatExt spid="_x0000_s21394"/>
                </a:ext>
                <a:ext uri="{FF2B5EF4-FFF2-40B4-BE49-F238E27FC236}">
                  <a16:creationId xmlns:a16="http://schemas.microsoft.com/office/drawing/2014/main" id="{00000000-0008-0000-0100-00009253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16</xdr:col>
          <xdr:colOff>76200</xdr:colOff>
          <xdr:row>35</xdr:row>
          <xdr:rowOff>200025</xdr:rowOff>
        </xdr:from>
        <xdr:to>
          <xdr:col>17</xdr:col>
          <xdr:colOff>34925</xdr:colOff>
          <xdr:row>37</xdr:row>
          <xdr:rowOff>0</xdr:rowOff>
        </xdr:to>
        <xdr:sp macro="" textlink="">
          <xdr:nvSpPr>
            <xdr:cNvPr id="21395" name="Check Box 915" hidden="1">
              <a:extLst>
                <a:ext uri="{63B3BB69-23CF-44E3-9099-C40C66FF867C}">
                  <a14:compatExt spid="_x0000_s21395"/>
                </a:ext>
                <a:ext uri="{FF2B5EF4-FFF2-40B4-BE49-F238E27FC236}">
                  <a16:creationId xmlns:a16="http://schemas.microsoft.com/office/drawing/2014/main" id="{00000000-0008-0000-0100-00009353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16</xdr:col>
          <xdr:colOff>76200</xdr:colOff>
          <xdr:row>36</xdr:row>
          <xdr:rowOff>200025</xdr:rowOff>
        </xdr:from>
        <xdr:to>
          <xdr:col>17</xdr:col>
          <xdr:colOff>34925</xdr:colOff>
          <xdr:row>38</xdr:row>
          <xdr:rowOff>0</xdr:rowOff>
        </xdr:to>
        <xdr:sp macro="" textlink="">
          <xdr:nvSpPr>
            <xdr:cNvPr id="21396" name="Check Box 916" hidden="1">
              <a:extLst>
                <a:ext uri="{63B3BB69-23CF-44E3-9099-C40C66FF867C}">
                  <a14:compatExt spid="_x0000_s21396"/>
                </a:ext>
                <a:ext uri="{FF2B5EF4-FFF2-40B4-BE49-F238E27FC236}">
                  <a16:creationId xmlns:a16="http://schemas.microsoft.com/office/drawing/2014/main" id="{00000000-0008-0000-0100-00009453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16</xdr:col>
          <xdr:colOff>76200</xdr:colOff>
          <xdr:row>37</xdr:row>
          <xdr:rowOff>200025</xdr:rowOff>
        </xdr:from>
        <xdr:to>
          <xdr:col>17</xdr:col>
          <xdr:colOff>34925</xdr:colOff>
          <xdr:row>39</xdr:row>
          <xdr:rowOff>0</xdr:rowOff>
        </xdr:to>
        <xdr:sp macro="" textlink="">
          <xdr:nvSpPr>
            <xdr:cNvPr id="21397" name="Check Box 917" hidden="1">
              <a:extLst>
                <a:ext uri="{63B3BB69-23CF-44E3-9099-C40C66FF867C}">
                  <a14:compatExt spid="_x0000_s21397"/>
                </a:ext>
                <a:ext uri="{FF2B5EF4-FFF2-40B4-BE49-F238E27FC236}">
                  <a16:creationId xmlns:a16="http://schemas.microsoft.com/office/drawing/2014/main" id="{00000000-0008-0000-0100-00009553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25</xdr:col>
          <xdr:colOff>47625</xdr:colOff>
          <xdr:row>22</xdr:row>
          <xdr:rowOff>200025</xdr:rowOff>
        </xdr:from>
        <xdr:to>
          <xdr:col>26</xdr:col>
          <xdr:colOff>38100</xdr:colOff>
          <xdr:row>24</xdr:row>
          <xdr:rowOff>0</xdr:rowOff>
        </xdr:to>
        <xdr:sp macro="" textlink="">
          <xdr:nvSpPr>
            <xdr:cNvPr id="21398" name="Check Box 918" hidden="1">
              <a:extLst>
                <a:ext uri="{63B3BB69-23CF-44E3-9099-C40C66FF867C}">
                  <a14:compatExt spid="_x0000_s21398"/>
                </a:ext>
                <a:ext uri="{FF2B5EF4-FFF2-40B4-BE49-F238E27FC236}">
                  <a16:creationId xmlns:a16="http://schemas.microsoft.com/office/drawing/2014/main" id="{00000000-0008-0000-0100-00009653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25</xdr:col>
          <xdr:colOff>47625</xdr:colOff>
          <xdr:row>23</xdr:row>
          <xdr:rowOff>200025</xdr:rowOff>
        </xdr:from>
        <xdr:to>
          <xdr:col>26</xdr:col>
          <xdr:colOff>38100</xdr:colOff>
          <xdr:row>25</xdr:row>
          <xdr:rowOff>0</xdr:rowOff>
        </xdr:to>
        <xdr:sp macro="" textlink="">
          <xdr:nvSpPr>
            <xdr:cNvPr id="21399" name="Check Box 919" hidden="1">
              <a:extLst>
                <a:ext uri="{63B3BB69-23CF-44E3-9099-C40C66FF867C}">
                  <a14:compatExt spid="_x0000_s21399"/>
                </a:ext>
                <a:ext uri="{FF2B5EF4-FFF2-40B4-BE49-F238E27FC236}">
                  <a16:creationId xmlns:a16="http://schemas.microsoft.com/office/drawing/2014/main" id="{00000000-0008-0000-0100-00009753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25</xdr:col>
          <xdr:colOff>47625</xdr:colOff>
          <xdr:row>24</xdr:row>
          <xdr:rowOff>200025</xdr:rowOff>
        </xdr:from>
        <xdr:to>
          <xdr:col>26</xdr:col>
          <xdr:colOff>38100</xdr:colOff>
          <xdr:row>26</xdr:row>
          <xdr:rowOff>0</xdr:rowOff>
        </xdr:to>
        <xdr:sp macro="" textlink="">
          <xdr:nvSpPr>
            <xdr:cNvPr id="21400" name="Check Box 920" hidden="1">
              <a:extLst>
                <a:ext uri="{63B3BB69-23CF-44E3-9099-C40C66FF867C}">
                  <a14:compatExt spid="_x0000_s21400"/>
                </a:ext>
                <a:ext uri="{FF2B5EF4-FFF2-40B4-BE49-F238E27FC236}">
                  <a16:creationId xmlns:a16="http://schemas.microsoft.com/office/drawing/2014/main" id="{00000000-0008-0000-0100-00009853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25</xdr:col>
          <xdr:colOff>47625</xdr:colOff>
          <xdr:row>25</xdr:row>
          <xdr:rowOff>200025</xdr:rowOff>
        </xdr:from>
        <xdr:to>
          <xdr:col>26</xdr:col>
          <xdr:colOff>38100</xdr:colOff>
          <xdr:row>27</xdr:row>
          <xdr:rowOff>0</xdr:rowOff>
        </xdr:to>
        <xdr:sp macro="" textlink="">
          <xdr:nvSpPr>
            <xdr:cNvPr id="21401" name="Check Box 921" hidden="1">
              <a:extLst>
                <a:ext uri="{63B3BB69-23CF-44E3-9099-C40C66FF867C}">
                  <a14:compatExt spid="_x0000_s21401"/>
                </a:ext>
                <a:ext uri="{FF2B5EF4-FFF2-40B4-BE49-F238E27FC236}">
                  <a16:creationId xmlns:a16="http://schemas.microsoft.com/office/drawing/2014/main" id="{00000000-0008-0000-0100-00009953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25</xdr:col>
          <xdr:colOff>47625</xdr:colOff>
          <xdr:row>26</xdr:row>
          <xdr:rowOff>200025</xdr:rowOff>
        </xdr:from>
        <xdr:to>
          <xdr:col>26</xdr:col>
          <xdr:colOff>38100</xdr:colOff>
          <xdr:row>28</xdr:row>
          <xdr:rowOff>0</xdr:rowOff>
        </xdr:to>
        <xdr:sp macro="" textlink="">
          <xdr:nvSpPr>
            <xdr:cNvPr id="21402" name="Check Box 922" hidden="1">
              <a:extLst>
                <a:ext uri="{63B3BB69-23CF-44E3-9099-C40C66FF867C}">
                  <a14:compatExt spid="_x0000_s21402"/>
                </a:ext>
                <a:ext uri="{FF2B5EF4-FFF2-40B4-BE49-F238E27FC236}">
                  <a16:creationId xmlns:a16="http://schemas.microsoft.com/office/drawing/2014/main" id="{00000000-0008-0000-0100-00009A53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25</xdr:col>
          <xdr:colOff>47625</xdr:colOff>
          <xdr:row>27</xdr:row>
          <xdr:rowOff>200025</xdr:rowOff>
        </xdr:from>
        <xdr:to>
          <xdr:col>26</xdr:col>
          <xdr:colOff>38100</xdr:colOff>
          <xdr:row>29</xdr:row>
          <xdr:rowOff>0</xdr:rowOff>
        </xdr:to>
        <xdr:sp macro="" textlink="">
          <xdr:nvSpPr>
            <xdr:cNvPr id="21403" name="Check Box 923" hidden="1">
              <a:extLst>
                <a:ext uri="{63B3BB69-23CF-44E3-9099-C40C66FF867C}">
                  <a14:compatExt spid="_x0000_s21403"/>
                </a:ext>
                <a:ext uri="{FF2B5EF4-FFF2-40B4-BE49-F238E27FC236}">
                  <a16:creationId xmlns:a16="http://schemas.microsoft.com/office/drawing/2014/main" id="{00000000-0008-0000-0100-00009B53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25</xdr:col>
          <xdr:colOff>47625</xdr:colOff>
          <xdr:row>28</xdr:row>
          <xdr:rowOff>200025</xdr:rowOff>
        </xdr:from>
        <xdr:to>
          <xdr:col>26</xdr:col>
          <xdr:colOff>38100</xdr:colOff>
          <xdr:row>30</xdr:row>
          <xdr:rowOff>0</xdr:rowOff>
        </xdr:to>
        <xdr:sp macro="" textlink="">
          <xdr:nvSpPr>
            <xdr:cNvPr id="21404" name="Check Box 924" hidden="1">
              <a:extLst>
                <a:ext uri="{63B3BB69-23CF-44E3-9099-C40C66FF867C}">
                  <a14:compatExt spid="_x0000_s21404"/>
                </a:ext>
                <a:ext uri="{FF2B5EF4-FFF2-40B4-BE49-F238E27FC236}">
                  <a16:creationId xmlns:a16="http://schemas.microsoft.com/office/drawing/2014/main" id="{00000000-0008-0000-0100-00009C53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25</xdr:col>
          <xdr:colOff>47625</xdr:colOff>
          <xdr:row>29</xdr:row>
          <xdr:rowOff>200025</xdr:rowOff>
        </xdr:from>
        <xdr:to>
          <xdr:col>26</xdr:col>
          <xdr:colOff>38100</xdr:colOff>
          <xdr:row>31</xdr:row>
          <xdr:rowOff>0</xdr:rowOff>
        </xdr:to>
        <xdr:sp macro="" textlink="">
          <xdr:nvSpPr>
            <xdr:cNvPr id="21405" name="Check Box 925" hidden="1">
              <a:extLst>
                <a:ext uri="{63B3BB69-23CF-44E3-9099-C40C66FF867C}">
                  <a14:compatExt spid="_x0000_s21405"/>
                </a:ext>
                <a:ext uri="{FF2B5EF4-FFF2-40B4-BE49-F238E27FC236}">
                  <a16:creationId xmlns:a16="http://schemas.microsoft.com/office/drawing/2014/main" id="{00000000-0008-0000-0100-00009D53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25</xdr:col>
          <xdr:colOff>47625</xdr:colOff>
          <xdr:row>30</xdr:row>
          <xdr:rowOff>200025</xdr:rowOff>
        </xdr:from>
        <xdr:to>
          <xdr:col>26</xdr:col>
          <xdr:colOff>38100</xdr:colOff>
          <xdr:row>32</xdr:row>
          <xdr:rowOff>0</xdr:rowOff>
        </xdr:to>
        <xdr:sp macro="" textlink="">
          <xdr:nvSpPr>
            <xdr:cNvPr id="21406" name="Check Box 926" hidden="1">
              <a:extLst>
                <a:ext uri="{63B3BB69-23CF-44E3-9099-C40C66FF867C}">
                  <a14:compatExt spid="_x0000_s21406"/>
                </a:ext>
                <a:ext uri="{FF2B5EF4-FFF2-40B4-BE49-F238E27FC236}">
                  <a16:creationId xmlns:a16="http://schemas.microsoft.com/office/drawing/2014/main" id="{00000000-0008-0000-0100-00009E53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25</xdr:col>
          <xdr:colOff>47625</xdr:colOff>
          <xdr:row>31</xdr:row>
          <xdr:rowOff>200025</xdr:rowOff>
        </xdr:from>
        <xdr:to>
          <xdr:col>26</xdr:col>
          <xdr:colOff>38100</xdr:colOff>
          <xdr:row>33</xdr:row>
          <xdr:rowOff>0</xdr:rowOff>
        </xdr:to>
        <xdr:sp macro="" textlink="">
          <xdr:nvSpPr>
            <xdr:cNvPr id="21407" name="Check Box 927" hidden="1">
              <a:extLst>
                <a:ext uri="{63B3BB69-23CF-44E3-9099-C40C66FF867C}">
                  <a14:compatExt spid="_x0000_s21407"/>
                </a:ext>
                <a:ext uri="{FF2B5EF4-FFF2-40B4-BE49-F238E27FC236}">
                  <a16:creationId xmlns:a16="http://schemas.microsoft.com/office/drawing/2014/main" id="{00000000-0008-0000-0100-00009F53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25</xdr:col>
          <xdr:colOff>47625</xdr:colOff>
          <xdr:row>32</xdr:row>
          <xdr:rowOff>200025</xdr:rowOff>
        </xdr:from>
        <xdr:to>
          <xdr:col>26</xdr:col>
          <xdr:colOff>38100</xdr:colOff>
          <xdr:row>34</xdr:row>
          <xdr:rowOff>0</xdr:rowOff>
        </xdr:to>
        <xdr:sp macro="" textlink="">
          <xdr:nvSpPr>
            <xdr:cNvPr id="21408" name="Check Box 928" hidden="1">
              <a:extLst>
                <a:ext uri="{63B3BB69-23CF-44E3-9099-C40C66FF867C}">
                  <a14:compatExt spid="_x0000_s21408"/>
                </a:ext>
                <a:ext uri="{FF2B5EF4-FFF2-40B4-BE49-F238E27FC236}">
                  <a16:creationId xmlns:a16="http://schemas.microsoft.com/office/drawing/2014/main" id="{00000000-0008-0000-0100-0000A053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25</xdr:col>
          <xdr:colOff>47625</xdr:colOff>
          <xdr:row>33</xdr:row>
          <xdr:rowOff>200025</xdr:rowOff>
        </xdr:from>
        <xdr:to>
          <xdr:col>26</xdr:col>
          <xdr:colOff>38100</xdr:colOff>
          <xdr:row>35</xdr:row>
          <xdr:rowOff>0</xdr:rowOff>
        </xdr:to>
        <xdr:sp macro="" textlink="">
          <xdr:nvSpPr>
            <xdr:cNvPr id="21409" name="Check Box 929" hidden="1">
              <a:extLst>
                <a:ext uri="{63B3BB69-23CF-44E3-9099-C40C66FF867C}">
                  <a14:compatExt spid="_x0000_s21409"/>
                </a:ext>
                <a:ext uri="{FF2B5EF4-FFF2-40B4-BE49-F238E27FC236}">
                  <a16:creationId xmlns:a16="http://schemas.microsoft.com/office/drawing/2014/main" id="{00000000-0008-0000-0100-0000A153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25</xdr:col>
          <xdr:colOff>47625</xdr:colOff>
          <xdr:row>34</xdr:row>
          <xdr:rowOff>200025</xdr:rowOff>
        </xdr:from>
        <xdr:to>
          <xdr:col>26</xdr:col>
          <xdr:colOff>38100</xdr:colOff>
          <xdr:row>36</xdr:row>
          <xdr:rowOff>0</xdr:rowOff>
        </xdr:to>
        <xdr:sp macro="" textlink="">
          <xdr:nvSpPr>
            <xdr:cNvPr id="21410" name="Check Box 930" hidden="1">
              <a:extLst>
                <a:ext uri="{63B3BB69-23CF-44E3-9099-C40C66FF867C}">
                  <a14:compatExt spid="_x0000_s21410"/>
                </a:ext>
                <a:ext uri="{FF2B5EF4-FFF2-40B4-BE49-F238E27FC236}">
                  <a16:creationId xmlns:a16="http://schemas.microsoft.com/office/drawing/2014/main" id="{00000000-0008-0000-0100-0000A253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25</xdr:col>
          <xdr:colOff>47625</xdr:colOff>
          <xdr:row>35</xdr:row>
          <xdr:rowOff>200025</xdr:rowOff>
        </xdr:from>
        <xdr:to>
          <xdr:col>26</xdr:col>
          <xdr:colOff>38100</xdr:colOff>
          <xdr:row>37</xdr:row>
          <xdr:rowOff>0</xdr:rowOff>
        </xdr:to>
        <xdr:sp macro="" textlink="">
          <xdr:nvSpPr>
            <xdr:cNvPr id="21411" name="Check Box 931" hidden="1">
              <a:extLst>
                <a:ext uri="{63B3BB69-23CF-44E3-9099-C40C66FF867C}">
                  <a14:compatExt spid="_x0000_s21411"/>
                </a:ext>
                <a:ext uri="{FF2B5EF4-FFF2-40B4-BE49-F238E27FC236}">
                  <a16:creationId xmlns:a16="http://schemas.microsoft.com/office/drawing/2014/main" id="{00000000-0008-0000-0100-0000A353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25</xdr:col>
          <xdr:colOff>47625</xdr:colOff>
          <xdr:row>36</xdr:row>
          <xdr:rowOff>200025</xdr:rowOff>
        </xdr:from>
        <xdr:to>
          <xdr:col>26</xdr:col>
          <xdr:colOff>38100</xdr:colOff>
          <xdr:row>38</xdr:row>
          <xdr:rowOff>0</xdr:rowOff>
        </xdr:to>
        <xdr:sp macro="" textlink="">
          <xdr:nvSpPr>
            <xdr:cNvPr id="21412" name="Check Box 932" hidden="1">
              <a:extLst>
                <a:ext uri="{63B3BB69-23CF-44E3-9099-C40C66FF867C}">
                  <a14:compatExt spid="_x0000_s21412"/>
                </a:ext>
                <a:ext uri="{FF2B5EF4-FFF2-40B4-BE49-F238E27FC236}">
                  <a16:creationId xmlns:a16="http://schemas.microsoft.com/office/drawing/2014/main" id="{00000000-0008-0000-0100-0000A453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25</xdr:col>
          <xdr:colOff>47625</xdr:colOff>
          <xdr:row>37</xdr:row>
          <xdr:rowOff>200025</xdr:rowOff>
        </xdr:from>
        <xdr:to>
          <xdr:col>26</xdr:col>
          <xdr:colOff>38100</xdr:colOff>
          <xdr:row>39</xdr:row>
          <xdr:rowOff>0</xdr:rowOff>
        </xdr:to>
        <xdr:sp macro="" textlink="">
          <xdr:nvSpPr>
            <xdr:cNvPr id="21413" name="Check Box 933" hidden="1">
              <a:extLst>
                <a:ext uri="{63B3BB69-23CF-44E3-9099-C40C66FF867C}">
                  <a14:compatExt spid="_x0000_s21413"/>
                </a:ext>
                <a:ext uri="{FF2B5EF4-FFF2-40B4-BE49-F238E27FC236}">
                  <a16:creationId xmlns:a16="http://schemas.microsoft.com/office/drawing/2014/main" id="{00000000-0008-0000-0100-0000A553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7</xdr:row>
          <xdr:rowOff>180975</xdr:rowOff>
        </xdr:from>
        <xdr:to>
          <xdr:col>3</xdr:col>
          <xdr:colOff>38100</xdr:colOff>
          <xdr:row>9</xdr:row>
          <xdr:rowOff>0</xdr:rowOff>
        </xdr:to>
        <xdr:sp macro="" textlink="">
          <xdr:nvSpPr>
            <xdr:cNvPr id="21423" name="Check Box 943" hidden="1">
              <a:extLst>
                <a:ext uri="{63B3BB69-23CF-44E3-9099-C40C66FF867C}">
                  <a14:compatExt spid="_x0000_s21423"/>
                </a:ext>
                <a:ext uri="{FF2B5EF4-FFF2-40B4-BE49-F238E27FC236}">
                  <a16:creationId xmlns:a16="http://schemas.microsoft.com/office/drawing/2014/main" id="{00000000-0008-0000-0100-0000AF53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8</xdr:row>
          <xdr:rowOff>200025</xdr:rowOff>
        </xdr:from>
        <xdr:to>
          <xdr:col>3</xdr:col>
          <xdr:colOff>38100</xdr:colOff>
          <xdr:row>10</xdr:row>
          <xdr:rowOff>0</xdr:rowOff>
        </xdr:to>
        <xdr:sp macro="" textlink="">
          <xdr:nvSpPr>
            <xdr:cNvPr id="21424" name="Check Box 944" hidden="1">
              <a:extLst>
                <a:ext uri="{63B3BB69-23CF-44E3-9099-C40C66FF867C}">
                  <a14:compatExt spid="_x0000_s21424"/>
                </a:ext>
                <a:ext uri="{FF2B5EF4-FFF2-40B4-BE49-F238E27FC236}">
                  <a16:creationId xmlns:a16="http://schemas.microsoft.com/office/drawing/2014/main" id="{00000000-0008-0000-0100-0000B053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9</xdr:row>
          <xdr:rowOff>200025</xdr:rowOff>
        </xdr:from>
        <xdr:to>
          <xdr:col>3</xdr:col>
          <xdr:colOff>38100</xdr:colOff>
          <xdr:row>11</xdr:row>
          <xdr:rowOff>0</xdr:rowOff>
        </xdr:to>
        <xdr:sp macro="" textlink="">
          <xdr:nvSpPr>
            <xdr:cNvPr id="21425" name="Check Box 945" hidden="1">
              <a:extLst>
                <a:ext uri="{63B3BB69-23CF-44E3-9099-C40C66FF867C}">
                  <a14:compatExt spid="_x0000_s21425"/>
                </a:ext>
                <a:ext uri="{FF2B5EF4-FFF2-40B4-BE49-F238E27FC236}">
                  <a16:creationId xmlns:a16="http://schemas.microsoft.com/office/drawing/2014/main" id="{00000000-0008-0000-0100-0000B153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10</xdr:row>
          <xdr:rowOff>200025</xdr:rowOff>
        </xdr:from>
        <xdr:to>
          <xdr:col>3</xdr:col>
          <xdr:colOff>38100</xdr:colOff>
          <xdr:row>12</xdr:row>
          <xdr:rowOff>0</xdr:rowOff>
        </xdr:to>
        <xdr:sp macro="" textlink="">
          <xdr:nvSpPr>
            <xdr:cNvPr id="21426" name="Check Box 946" hidden="1">
              <a:extLst>
                <a:ext uri="{63B3BB69-23CF-44E3-9099-C40C66FF867C}">
                  <a14:compatExt spid="_x0000_s21426"/>
                </a:ext>
                <a:ext uri="{FF2B5EF4-FFF2-40B4-BE49-F238E27FC236}">
                  <a16:creationId xmlns:a16="http://schemas.microsoft.com/office/drawing/2014/main" id="{00000000-0008-0000-0100-0000B253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11</xdr:row>
          <xdr:rowOff>200025</xdr:rowOff>
        </xdr:from>
        <xdr:to>
          <xdr:col>3</xdr:col>
          <xdr:colOff>38100</xdr:colOff>
          <xdr:row>13</xdr:row>
          <xdr:rowOff>0</xdr:rowOff>
        </xdr:to>
        <xdr:sp macro="" textlink="">
          <xdr:nvSpPr>
            <xdr:cNvPr id="21427" name="Check Box 947" hidden="1">
              <a:extLst>
                <a:ext uri="{63B3BB69-23CF-44E3-9099-C40C66FF867C}">
                  <a14:compatExt spid="_x0000_s21427"/>
                </a:ext>
                <a:ext uri="{FF2B5EF4-FFF2-40B4-BE49-F238E27FC236}">
                  <a16:creationId xmlns:a16="http://schemas.microsoft.com/office/drawing/2014/main" id="{00000000-0008-0000-0100-0000B353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12</xdr:row>
          <xdr:rowOff>200025</xdr:rowOff>
        </xdr:from>
        <xdr:to>
          <xdr:col>3</xdr:col>
          <xdr:colOff>38100</xdr:colOff>
          <xdr:row>14</xdr:row>
          <xdr:rowOff>0</xdr:rowOff>
        </xdr:to>
        <xdr:sp macro="" textlink="">
          <xdr:nvSpPr>
            <xdr:cNvPr id="21428" name="Check Box 948" hidden="1">
              <a:extLst>
                <a:ext uri="{63B3BB69-23CF-44E3-9099-C40C66FF867C}">
                  <a14:compatExt spid="_x0000_s21428"/>
                </a:ext>
                <a:ext uri="{FF2B5EF4-FFF2-40B4-BE49-F238E27FC236}">
                  <a16:creationId xmlns:a16="http://schemas.microsoft.com/office/drawing/2014/main" id="{00000000-0008-0000-0100-0000B453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13</xdr:row>
          <xdr:rowOff>200025</xdr:rowOff>
        </xdr:from>
        <xdr:to>
          <xdr:col>3</xdr:col>
          <xdr:colOff>38100</xdr:colOff>
          <xdr:row>15</xdr:row>
          <xdr:rowOff>0</xdr:rowOff>
        </xdr:to>
        <xdr:sp macro="" textlink="">
          <xdr:nvSpPr>
            <xdr:cNvPr id="21429" name="Check Box 949" hidden="1">
              <a:extLst>
                <a:ext uri="{63B3BB69-23CF-44E3-9099-C40C66FF867C}">
                  <a14:compatExt spid="_x0000_s21429"/>
                </a:ext>
                <a:ext uri="{FF2B5EF4-FFF2-40B4-BE49-F238E27FC236}">
                  <a16:creationId xmlns:a16="http://schemas.microsoft.com/office/drawing/2014/main" id="{00000000-0008-0000-0100-0000B553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14</xdr:row>
          <xdr:rowOff>200025</xdr:rowOff>
        </xdr:from>
        <xdr:to>
          <xdr:col>3</xdr:col>
          <xdr:colOff>38100</xdr:colOff>
          <xdr:row>16</xdr:row>
          <xdr:rowOff>0</xdr:rowOff>
        </xdr:to>
        <xdr:sp macro="" textlink="">
          <xdr:nvSpPr>
            <xdr:cNvPr id="21430" name="Check Box 950" hidden="1">
              <a:extLst>
                <a:ext uri="{63B3BB69-23CF-44E3-9099-C40C66FF867C}">
                  <a14:compatExt spid="_x0000_s21430"/>
                </a:ext>
                <a:ext uri="{FF2B5EF4-FFF2-40B4-BE49-F238E27FC236}">
                  <a16:creationId xmlns:a16="http://schemas.microsoft.com/office/drawing/2014/main" id="{00000000-0008-0000-0100-0000B653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15</xdr:row>
          <xdr:rowOff>200025</xdr:rowOff>
        </xdr:from>
        <xdr:to>
          <xdr:col>3</xdr:col>
          <xdr:colOff>38100</xdr:colOff>
          <xdr:row>17</xdr:row>
          <xdr:rowOff>0</xdr:rowOff>
        </xdr:to>
        <xdr:sp macro="" textlink="">
          <xdr:nvSpPr>
            <xdr:cNvPr id="21431" name="Check Box 951" hidden="1">
              <a:extLst>
                <a:ext uri="{63B3BB69-23CF-44E3-9099-C40C66FF867C}">
                  <a14:compatExt spid="_x0000_s21431"/>
                </a:ext>
                <a:ext uri="{FF2B5EF4-FFF2-40B4-BE49-F238E27FC236}">
                  <a16:creationId xmlns:a16="http://schemas.microsoft.com/office/drawing/2014/main" id="{00000000-0008-0000-0100-0000B753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16</xdr:row>
          <xdr:rowOff>200025</xdr:rowOff>
        </xdr:from>
        <xdr:to>
          <xdr:col>3</xdr:col>
          <xdr:colOff>38100</xdr:colOff>
          <xdr:row>18</xdr:row>
          <xdr:rowOff>0</xdr:rowOff>
        </xdr:to>
        <xdr:sp macro="" textlink="">
          <xdr:nvSpPr>
            <xdr:cNvPr id="21432" name="Check Box 952" hidden="1">
              <a:extLst>
                <a:ext uri="{63B3BB69-23CF-44E3-9099-C40C66FF867C}">
                  <a14:compatExt spid="_x0000_s21432"/>
                </a:ext>
                <a:ext uri="{FF2B5EF4-FFF2-40B4-BE49-F238E27FC236}">
                  <a16:creationId xmlns:a16="http://schemas.microsoft.com/office/drawing/2014/main" id="{00000000-0008-0000-0100-0000B853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17</xdr:row>
          <xdr:rowOff>200025</xdr:rowOff>
        </xdr:from>
        <xdr:to>
          <xdr:col>3</xdr:col>
          <xdr:colOff>38100</xdr:colOff>
          <xdr:row>19</xdr:row>
          <xdr:rowOff>0</xdr:rowOff>
        </xdr:to>
        <xdr:sp macro="" textlink="">
          <xdr:nvSpPr>
            <xdr:cNvPr id="21433" name="Check Box 953" hidden="1">
              <a:extLst>
                <a:ext uri="{63B3BB69-23CF-44E3-9099-C40C66FF867C}">
                  <a14:compatExt spid="_x0000_s21433"/>
                </a:ext>
                <a:ext uri="{FF2B5EF4-FFF2-40B4-BE49-F238E27FC236}">
                  <a16:creationId xmlns:a16="http://schemas.microsoft.com/office/drawing/2014/main" id="{00000000-0008-0000-0100-0000B953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18</xdr:row>
          <xdr:rowOff>200025</xdr:rowOff>
        </xdr:from>
        <xdr:to>
          <xdr:col>3</xdr:col>
          <xdr:colOff>38100</xdr:colOff>
          <xdr:row>20</xdr:row>
          <xdr:rowOff>0</xdr:rowOff>
        </xdr:to>
        <xdr:sp macro="" textlink="">
          <xdr:nvSpPr>
            <xdr:cNvPr id="21434" name="Check Box 954" hidden="1">
              <a:extLst>
                <a:ext uri="{63B3BB69-23CF-44E3-9099-C40C66FF867C}">
                  <a14:compatExt spid="_x0000_s21434"/>
                </a:ext>
                <a:ext uri="{FF2B5EF4-FFF2-40B4-BE49-F238E27FC236}">
                  <a16:creationId xmlns:a16="http://schemas.microsoft.com/office/drawing/2014/main" id="{00000000-0008-0000-0100-0000BA53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19</xdr:row>
          <xdr:rowOff>200025</xdr:rowOff>
        </xdr:from>
        <xdr:to>
          <xdr:col>3</xdr:col>
          <xdr:colOff>38100</xdr:colOff>
          <xdr:row>21</xdr:row>
          <xdr:rowOff>0</xdr:rowOff>
        </xdr:to>
        <xdr:sp macro="" textlink="">
          <xdr:nvSpPr>
            <xdr:cNvPr id="21435" name="Check Box 955" hidden="1">
              <a:extLst>
                <a:ext uri="{63B3BB69-23CF-44E3-9099-C40C66FF867C}">
                  <a14:compatExt spid="_x0000_s21435"/>
                </a:ext>
                <a:ext uri="{FF2B5EF4-FFF2-40B4-BE49-F238E27FC236}">
                  <a16:creationId xmlns:a16="http://schemas.microsoft.com/office/drawing/2014/main" id="{00000000-0008-0000-0100-0000BB53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20</xdr:row>
          <xdr:rowOff>200025</xdr:rowOff>
        </xdr:from>
        <xdr:to>
          <xdr:col>3</xdr:col>
          <xdr:colOff>38100</xdr:colOff>
          <xdr:row>22</xdr:row>
          <xdr:rowOff>0</xdr:rowOff>
        </xdr:to>
        <xdr:sp macro="" textlink="">
          <xdr:nvSpPr>
            <xdr:cNvPr id="21436" name="Check Box 956" hidden="1">
              <a:extLst>
                <a:ext uri="{63B3BB69-23CF-44E3-9099-C40C66FF867C}">
                  <a14:compatExt spid="_x0000_s21436"/>
                </a:ext>
                <a:ext uri="{FF2B5EF4-FFF2-40B4-BE49-F238E27FC236}">
                  <a16:creationId xmlns:a16="http://schemas.microsoft.com/office/drawing/2014/main" id="{00000000-0008-0000-0100-0000BC53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21</xdr:row>
          <xdr:rowOff>200025</xdr:rowOff>
        </xdr:from>
        <xdr:to>
          <xdr:col>3</xdr:col>
          <xdr:colOff>38100</xdr:colOff>
          <xdr:row>23</xdr:row>
          <xdr:rowOff>0</xdr:rowOff>
        </xdr:to>
        <xdr:sp macro="" textlink="">
          <xdr:nvSpPr>
            <xdr:cNvPr id="21437" name="Check Box 957" hidden="1">
              <a:extLst>
                <a:ext uri="{63B3BB69-23CF-44E3-9099-C40C66FF867C}">
                  <a14:compatExt spid="_x0000_s21437"/>
                </a:ext>
                <a:ext uri="{FF2B5EF4-FFF2-40B4-BE49-F238E27FC236}">
                  <a16:creationId xmlns:a16="http://schemas.microsoft.com/office/drawing/2014/main" id="{00000000-0008-0000-0100-0000BD53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22</xdr:row>
          <xdr:rowOff>200025</xdr:rowOff>
        </xdr:from>
        <xdr:to>
          <xdr:col>3</xdr:col>
          <xdr:colOff>38100</xdr:colOff>
          <xdr:row>24</xdr:row>
          <xdr:rowOff>0</xdr:rowOff>
        </xdr:to>
        <xdr:sp macro="" textlink="">
          <xdr:nvSpPr>
            <xdr:cNvPr id="21438" name="Check Box 958" hidden="1">
              <a:extLst>
                <a:ext uri="{63B3BB69-23CF-44E3-9099-C40C66FF867C}">
                  <a14:compatExt spid="_x0000_s21438"/>
                </a:ext>
                <a:ext uri="{FF2B5EF4-FFF2-40B4-BE49-F238E27FC236}">
                  <a16:creationId xmlns:a16="http://schemas.microsoft.com/office/drawing/2014/main" id="{00000000-0008-0000-0100-0000BE53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23</xdr:row>
          <xdr:rowOff>200025</xdr:rowOff>
        </xdr:from>
        <xdr:to>
          <xdr:col>3</xdr:col>
          <xdr:colOff>38100</xdr:colOff>
          <xdr:row>25</xdr:row>
          <xdr:rowOff>0</xdr:rowOff>
        </xdr:to>
        <xdr:sp macro="" textlink="">
          <xdr:nvSpPr>
            <xdr:cNvPr id="21439" name="Check Box 959" hidden="1">
              <a:extLst>
                <a:ext uri="{63B3BB69-23CF-44E3-9099-C40C66FF867C}">
                  <a14:compatExt spid="_x0000_s21439"/>
                </a:ext>
                <a:ext uri="{FF2B5EF4-FFF2-40B4-BE49-F238E27FC236}">
                  <a16:creationId xmlns:a16="http://schemas.microsoft.com/office/drawing/2014/main" id="{00000000-0008-0000-0100-0000BF53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24</xdr:row>
          <xdr:rowOff>200025</xdr:rowOff>
        </xdr:from>
        <xdr:to>
          <xdr:col>3</xdr:col>
          <xdr:colOff>38100</xdr:colOff>
          <xdr:row>26</xdr:row>
          <xdr:rowOff>0</xdr:rowOff>
        </xdr:to>
        <xdr:sp macro="" textlink="">
          <xdr:nvSpPr>
            <xdr:cNvPr id="21440" name="Check Box 960" hidden="1">
              <a:extLst>
                <a:ext uri="{63B3BB69-23CF-44E3-9099-C40C66FF867C}">
                  <a14:compatExt spid="_x0000_s21440"/>
                </a:ext>
                <a:ext uri="{FF2B5EF4-FFF2-40B4-BE49-F238E27FC236}">
                  <a16:creationId xmlns:a16="http://schemas.microsoft.com/office/drawing/2014/main" id="{00000000-0008-0000-0100-0000C053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25</xdr:row>
          <xdr:rowOff>200025</xdr:rowOff>
        </xdr:from>
        <xdr:to>
          <xdr:col>3</xdr:col>
          <xdr:colOff>38100</xdr:colOff>
          <xdr:row>27</xdr:row>
          <xdr:rowOff>0</xdr:rowOff>
        </xdr:to>
        <xdr:sp macro="" textlink="">
          <xdr:nvSpPr>
            <xdr:cNvPr id="21441" name="Check Box 961" hidden="1">
              <a:extLst>
                <a:ext uri="{63B3BB69-23CF-44E3-9099-C40C66FF867C}">
                  <a14:compatExt spid="_x0000_s21441"/>
                </a:ext>
                <a:ext uri="{FF2B5EF4-FFF2-40B4-BE49-F238E27FC236}">
                  <a16:creationId xmlns:a16="http://schemas.microsoft.com/office/drawing/2014/main" id="{00000000-0008-0000-0100-0000C153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26</xdr:row>
          <xdr:rowOff>200025</xdr:rowOff>
        </xdr:from>
        <xdr:to>
          <xdr:col>3</xdr:col>
          <xdr:colOff>38100</xdr:colOff>
          <xdr:row>28</xdr:row>
          <xdr:rowOff>0</xdr:rowOff>
        </xdr:to>
        <xdr:sp macro="" textlink="">
          <xdr:nvSpPr>
            <xdr:cNvPr id="21442" name="Check Box 962" hidden="1">
              <a:extLst>
                <a:ext uri="{63B3BB69-23CF-44E3-9099-C40C66FF867C}">
                  <a14:compatExt spid="_x0000_s21442"/>
                </a:ext>
                <a:ext uri="{FF2B5EF4-FFF2-40B4-BE49-F238E27FC236}">
                  <a16:creationId xmlns:a16="http://schemas.microsoft.com/office/drawing/2014/main" id="{00000000-0008-0000-0100-0000C253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27</xdr:row>
          <xdr:rowOff>200025</xdr:rowOff>
        </xdr:from>
        <xdr:to>
          <xdr:col>3</xdr:col>
          <xdr:colOff>38100</xdr:colOff>
          <xdr:row>29</xdr:row>
          <xdr:rowOff>0</xdr:rowOff>
        </xdr:to>
        <xdr:sp macro="" textlink="">
          <xdr:nvSpPr>
            <xdr:cNvPr id="21443" name="Check Box 963" hidden="1">
              <a:extLst>
                <a:ext uri="{63B3BB69-23CF-44E3-9099-C40C66FF867C}">
                  <a14:compatExt spid="_x0000_s21443"/>
                </a:ext>
                <a:ext uri="{FF2B5EF4-FFF2-40B4-BE49-F238E27FC236}">
                  <a16:creationId xmlns:a16="http://schemas.microsoft.com/office/drawing/2014/main" id="{00000000-0008-0000-0100-0000C353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28</xdr:row>
          <xdr:rowOff>200025</xdr:rowOff>
        </xdr:from>
        <xdr:to>
          <xdr:col>3</xdr:col>
          <xdr:colOff>38100</xdr:colOff>
          <xdr:row>30</xdr:row>
          <xdr:rowOff>0</xdr:rowOff>
        </xdr:to>
        <xdr:sp macro="" textlink="">
          <xdr:nvSpPr>
            <xdr:cNvPr id="21444" name="Check Box 964" hidden="1">
              <a:extLst>
                <a:ext uri="{63B3BB69-23CF-44E3-9099-C40C66FF867C}">
                  <a14:compatExt spid="_x0000_s21444"/>
                </a:ext>
                <a:ext uri="{FF2B5EF4-FFF2-40B4-BE49-F238E27FC236}">
                  <a16:creationId xmlns:a16="http://schemas.microsoft.com/office/drawing/2014/main" id="{00000000-0008-0000-0100-0000C453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29</xdr:row>
          <xdr:rowOff>200025</xdr:rowOff>
        </xdr:from>
        <xdr:to>
          <xdr:col>3</xdr:col>
          <xdr:colOff>38100</xdr:colOff>
          <xdr:row>31</xdr:row>
          <xdr:rowOff>0</xdr:rowOff>
        </xdr:to>
        <xdr:sp macro="" textlink="">
          <xdr:nvSpPr>
            <xdr:cNvPr id="21445" name="Check Box 965" hidden="1">
              <a:extLst>
                <a:ext uri="{63B3BB69-23CF-44E3-9099-C40C66FF867C}">
                  <a14:compatExt spid="_x0000_s21445"/>
                </a:ext>
                <a:ext uri="{FF2B5EF4-FFF2-40B4-BE49-F238E27FC236}">
                  <a16:creationId xmlns:a16="http://schemas.microsoft.com/office/drawing/2014/main" id="{00000000-0008-0000-0100-0000C553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30</xdr:row>
          <xdr:rowOff>200025</xdr:rowOff>
        </xdr:from>
        <xdr:to>
          <xdr:col>3</xdr:col>
          <xdr:colOff>38100</xdr:colOff>
          <xdr:row>32</xdr:row>
          <xdr:rowOff>0</xdr:rowOff>
        </xdr:to>
        <xdr:sp macro="" textlink="">
          <xdr:nvSpPr>
            <xdr:cNvPr id="21446" name="Check Box 966" hidden="1">
              <a:extLst>
                <a:ext uri="{63B3BB69-23CF-44E3-9099-C40C66FF867C}">
                  <a14:compatExt spid="_x0000_s21446"/>
                </a:ext>
                <a:ext uri="{FF2B5EF4-FFF2-40B4-BE49-F238E27FC236}">
                  <a16:creationId xmlns:a16="http://schemas.microsoft.com/office/drawing/2014/main" id="{00000000-0008-0000-0100-0000C653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31</xdr:row>
          <xdr:rowOff>200025</xdr:rowOff>
        </xdr:from>
        <xdr:to>
          <xdr:col>3</xdr:col>
          <xdr:colOff>38100</xdr:colOff>
          <xdr:row>33</xdr:row>
          <xdr:rowOff>0</xdr:rowOff>
        </xdr:to>
        <xdr:sp macro="" textlink="">
          <xdr:nvSpPr>
            <xdr:cNvPr id="21447" name="Check Box 967" hidden="1">
              <a:extLst>
                <a:ext uri="{63B3BB69-23CF-44E3-9099-C40C66FF867C}">
                  <a14:compatExt spid="_x0000_s21447"/>
                </a:ext>
                <a:ext uri="{FF2B5EF4-FFF2-40B4-BE49-F238E27FC236}">
                  <a16:creationId xmlns:a16="http://schemas.microsoft.com/office/drawing/2014/main" id="{00000000-0008-0000-0100-0000C753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32</xdr:row>
          <xdr:rowOff>200025</xdr:rowOff>
        </xdr:from>
        <xdr:to>
          <xdr:col>3</xdr:col>
          <xdr:colOff>38100</xdr:colOff>
          <xdr:row>34</xdr:row>
          <xdr:rowOff>0</xdr:rowOff>
        </xdr:to>
        <xdr:sp macro="" textlink="">
          <xdr:nvSpPr>
            <xdr:cNvPr id="21448" name="Check Box 968" hidden="1">
              <a:extLst>
                <a:ext uri="{63B3BB69-23CF-44E3-9099-C40C66FF867C}">
                  <a14:compatExt spid="_x0000_s21448"/>
                </a:ext>
                <a:ext uri="{FF2B5EF4-FFF2-40B4-BE49-F238E27FC236}">
                  <a16:creationId xmlns:a16="http://schemas.microsoft.com/office/drawing/2014/main" id="{00000000-0008-0000-0100-0000C853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33</xdr:row>
          <xdr:rowOff>200025</xdr:rowOff>
        </xdr:from>
        <xdr:to>
          <xdr:col>3</xdr:col>
          <xdr:colOff>38100</xdr:colOff>
          <xdr:row>35</xdr:row>
          <xdr:rowOff>0</xdr:rowOff>
        </xdr:to>
        <xdr:sp macro="" textlink="">
          <xdr:nvSpPr>
            <xdr:cNvPr id="21449" name="Check Box 969" hidden="1">
              <a:extLst>
                <a:ext uri="{63B3BB69-23CF-44E3-9099-C40C66FF867C}">
                  <a14:compatExt spid="_x0000_s21449"/>
                </a:ext>
                <a:ext uri="{FF2B5EF4-FFF2-40B4-BE49-F238E27FC236}">
                  <a16:creationId xmlns:a16="http://schemas.microsoft.com/office/drawing/2014/main" id="{00000000-0008-0000-0100-0000C953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34</xdr:row>
          <xdr:rowOff>200025</xdr:rowOff>
        </xdr:from>
        <xdr:to>
          <xdr:col>3</xdr:col>
          <xdr:colOff>38100</xdr:colOff>
          <xdr:row>36</xdr:row>
          <xdr:rowOff>0</xdr:rowOff>
        </xdr:to>
        <xdr:sp macro="" textlink="">
          <xdr:nvSpPr>
            <xdr:cNvPr id="21450" name="Check Box 970" hidden="1">
              <a:extLst>
                <a:ext uri="{63B3BB69-23CF-44E3-9099-C40C66FF867C}">
                  <a14:compatExt spid="_x0000_s21450"/>
                </a:ext>
                <a:ext uri="{FF2B5EF4-FFF2-40B4-BE49-F238E27FC236}">
                  <a16:creationId xmlns:a16="http://schemas.microsoft.com/office/drawing/2014/main" id="{00000000-0008-0000-0100-0000CA53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35</xdr:row>
          <xdr:rowOff>200025</xdr:rowOff>
        </xdr:from>
        <xdr:to>
          <xdr:col>3</xdr:col>
          <xdr:colOff>38100</xdr:colOff>
          <xdr:row>37</xdr:row>
          <xdr:rowOff>0</xdr:rowOff>
        </xdr:to>
        <xdr:sp macro="" textlink="">
          <xdr:nvSpPr>
            <xdr:cNvPr id="21451" name="Check Box 971" hidden="1">
              <a:extLst>
                <a:ext uri="{63B3BB69-23CF-44E3-9099-C40C66FF867C}">
                  <a14:compatExt spid="_x0000_s21451"/>
                </a:ext>
                <a:ext uri="{FF2B5EF4-FFF2-40B4-BE49-F238E27FC236}">
                  <a16:creationId xmlns:a16="http://schemas.microsoft.com/office/drawing/2014/main" id="{00000000-0008-0000-0100-0000CB53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36</xdr:row>
          <xdr:rowOff>200025</xdr:rowOff>
        </xdr:from>
        <xdr:to>
          <xdr:col>3</xdr:col>
          <xdr:colOff>38100</xdr:colOff>
          <xdr:row>38</xdr:row>
          <xdr:rowOff>0</xdr:rowOff>
        </xdr:to>
        <xdr:sp macro="" textlink="">
          <xdr:nvSpPr>
            <xdr:cNvPr id="21452" name="Check Box 972" hidden="1">
              <a:extLst>
                <a:ext uri="{63B3BB69-23CF-44E3-9099-C40C66FF867C}">
                  <a14:compatExt spid="_x0000_s21452"/>
                </a:ext>
                <a:ext uri="{FF2B5EF4-FFF2-40B4-BE49-F238E27FC236}">
                  <a16:creationId xmlns:a16="http://schemas.microsoft.com/office/drawing/2014/main" id="{00000000-0008-0000-0100-0000CC53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37</xdr:row>
          <xdr:rowOff>200025</xdr:rowOff>
        </xdr:from>
        <xdr:to>
          <xdr:col>3</xdr:col>
          <xdr:colOff>38100</xdr:colOff>
          <xdr:row>39</xdr:row>
          <xdr:rowOff>0</xdr:rowOff>
        </xdr:to>
        <xdr:sp macro="" textlink="">
          <xdr:nvSpPr>
            <xdr:cNvPr id="21453" name="Check Box 973" hidden="1">
              <a:extLst>
                <a:ext uri="{63B3BB69-23CF-44E3-9099-C40C66FF867C}">
                  <a14:compatExt spid="_x0000_s21453"/>
                </a:ext>
                <a:ext uri="{FF2B5EF4-FFF2-40B4-BE49-F238E27FC236}">
                  <a16:creationId xmlns:a16="http://schemas.microsoft.com/office/drawing/2014/main" id="{00000000-0008-0000-0100-0000CD53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25</xdr:row>
          <xdr:rowOff>200025</xdr:rowOff>
        </xdr:from>
        <xdr:to>
          <xdr:col>9</xdr:col>
          <xdr:colOff>38100</xdr:colOff>
          <xdr:row>27</xdr:row>
          <xdr:rowOff>0</xdr:rowOff>
        </xdr:to>
        <xdr:sp macro="" textlink="">
          <xdr:nvSpPr>
            <xdr:cNvPr id="28160" name="Check Box 1536" hidden="1">
              <a:extLst>
                <a:ext uri="{63B3BB69-23CF-44E3-9099-C40C66FF867C}">
                  <a14:compatExt spid="_x0000_s28160"/>
                </a:ext>
                <a:ext uri="{FF2B5EF4-FFF2-40B4-BE49-F238E27FC236}">
                  <a16:creationId xmlns:a16="http://schemas.microsoft.com/office/drawing/2014/main" id="{00000000-0008-0000-0100-0000006E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26</xdr:row>
          <xdr:rowOff>200025</xdr:rowOff>
        </xdr:from>
        <xdr:to>
          <xdr:col>9</xdr:col>
          <xdr:colOff>38100</xdr:colOff>
          <xdr:row>28</xdr:row>
          <xdr:rowOff>0</xdr:rowOff>
        </xdr:to>
        <xdr:sp macro="" textlink="">
          <xdr:nvSpPr>
            <xdr:cNvPr id="28161" name="Check Box 1537" hidden="1">
              <a:extLst>
                <a:ext uri="{63B3BB69-23CF-44E3-9099-C40C66FF867C}">
                  <a14:compatExt spid="_x0000_s28161"/>
                </a:ext>
                <a:ext uri="{FF2B5EF4-FFF2-40B4-BE49-F238E27FC236}">
                  <a16:creationId xmlns:a16="http://schemas.microsoft.com/office/drawing/2014/main" id="{00000000-0008-0000-0100-0000016E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26</xdr:row>
          <xdr:rowOff>200025</xdr:rowOff>
        </xdr:from>
        <xdr:to>
          <xdr:col>9</xdr:col>
          <xdr:colOff>38100</xdr:colOff>
          <xdr:row>28</xdr:row>
          <xdr:rowOff>0</xdr:rowOff>
        </xdr:to>
        <xdr:sp macro="" textlink="">
          <xdr:nvSpPr>
            <xdr:cNvPr id="28162" name="Check Box 1538" hidden="1">
              <a:extLst>
                <a:ext uri="{63B3BB69-23CF-44E3-9099-C40C66FF867C}">
                  <a14:compatExt spid="_x0000_s28162"/>
                </a:ext>
                <a:ext uri="{FF2B5EF4-FFF2-40B4-BE49-F238E27FC236}">
                  <a16:creationId xmlns:a16="http://schemas.microsoft.com/office/drawing/2014/main" id="{00000000-0008-0000-0100-0000026E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27</xdr:row>
          <xdr:rowOff>200025</xdr:rowOff>
        </xdr:from>
        <xdr:to>
          <xdr:col>9</xdr:col>
          <xdr:colOff>38100</xdr:colOff>
          <xdr:row>29</xdr:row>
          <xdr:rowOff>0</xdr:rowOff>
        </xdr:to>
        <xdr:sp macro="" textlink="">
          <xdr:nvSpPr>
            <xdr:cNvPr id="28163" name="Check Box 1539" hidden="1">
              <a:extLst>
                <a:ext uri="{63B3BB69-23CF-44E3-9099-C40C66FF867C}">
                  <a14:compatExt spid="_x0000_s28163"/>
                </a:ext>
                <a:ext uri="{FF2B5EF4-FFF2-40B4-BE49-F238E27FC236}">
                  <a16:creationId xmlns:a16="http://schemas.microsoft.com/office/drawing/2014/main" id="{00000000-0008-0000-0100-0000036E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28</xdr:row>
          <xdr:rowOff>200025</xdr:rowOff>
        </xdr:from>
        <xdr:to>
          <xdr:col>9</xdr:col>
          <xdr:colOff>38100</xdr:colOff>
          <xdr:row>30</xdr:row>
          <xdr:rowOff>1191</xdr:rowOff>
        </xdr:to>
        <xdr:sp macro="" textlink="">
          <xdr:nvSpPr>
            <xdr:cNvPr id="28164" name="Check Box 1540" hidden="1">
              <a:extLst>
                <a:ext uri="{63B3BB69-23CF-44E3-9099-C40C66FF867C}">
                  <a14:compatExt spid="_x0000_s28164"/>
                </a:ext>
                <a:ext uri="{FF2B5EF4-FFF2-40B4-BE49-F238E27FC236}">
                  <a16:creationId xmlns:a16="http://schemas.microsoft.com/office/drawing/2014/main" id="{00000000-0008-0000-0100-0000046E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27</xdr:row>
          <xdr:rowOff>200025</xdr:rowOff>
        </xdr:from>
        <xdr:to>
          <xdr:col>9</xdr:col>
          <xdr:colOff>38100</xdr:colOff>
          <xdr:row>29</xdr:row>
          <xdr:rowOff>0</xdr:rowOff>
        </xdr:to>
        <xdr:sp macro="" textlink="">
          <xdr:nvSpPr>
            <xdr:cNvPr id="28165" name="Check Box 1541" hidden="1">
              <a:extLst>
                <a:ext uri="{63B3BB69-23CF-44E3-9099-C40C66FF867C}">
                  <a14:compatExt spid="_x0000_s28165"/>
                </a:ext>
                <a:ext uri="{FF2B5EF4-FFF2-40B4-BE49-F238E27FC236}">
                  <a16:creationId xmlns:a16="http://schemas.microsoft.com/office/drawing/2014/main" id="{00000000-0008-0000-0100-0000056E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28</xdr:row>
          <xdr:rowOff>200025</xdr:rowOff>
        </xdr:from>
        <xdr:to>
          <xdr:col>9</xdr:col>
          <xdr:colOff>38100</xdr:colOff>
          <xdr:row>30</xdr:row>
          <xdr:rowOff>0</xdr:rowOff>
        </xdr:to>
        <xdr:sp macro="" textlink="">
          <xdr:nvSpPr>
            <xdr:cNvPr id="28166" name="Check Box 1542" hidden="1">
              <a:extLst>
                <a:ext uri="{63B3BB69-23CF-44E3-9099-C40C66FF867C}">
                  <a14:compatExt spid="_x0000_s28166"/>
                </a:ext>
                <a:ext uri="{FF2B5EF4-FFF2-40B4-BE49-F238E27FC236}">
                  <a16:creationId xmlns:a16="http://schemas.microsoft.com/office/drawing/2014/main" id="{00000000-0008-0000-0100-0000066E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29</xdr:row>
          <xdr:rowOff>200025</xdr:rowOff>
        </xdr:from>
        <xdr:to>
          <xdr:col>9</xdr:col>
          <xdr:colOff>38100</xdr:colOff>
          <xdr:row>31</xdr:row>
          <xdr:rowOff>0</xdr:rowOff>
        </xdr:to>
        <xdr:sp macro="" textlink="">
          <xdr:nvSpPr>
            <xdr:cNvPr id="28167" name="Check Box 1543" hidden="1">
              <a:extLst>
                <a:ext uri="{63B3BB69-23CF-44E3-9099-C40C66FF867C}">
                  <a14:compatExt spid="_x0000_s28167"/>
                </a:ext>
                <a:ext uri="{FF2B5EF4-FFF2-40B4-BE49-F238E27FC236}">
                  <a16:creationId xmlns:a16="http://schemas.microsoft.com/office/drawing/2014/main" id="{00000000-0008-0000-0100-0000076E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30</xdr:row>
          <xdr:rowOff>200025</xdr:rowOff>
        </xdr:from>
        <xdr:to>
          <xdr:col>9</xdr:col>
          <xdr:colOff>38100</xdr:colOff>
          <xdr:row>32</xdr:row>
          <xdr:rowOff>1190</xdr:rowOff>
        </xdr:to>
        <xdr:sp macro="" textlink="">
          <xdr:nvSpPr>
            <xdr:cNvPr id="28168" name="Check Box 1544" hidden="1">
              <a:extLst>
                <a:ext uri="{63B3BB69-23CF-44E3-9099-C40C66FF867C}">
                  <a14:compatExt spid="_x0000_s28168"/>
                </a:ext>
                <a:ext uri="{FF2B5EF4-FFF2-40B4-BE49-F238E27FC236}">
                  <a16:creationId xmlns:a16="http://schemas.microsoft.com/office/drawing/2014/main" id="{00000000-0008-0000-0100-0000086E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29</xdr:row>
          <xdr:rowOff>200025</xdr:rowOff>
        </xdr:from>
        <xdr:to>
          <xdr:col>9</xdr:col>
          <xdr:colOff>38100</xdr:colOff>
          <xdr:row>31</xdr:row>
          <xdr:rowOff>0</xdr:rowOff>
        </xdr:to>
        <xdr:sp macro="" textlink="">
          <xdr:nvSpPr>
            <xdr:cNvPr id="28169" name="Check Box 1545" hidden="1">
              <a:extLst>
                <a:ext uri="{63B3BB69-23CF-44E3-9099-C40C66FF867C}">
                  <a14:compatExt spid="_x0000_s28169"/>
                </a:ext>
                <a:ext uri="{FF2B5EF4-FFF2-40B4-BE49-F238E27FC236}">
                  <a16:creationId xmlns:a16="http://schemas.microsoft.com/office/drawing/2014/main" id="{00000000-0008-0000-0100-0000096E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30</xdr:row>
          <xdr:rowOff>200025</xdr:rowOff>
        </xdr:from>
        <xdr:to>
          <xdr:col>9</xdr:col>
          <xdr:colOff>38100</xdr:colOff>
          <xdr:row>32</xdr:row>
          <xdr:rowOff>0</xdr:rowOff>
        </xdr:to>
        <xdr:sp macro="" textlink="">
          <xdr:nvSpPr>
            <xdr:cNvPr id="28170" name="Check Box 1546" hidden="1">
              <a:extLst>
                <a:ext uri="{63B3BB69-23CF-44E3-9099-C40C66FF867C}">
                  <a14:compatExt spid="_x0000_s28170"/>
                </a:ext>
                <a:ext uri="{FF2B5EF4-FFF2-40B4-BE49-F238E27FC236}">
                  <a16:creationId xmlns:a16="http://schemas.microsoft.com/office/drawing/2014/main" id="{00000000-0008-0000-0100-00000A6E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31</xdr:row>
          <xdr:rowOff>200025</xdr:rowOff>
        </xdr:from>
        <xdr:to>
          <xdr:col>9</xdr:col>
          <xdr:colOff>38100</xdr:colOff>
          <xdr:row>33</xdr:row>
          <xdr:rowOff>0</xdr:rowOff>
        </xdr:to>
        <xdr:sp macro="" textlink="">
          <xdr:nvSpPr>
            <xdr:cNvPr id="28171" name="Check Box 1547" hidden="1">
              <a:extLst>
                <a:ext uri="{63B3BB69-23CF-44E3-9099-C40C66FF867C}">
                  <a14:compatExt spid="_x0000_s28171"/>
                </a:ext>
                <a:ext uri="{FF2B5EF4-FFF2-40B4-BE49-F238E27FC236}">
                  <a16:creationId xmlns:a16="http://schemas.microsoft.com/office/drawing/2014/main" id="{00000000-0008-0000-0100-00000B6E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32</xdr:row>
          <xdr:rowOff>200025</xdr:rowOff>
        </xdr:from>
        <xdr:to>
          <xdr:col>9</xdr:col>
          <xdr:colOff>38100</xdr:colOff>
          <xdr:row>34</xdr:row>
          <xdr:rowOff>1190</xdr:rowOff>
        </xdr:to>
        <xdr:sp macro="" textlink="">
          <xdr:nvSpPr>
            <xdr:cNvPr id="28172" name="Check Box 1548" hidden="1">
              <a:extLst>
                <a:ext uri="{63B3BB69-23CF-44E3-9099-C40C66FF867C}">
                  <a14:compatExt spid="_x0000_s28172"/>
                </a:ext>
                <a:ext uri="{FF2B5EF4-FFF2-40B4-BE49-F238E27FC236}">
                  <a16:creationId xmlns:a16="http://schemas.microsoft.com/office/drawing/2014/main" id="{00000000-0008-0000-0100-00000C6E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31</xdr:row>
          <xdr:rowOff>200025</xdr:rowOff>
        </xdr:from>
        <xdr:to>
          <xdr:col>9</xdr:col>
          <xdr:colOff>38100</xdr:colOff>
          <xdr:row>33</xdr:row>
          <xdr:rowOff>0</xdr:rowOff>
        </xdr:to>
        <xdr:sp macro="" textlink="">
          <xdr:nvSpPr>
            <xdr:cNvPr id="28173" name="Check Box 1549" hidden="1">
              <a:extLst>
                <a:ext uri="{63B3BB69-23CF-44E3-9099-C40C66FF867C}">
                  <a14:compatExt spid="_x0000_s28173"/>
                </a:ext>
                <a:ext uri="{FF2B5EF4-FFF2-40B4-BE49-F238E27FC236}">
                  <a16:creationId xmlns:a16="http://schemas.microsoft.com/office/drawing/2014/main" id="{00000000-0008-0000-0100-00000D6E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32</xdr:row>
          <xdr:rowOff>200025</xdr:rowOff>
        </xdr:from>
        <xdr:to>
          <xdr:col>9</xdr:col>
          <xdr:colOff>38100</xdr:colOff>
          <xdr:row>34</xdr:row>
          <xdr:rowOff>0</xdr:rowOff>
        </xdr:to>
        <xdr:sp macro="" textlink="">
          <xdr:nvSpPr>
            <xdr:cNvPr id="28174" name="Check Box 1550" hidden="1">
              <a:extLst>
                <a:ext uri="{63B3BB69-23CF-44E3-9099-C40C66FF867C}">
                  <a14:compatExt spid="_x0000_s28174"/>
                </a:ext>
                <a:ext uri="{FF2B5EF4-FFF2-40B4-BE49-F238E27FC236}">
                  <a16:creationId xmlns:a16="http://schemas.microsoft.com/office/drawing/2014/main" id="{00000000-0008-0000-0100-00000E6E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33</xdr:row>
          <xdr:rowOff>200025</xdr:rowOff>
        </xdr:from>
        <xdr:to>
          <xdr:col>9</xdr:col>
          <xdr:colOff>38100</xdr:colOff>
          <xdr:row>35</xdr:row>
          <xdr:rowOff>0</xdr:rowOff>
        </xdr:to>
        <xdr:sp macro="" textlink="">
          <xdr:nvSpPr>
            <xdr:cNvPr id="28175" name="Check Box 1551" hidden="1">
              <a:extLst>
                <a:ext uri="{63B3BB69-23CF-44E3-9099-C40C66FF867C}">
                  <a14:compatExt spid="_x0000_s28175"/>
                </a:ext>
                <a:ext uri="{FF2B5EF4-FFF2-40B4-BE49-F238E27FC236}">
                  <a16:creationId xmlns:a16="http://schemas.microsoft.com/office/drawing/2014/main" id="{00000000-0008-0000-0100-00000F6E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34</xdr:row>
          <xdr:rowOff>200025</xdr:rowOff>
        </xdr:from>
        <xdr:to>
          <xdr:col>9</xdr:col>
          <xdr:colOff>38100</xdr:colOff>
          <xdr:row>36</xdr:row>
          <xdr:rowOff>0</xdr:rowOff>
        </xdr:to>
        <xdr:sp macro="" textlink="">
          <xdr:nvSpPr>
            <xdr:cNvPr id="28176" name="Check Box 1552" hidden="1">
              <a:extLst>
                <a:ext uri="{63B3BB69-23CF-44E3-9099-C40C66FF867C}">
                  <a14:compatExt spid="_x0000_s28176"/>
                </a:ext>
                <a:ext uri="{FF2B5EF4-FFF2-40B4-BE49-F238E27FC236}">
                  <a16:creationId xmlns:a16="http://schemas.microsoft.com/office/drawing/2014/main" id="{00000000-0008-0000-0100-0000106E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33</xdr:row>
          <xdr:rowOff>200025</xdr:rowOff>
        </xdr:from>
        <xdr:to>
          <xdr:col>9</xdr:col>
          <xdr:colOff>38100</xdr:colOff>
          <xdr:row>35</xdr:row>
          <xdr:rowOff>0</xdr:rowOff>
        </xdr:to>
        <xdr:sp macro="" textlink="">
          <xdr:nvSpPr>
            <xdr:cNvPr id="28177" name="Check Box 1553" hidden="1">
              <a:extLst>
                <a:ext uri="{63B3BB69-23CF-44E3-9099-C40C66FF867C}">
                  <a14:compatExt spid="_x0000_s28177"/>
                </a:ext>
                <a:ext uri="{FF2B5EF4-FFF2-40B4-BE49-F238E27FC236}">
                  <a16:creationId xmlns:a16="http://schemas.microsoft.com/office/drawing/2014/main" id="{00000000-0008-0000-0100-0000116E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34</xdr:row>
          <xdr:rowOff>200025</xdr:rowOff>
        </xdr:from>
        <xdr:to>
          <xdr:col>9</xdr:col>
          <xdr:colOff>38100</xdr:colOff>
          <xdr:row>36</xdr:row>
          <xdr:rowOff>0</xdr:rowOff>
        </xdr:to>
        <xdr:sp macro="" textlink="">
          <xdr:nvSpPr>
            <xdr:cNvPr id="28178" name="Check Box 1554" hidden="1">
              <a:extLst>
                <a:ext uri="{63B3BB69-23CF-44E3-9099-C40C66FF867C}">
                  <a14:compatExt spid="_x0000_s28178"/>
                </a:ext>
                <a:ext uri="{FF2B5EF4-FFF2-40B4-BE49-F238E27FC236}">
                  <a16:creationId xmlns:a16="http://schemas.microsoft.com/office/drawing/2014/main" id="{00000000-0008-0000-0100-0000126E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35</xdr:row>
          <xdr:rowOff>200025</xdr:rowOff>
        </xdr:from>
        <xdr:to>
          <xdr:col>9</xdr:col>
          <xdr:colOff>38100</xdr:colOff>
          <xdr:row>37</xdr:row>
          <xdr:rowOff>0</xdr:rowOff>
        </xdr:to>
        <xdr:sp macro="" textlink="">
          <xdr:nvSpPr>
            <xdr:cNvPr id="28179" name="Check Box 1555" hidden="1">
              <a:extLst>
                <a:ext uri="{63B3BB69-23CF-44E3-9099-C40C66FF867C}">
                  <a14:compatExt spid="_x0000_s28179"/>
                </a:ext>
                <a:ext uri="{FF2B5EF4-FFF2-40B4-BE49-F238E27FC236}">
                  <a16:creationId xmlns:a16="http://schemas.microsoft.com/office/drawing/2014/main" id="{00000000-0008-0000-0100-0000136E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36</xdr:row>
          <xdr:rowOff>200025</xdr:rowOff>
        </xdr:from>
        <xdr:to>
          <xdr:col>9</xdr:col>
          <xdr:colOff>38100</xdr:colOff>
          <xdr:row>38</xdr:row>
          <xdr:rowOff>1191</xdr:rowOff>
        </xdr:to>
        <xdr:sp macro="" textlink="">
          <xdr:nvSpPr>
            <xdr:cNvPr id="28180" name="Check Box 1556" hidden="1">
              <a:extLst>
                <a:ext uri="{63B3BB69-23CF-44E3-9099-C40C66FF867C}">
                  <a14:compatExt spid="_x0000_s28180"/>
                </a:ext>
                <a:ext uri="{FF2B5EF4-FFF2-40B4-BE49-F238E27FC236}">
                  <a16:creationId xmlns:a16="http://schemas.microsoft.com/office/drawing/2014/main" id="{00000000-0008-0000-0100-0000146E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35</xdr:row>
          <xdr:rowOff>200025</xdr:rowOff>
        </xdr:from>
        <xdr:to>
          <xdr:col>9</xdr:col>
          <xdr:colOff>38100</xdr:colOff>
          <xdr:row>37</xdr:row>
          <xdr:rowOff>0</xdr:rowOff>
        </xdr:to>
        <xdr:sp macro="" textlink="">
          <xdr:nvSpPr>
            <xdr:cNvPr id="28181" name="Check Box 1557" hidden="1">
              <a:extLst>
                <a:ext uri="{63B3BB69-23CF-44E3-9099-C40C66FF867C}">
                  <a14:compatExt spid="_x0000_s28181"/>
                </a:ext>
                <a:ext uri="{FF2B5EF4-FFF2-40B4-BE49-F238E27FC236}">
                  <a16:creationId xmlns:a16="http://schemas.microsoft.com/office/drawing/2014/main" id="{00000000-0008-0000-0100-0000156E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19</xdr:row>
          <xdr:rowOff>200025</xdr:rowOff>
        </xdr:from>
        <xdr:to>
          <xdr:col>9</xdr:col>
          <xdr:colOff>38100</xdr:colOff>
          <xdr:row>21</xdr:row>
          <xdr:rowOff>0</xdr:rowOff>
        </xdr:to>
        <xdr:sp macro="" textlink="">
          <xdr:nvSpPr>
            <xdr:cNvPr id="28183" name="Check Box 1559" hidden="1">
              <a:extLst>
                <a:ext uri="{63B3BB69-23CF-44E3-9099-C40C66FF867C}">
                  <a14:compatExt spid="_x0000_s28183"/>
                </a:ext>
                <a:ext uri="{FF2B5EF4-FFF2-40B4-BE49-F238E27FC236}">
                  <a16:creationId xmlns:a16="http://schemas.microsoft.com/office/drawing/2014/main" id="{00000000-0008-0000-0100-0000176E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20</xdr:row>
          <xdr:rowOff>200025</xdr:rowOff>
        </xdr:from>
        <xdr:to>
          <xdr:col>9</xdr:col>
          <xdr:colOff>38100</xdr:colOff>
          <xdr:row>22</xdr:row>
          <xdr:rowOff>0</xdr:rowOff>
        </xdr:to>
        <xdr:sp macro="" textlink="">
          <xdr:nvSpPr>
            <xdr:cNvPr id="28184" name="Check Box 1560" hidden="1">
              <a:extLst>
                <a:ext uri="{63B3BB69-23CF-44E3-9099-C40C66FF867C}">
                  <a14:compatExt spid="_x0000_s28184"/>
                </a:ext>
                <a:ext uri="{FF2B5EF4-FFF2-40B4-BE49-F238E27FC236}">
                  <a16:creationId xmlns:a16="http://schemas.microsoft.com/office/drawing/2014/main" id="{00000000-0008-0000-0100-0000186E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19</xdr:row>
          <xdr:rowOff>200025</xdr:rowOff>
        </xdr:from>
        <xdr:to>
          <xdr:col>9</xdr:col>
          <xdr:colOff>38100</xdr:colOff>
          <xdr:row>21</xdr:row>
          <xdr:rowOff>0</xdr:rowOff>
        </xdr:to>
        <xdr:sp macro="" textlink="">
          <xdr:nvSpPr>
            <xdr:cNvPr id="28185" name="Check Box 1561" hidden="1">
              <a:extLst>
                <a:ext uri="{63B3BB69-23CF-44E3-9099-C40C66FF867C}">
                  <a14:compatExt spid="_x0000_s28185"/>
                </a:ext>
                <a:ext uri="{FF2B5EF4-FFF2-40B4-BE49-F238E27FC236}">
                  <a16:creationId xmlns:a16="http://schemas.microsoft.com/office/drawing/2014/main" id="{00000000-0008-0000-0100-0000196E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20</xdr:row>
          <xdr:rowOff>200025</xdr:rowOff>
        </xdr:from>
        <xdr:to>
          <xdr:col>9</xdr:col>
          <xdr:colOff>38100</xdr:colOff>
          <xdr:row>22</xdr:row>
          <xdr:rowOff>0</xdr:rowOff>
        </xdr:to>
        <xdr:sp macro="" textlink="">
          <xdr:nvSpPr>
            <xdr:cNvPr id="28186" name="Check Box 1562" hidden="1">
              <a:extLst>
                <a:ext uri="{63B3BB69-23CF-44E3-9099-C40C66FF867C}">
                  <a14:compatExt spid="_x0000_s28186"/>
                </a:ext>
                <a:ext uri="{FF2B5EF4-FFF2-40B4-BE49-F238E27FC236}">
                  <a16:creationId xmlns:a16="http://schemas.microsoft.com/office/drawing/2014/main" id="{00000000-0008-0000-0100-00001A6E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oneCellAnchor>
        <xdr:from>
          <xdr:col>8</xdr:col>
          <xdr:colOff>47625</xdr:colOff>
          <xdr:row>9</xdr:row>
          <xdr:rowOff>200025</xdr:rowOff>
        </xdr:from>
        <xdr:ext cx="314325" cy="219075"/>
        <xdr:sp macro="" textlink="">
          <xdr:nvSpPr>
            <xdr:cNvPr id="28188" name="Check Box 1564" hidden="1">
              <a:extLst>
                <a:ext uri="{63B3BB69-23CF-44E3-9099-C40C66FF867C}">
                  <a14:compatExt spid="_x0000_s28188"/>
                </a:ext>
                <a:ext uri="{FF2B5EF4-FFF2-40B4-BE49-F238E27FC236}">
                  <a16:creationId xmlns:a16="http://schemas.microsoft.com/office/drawing/2014/main" id="{B086897E-7EDF-457E-819D-C80316FEA4B6}"/>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oneCellAnchor>
    </mc:Choice>
    <mc:Fallback/>
  </mc:AlternateContent>
  <mc:AlternateContent xmlns:mc="http://schemas.openxmlformats.org/markup-compatibility/2006">
    <mc:Choice xmlns:a14="http://schemas.microsoft.com/office/drawing/2010/main" Requires="a14">
      <xdr:oneCellAnchor>
        <xdr:from>
          <xdr:col>8</xdr:col>
          <xdr:colOff>47625</xdr:colOff>
          <xdr:row>10</xdr:row>
          <xdr:rowOff>200025</xdr:rowOff>
        </xdr:from>
        <xdr:ext cx="314325" cy="219075"/>
        <xdr:sp macro="" textlink="">
          <xdr:nvSpPr>
            <xdr:cNvPr id="28189" name="Check Box 1565" hidden="1">
              <a:extLst>
                <a:ext uri="{63B3BB69-23CF-44E3-9099-C40C66FF867C}">
                  <a14:compatExt spid="_x0000_s28189"/>
                </a:ext>
                <a:ext uri="{FF2B5EF4-FFF2-40B4-BE49-F238E27FC236}">
                  <a16:creationId xmlns:a16="http://schemas.microsoft.com/office/drawing/2014/main" id="{19049ED4-32AA-4E47-BB86-D60CFB15AF35}"/>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10</xdr:row>
          <xdr:rowOff>200025</xdr:rowOff>
        </xdr:from>
        <xdr:ext cx="314325" cy="219075"/>
        <xdr:sp macro="" textlink="">
          <xdr:nvSpPr>
            <xdr:cNvPr id="28190" name="Check Box 1566" hidden="1">
              <a:extLst>
                <a:ext uri="{63B3BB69-23CF-44E3-9099-C40C66FF867C}">
                  <a14:compatExt spid="_x0000_s28190"/>
                </a:ext>
                <a:ext uri="{FF2B5EF4-FFF2-40B4-BE49-F238E27FC236}">
                  <a16:creationId xmlns:a16="http://schemas.microsoft.com/office/drawing/2014/main" id="{D5BB1E14-5BAC-43D8-B8BE-78172ADC59B7}"/>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oneCellAnchor>
    </mc:Choice>
    <mc:Fallback/>
  </mc:AlternateContent>
  <mc:AlternateContent xmlns:mc="http://schemas.openxmlformats.org/markup-compatibility/2006">
    <mc:Choice xmlns:a14="http://schemas.microsoft.com/office/drawing/2010/main" Requires="a14">
      <xdr:oneCellAnchor>
        <xdr:from>
          <xdr:col>8</xdr:col>
          <xdr:colOff>47625</xdr:colOff>
          <xdr:row>10</xdr:row>
          <xdr:rowOff>200025</xdr:rowOff>
        </xdr:from>
        <xdr:ext cx="314325" cy="219075"/>
        <xdr:sp macro="" textlink="">
          <xdr:nvSpPr>
            <xdr:cNvPr id="28191" name="Check Box 1567" hidden="1">
              <a:extLst>
                <a:ext uri="{63B3BB69-23CF-44E3-9099-C40C66FF867C}">
                  <a14:compatExt spid="_x0000_s28191"/>
                </a:ext>
                <a:ext uri="{FF2B5EF4-FFF2-40B4-BE49-F238E27FC236}">
                  <a16:creationId xmlns:a16="http://schemas.microsoft.com/office/drawing/2014/main" id="{423B4B57-BCEC-44D6-87D8-4B0E5CB170C8}"/>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11</xdr:row>
          <xdr:rowOff>200025</xdr:rowOff>
        </xdr:from>
        <xdr:ext cx="314325" cy="219075"/>
        <xdr:sp macro="" textlink="">
          <xdr:nvSpPr>
            <xdr:cNvPr id="28192" name="Check Box 1568" hidden="1">
              <a:extLst>
                <a:ext uri="{63B3BB69-23CF-44E3-9099-C40C66FF867C}">
                  <a14:compatExt spid="_x0000_s28192"/>
                </a:ext>
                <a:ext uri="{FF2B5EF4-FFF2-40B4-BE49-F238E27FC236}">
                  <a16:creationId xmlns:a16="http://schemas.microsoft.com/office/drawing/2014/main" id="{06B6012C-EAD1-4B3B-9C23-A78254E1DBE5}"/>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10</xdr:row>
          <xdr:rowOff>200025</xdr:rowOff>
        </xdr:from>
        <xdr:ext cx="314325" cy="219075"/>
        <xdr:sp macro="" textlink="">
          <xdr:nvSpPr>
            <xdr:cNvPr id="28193" name="Check Box 1569" hidden="1">
              <a:extLst>
                <a:ext uri="{63B3BB69-23CF-44E3-9099-C40C66FF867C}">
                  <a14:compatExt spid="_x0000_s28193"/>
                </a:ext>
                <a:ext uri="{FF2B5EF4-FFF2-40B4-BE49-F238E27FC236}">
                  <a16:creationId xmlns:a16="http://schemas.microsoft.com/office/drawing/2014/main" id="{47351D10-0352-475D-A71B-6DA5DCB9ADAD}"/>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oneCellAnchor>
    </mc:Choice>
    <mc:Fallback/>
  </mc:AlternateContent>
  <mc:AlternateContent xmlns:mc="http://schemas.openxmlformats.org/markup-compatibility/2006">
    <mc:Choice xmlns:a14="http://schemas.microsoft.com/office/drawing/2010/main" Requires="a14">
      <xdr:oneCellAnchor>
        <xdr:from>
          <xdr:col>8</xdr:col>
          <xdr:colOff>47625</xdr:colOff>
          <xdr:row>11</xdr:row>
          <xdr:rowOff>200025</xdr:rowOff>
        </xdr:from>
        <xdr:ext cx="314325" cy="219075"/>
        <xdr:sp macro="" textlink="">
          <xdr:nvSpPr>
            <xdr:cNvPr id="28194" name="Check Box 1570" hidden="1">
              <a:extLst>
                <a:ext uri="{63B3BB69-23CF-44E3-9099-C40C66FF867C}">
                  <a14:compatExt spid="_x0000_s28194"/>
                </a:ext>
                <a:ext uri="{FF2B5EF4-FFF2-40B4-BE49-F238E27FC236}">
                  <a16:creationId xmlns:a16="http://schemas.microsoft.com/office/drawing/2014/main" id="{EEB9644D-B3D5-492B-A6B5-4E21349EBBEC}"/>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oneCellAnchor>
    </mc:Choice>
    <mc:Fallback/>
  </mc:AlternateContent>
  <mc:AlternateContent xmlns:mc="http://schemas.openxmlformats.org/markup-compatibility/2006">
    <mc:Choice xmlns:a14="http://schemas.microsoft.com/office/drawing/2010/main" Requires="a14">
      <xdr:oneCellAnchor>
        <xdr:from>
          <xdr:col>8</xdr:col>
          <xdr:colOff>47625</xdr:colOff>
          <xdr:row>10</xdr:row>
          <xdr:rowOff>200025</xdr:rowOff>
        </xdr:from>
        <xdr:ext cx="314325" cy="219075"/>
        <xdr:sp macro="" textlink="">
          <xdr:nvSpPr>
            <xdr:cNvPr id="28195" name="Check Box 1571" hidden="1">
              <a:extLst>
                <a:ext uri="{63B3BB69-23CF-44E3-9099-C40C66FF867C}">
                  <a14:compatExt spid="_x0000_s28195"/>
                </a:ext>
                <a:ext uri="{FF2B5EF4-FFF2-40B4-BE49-F238E27FC236}">
                  <a16:creationId xmlns:a16="http://schemas.microsoft.com/office/drawing/2014/main" id="{7641B481-39F4-49B9-AD54-FD2D18FC0417}"/>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oneCellAnchor>
    </mc:Choice>
    <mc:Fallback/>
  </mc:AlternateContent>
  <mc:AlternateContent xmlns:mc="http://schemas.openxmlformats.org/markup-compatibility/2006">
    <mc:Choice xmlns:a14="http://schemas.microsoft.com/office/drawing/2010/main" Requires="a14">
      <xdr:oneCellAnchor>
        <xdr:from>
          <xdr:col>8</xdr:col>
          <xdr:colOff>47625</xdr:colOff>
          <xdr:row>11</xdr:row>
          <xdr:rowOff>200025</xdr:rowOff>
        </xdr:from>
        <xdr:ext cx="314325" cy="219075"/>
        <xdr:sp macro="" textlink="">
          <xdr:nvSpPr>
            <xdr:cNvPr id="28196" name="Check Box 1572" hidden="1">
              <a:extLst>
                <a:ext uri="{63B3BB69-23CF-44E3-9099-C40C66FF867C}">
                  <a14:compatExt spid="_x0000_s28196"/>
                </a:ext>
                <a:ext uri="{FF2B5EF4-FFF2-40B4-BE49-F238E27FC236}">
                  <a16:creationId xmlns:a16="http://schemas.microsoft.com/office/drawing/2014/main" id="{90D848CF-4BFA-4E00-B3F2-5788427B6004}"/>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11</xdr:row>
          <xdr:rowOff>200025</xdr:rowOff>
        </xdr:from>
        <xdr:ext cx="314325" cy="219075"/>
        <xdr:sp macro="" textlink="">
          <xdr:nvSpPr>
            <xdr:cNvPr id="28197" name="Check Box 1573" hidden="1">
              <a:extLst>
                <a:ext uri="{63B3BB69-23CF-44E3-9099-C40C66FF867C}">
                  <a14:compatExt spid="_x0000_s28197"/>
                </a:ext>
                <a:ext uri="{FF2B5EF4-FFF2-40B4-BE49-F238E27FC236}">
                  <a16:creationId xmlns:a16="http://schemas.microsoft.com/office/drawing/2014/main" id="{9DE76FE5-B95B-4989-A36C-19595708EAB7}"/>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oneCellAnchor>
    </mc:Choice>
    <mc:Fallback/>
  </mc:AlternateContent>
  <mc:AlternateContent xmlns:mc="http://schemas.openxmlformats.org/markup-compatibility/2006">
    <mc:Choice xmlns:a14="http://schemas.microsoft.com/office/drawing/2010/main" Requires="a14">
      <xdr:oneCellAnchor>
        <xdr:from>
          <xdr:col>8</xdr:col>
          <xdr:colOff>47625</xdr:colOff>
          <xdr:row>11</xdr:row>
          <xdr:rowOff>200025</xdr:rowOff>
        </xdr:from>
        <xdr:ext cx="314325" cy="219075"/>
        <xdr:sp macro="" textlink="">
          <xdr:nvSpPr>
            <xdr:cNvPr id="28198" name="Check Box 1574" hidden="1">
              <a:extLst>
                <a:ext uri="{63B3BB69-23CF-44E3-9099-C40C66FF867C}">
                  <a14:compatExt spid="_x0000_s28198"/>
                </a:ext>
                <a:ext uri="{FF2B5EF4-FFF2-40B4-BE49-F238E27FC236}">
                  <a16:creationId xmlns:a16="http://schemas.microsoft.com/office/drawing/2014/main" id="{35CEACB6-051C-4D89-88DE-97C1A9FE1A59}"/>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12</xdr:row>
          <xdr:rowOff>200025</xdr:rowOff>
        </xdr:from>
        <xdr:ext cx="314325" cy="219075"/>
        <xdr:sp macro="" textlink="">
          <xdr:nvSpPr>
            <xdr:cNvPr id="28199" name="Check Box 1575" hidden="1">
              <a:extLst>
                <a:ext uri="{63B3BB69-23CF-44E3-9099-C40C66FF867C}">
                  <a14:compatExt spid="_x0000_s28199"/>
                </a:ext>
                <a:ext uri="{FF2B5EF4-FFF2-40B4-BE49-F238E27FC236}">
                  <a16:creationId xmlns:a16="http://schemas.microsoft.com/office/drawing/2014/main" id="{9B2BD82D-118E-46B3-96D0-5A6CC6ACC197}"/>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11</xdr:row>
          <xdr:rowOff>200025</xdr:rowOff>
        </xdr:from>
        <xdr:ext cx="314325" cy="219075"/>
        <xdr:sp macro="" textlink="">
          <xdr:nvSpPr>
            <xdr:cNvPr id="28200" name="Check Box 1576" hidden="1">
              <a:extLst>
                <a:ext uri="{63B3BB69-23CF-44E3-9099-C40C66FF867C}">
                  <a14:compatExt spid="_x0000_s28200"/>
                </a:ext>
                <a:ext uri="{FF2B5EF4-FFF2-40B4-BE49-F238E27FC236}">
                  <a16:creationId xmlns:a16="http://schemas.microsoft.com/office/drawing/2014/main" id="{15EA9B51-4152-4A81-96A5-6ECBDC7013E2}"/>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oneCellAnchor>
    </mc:Choice>
    <mc:Fallback/>
  </mc:AlternateContent>
  <mc:AlternateContent xmlns:mc="http://schemas.openxmlformats.org/markup-compatibility/2006">
    <mc:Choice xmlns:a14="http://schemas.microsoft.com/office/drawing/2010/main" Requires="a14">
      <xdr:oneCellAnchor>
        <xdr:from>
          <xdr:col>8</xdr:col>
          <xdr:colOff>47625</xdr:colOff>
          <xdr:row>12</xdr:row>
          <xdr:rowOff>200025</xdr:rowOff>
        </xdr:from>
        <xdr:ext cx="314325" cy="219075"/>
        <xdr:sp macro="" textlink="">
          <xdr:nvSpPr>
            <xdr:cNvPr id="28201" name="Check Box 1577" hidden="1">
              <a:extLst>
                <a:ext uri="{63B3BB69-23CF-44E3-9099-C40C66FF867C}">
                  <a14:compatExt spid="_x0000_s28201"/>
                </a:ext>
                <a:ext uri="{FF2B5EF4-FFF2-40B4-BE49-F238E27FC236}">
                  <a16:creationId xmlns:a16="http://schemas.microsoft.com/office/drawing/2014/main" id="{2B3DCE4C-7E42-41F9-B675-5D9154CC819B}"/>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oneCellAnchor>
    </mc:Choice>
    <mc:Fallback/>
  </mc:AlternateContent>
  <mc:AlternateContent xmlns:mc="http://schemas.openxmlformats.org/markup-compatibility/2006">
    <mc:Choice xmlns:a14="http://schemas.microsoft.com/office/drawing/2010/main" Requires="a14">
      <xdr:oneCellAnchor>
        <xdr:from>
          <xdr:col>8</xdr:col>
          <xdr:colOff>47625</xdr:colOff>
          <xdr:row>11</xdr:row>
          <xdr:rowOff>200025</xdr:rowOff>
        </xdr:from>
        <xdr:ext cx="314325" cy="219075"/>
        <xdr:sp macro="" textlink="">
          <xdr:nvSpPr>
            <xdr:cNvPr id="28202" name="Check Box 1578" hidden="1">
              <a:extLst>
                <a:ext uri="{63B3BB69-23CF-44E3-9099-C40C66FF867C}">
                  <a14:compatExt spid="_x0000_s28202"/>
                </a:ext>
                <a:ext uri="{FF2B5EF4-FFF2-40B4-BE49-F238E27FC236}">
                  <a16:creationId xmlns:a16="http://schemas.microsoft.com/office/drawing/2014/main" id="{45C01504-BF20-40C9-9A2F-0F3D0858A95C}"/>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11</xdr:row>
          <xdr:rowOff>200025</xdr:rowOff>
        </xdr:from>
        <xdr:ext cx="314325" cy="219075"/>
        <xdr:sp macro="" textlink="">
          <xdr:nvSpPr>
            <xdr:cNvPr id="28203" name="Check Box 1579" hidden="1">
              <a:extLst>
                <a:ext uri="{63B3BB69-23CF-44E3-9099-C40C66FF867C}">
                  <a14:compatExt spid="_x0000_s28203"/>
                </a:ext>
                <a:ext uri="{FF2B5EF4-FFF2-40B4-BE49-F238E27FC236}">
                  <a16:creationId xmlns:a16="http://schemas.microsoft.com/office/drawing/2014/main" id="{20C72A46-5B8F-4FDA-A85D-E543D236921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oneCellAnchor>
    </mc:Choice>
    <mc:Fallback/>
  </mc:AlternateContent>
  <mc:AlternateContent xmlns:mc="http://schemas.openxmlformats.org/markup-compatibility/2006">
    <mc:Choice xmlns:a14="http://schemas.microsoft.com/office/drawing/2010/main" Requires="a14">
      <xdr:oneCellAnchor>
        <xdr:from>
          <xdr:col>8</xdr:col>
          <xdr:colOff>47625</xdr:colOff>
          <xdr:row>11</xdr:row>
          <xdr:rowOff>200025</xdr:rowOff>
        </xdr:from>
        <xdr:ext cx="314325" cy="219075"/>
        <xdr:sp macro="" textlink="">
          <xdr:nvSpPr>
            <xdr:cNvPr id="28204" name="Check Box 1580" hidden="1">
              <a:extLst>
                <a:ext uri="{63B3BB69-23CF-44E3-9099-C40C66FF867C}">
                  <a14:compatExt spid="_x0000_s28204"/>
                </a:ext>
                <a:ext uri="{FF2B5EF4-FFF2-40B4-BE49-F238E27FC236}">
                  <a16:creationId xmlns:a16="http://schemas.microsoft.com/office/drawing/2014/main" id="{907FBDDC-8DB8-4B14-AB6D-96E475AB36D3}"/>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12</xdr:row>
          <xdr:rowOff>200025</xdr:rowOff>
        </xdr:from>
        <xdr:ext cx="314325" cy="219075"/>
        <xdr:sp macro="" textlink="">
          <xdr:nvSpPr>
            <xdr:cNvPr id="28205" name="Check Box 1581" hidden="1">
              <a:extLst>
                <a:ext uri="{63B3BB69-23CF-44E3-9099-C40C66FF867C}">
                  <a14:compatExt spid="_x0000_s28205"/>
                </a:ext>
                <a:ext uri="{FF2B5EF4-FFF2-40B4-BE49-F238E27FC236}">
                  <a16:creationId xmlns:a16="http://schemas.microsoft.com/office/drawing/2014/main" id="{D8E13DDA-37C2-44CF-A827-0E8DC6B9DE96}"/>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11</xdr:row>
          <xdr:rowOff>200025</xdr:rowOff>
        </xdr:from>
        <xdr:ext cx="314325" cy="219075"/>
        <xdr:sp macro="" textlink="">
          <xdr:nvSpPr>
            <xdr:cNvPr id="28206" name="Check Box 1582" hidden="1">
              <a:extLst>
                <a:ext uri="{63B3BB69-23CF-44E3-9099-C40C66FF867C}">
                  <a14:compatExt spid="_x0000_s28206"/>
                </a:ext>
                <a:ext uri="{FF2B5EF4-FFF2-40B4-BE49-F238E27FC236}">
                  <a16:creationId xmlns:a16="http://schemas.microsoft.com/office/drawing/2014/main" id="{95B9A62E-E32A-4E7C-9137-D956A5290388}"/>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oneCellAnchor>
    </mc:Choice>
    <mc:Fallback/>
  </mc:AlternateContent>
  <mc:AlternateContent xmlns:mc="http://schemas.openxmlformats.org/markup-compatibility/2006">
    <mc:Choice xmlns:a14="http://schemas.microsoft.com/office/drawing/2010/main" Requires="a14">
      <xdr:oneCellAnchor>
        <xdr:from>
          <xdr:col>8</xdr:col>
          <xdr:colOff>47625</xdr:colOff>
          <xdr:row>12</xdr:row>
          <xdr:rowOff>200025</xdr:rowOff>
        </xdr:from>
        <xdr:ext cx="314325" cy="219075"/>
        <xdr:sp macro="" textlink="">
          <xdr:nvSpPr>
            <xdr:cNvPr id="28207" name="Check Box 1583" hidden="1">
              <a:extLst>
                <a:ext uri="{63B3BB69-23CF-44E3-9099-C40C66FF867C}">
                  <a14:compatExt spid="_x0000_s28207"/>
                </a:ext>
                <a:ext uri="{FF2B5EF4-FFF2-40B4-BE49-F238E27FC236}">
                  <a16:creationId xmlns:a16="http://schemas.microsoft.com/office/drawing/2014/main" id="{83F0CAD9-773A-430D-B59F-B4BAB174E5A4}"/>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oneCellAnchor>
    </mc:Choice>
    <mc:Fallback/>
  </mc:AlternateContent>
  <mc:AlternateContent xmlns:mc="http://schemas.openxmlformats.org/markup-compatibility/2006">
    <mc:Choice xmlns:a14="http://schemas.microsoft.com/office/drawing/2010/main" Requires="a14">
      <xdr:oneCellAnchor>
        <xdr:from>
          <xdr:col>8</xdr:col>
          <xdr:colOff>47625</xdr:colOff>
          <xdr:row>11</xdr:row>
          <xdr:rowOff>200025</xdr:rowOff>
        </xdr:from>
        <xdr:ext cx="314325" cy="219075"/>
        <xdr:sp macro="" textlink="">
          <xdr:nvSpPr>
            <xdr:cNvPr id="28208" name="Check Box 1584" hidden="1">
              <a:extLst>
                <a:ext uri="{63B3BB69-23CF-44E3-9099-C40C66FF867C}">
                  <a14:compatExt spid="_x0000_s28208"/>
                </a:ext>
                <a:ext uri="{FF2B5EF4-FFF2-40B4-BE49-F238E27FC236}">
                  <a16:creationId xmlns:a16="http://schemas.microsoft.com/office/drawing/2014/main" id="{E131A550-68F8-4454-9F2F-45E2CD59A52F}"/>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oneCellAnchor>
    </mc:Choice>
    <mc:Fallback/>
  </mc:AlternateContent>
  <mc:AlternateContent xmlns:mc="http://schemas.openxmlformats.org/markup-compatibility/2006">
    <mc:Choice xmlns:a14="http://schemas.microsoft.com/office/drawing/2010/main" Requires="a14">
      <xdr:oneCellAnchor>
        <xdr:from>
          <xdr:col>8</xdr:col>
          <xdr:colOff>47625</xdr:colOff>
          <xdr:row>12</xdr:row>
          <xdr:rowOff>200025</xdr:rowOff>
        </xdr:from>
        <xdr:ext cx="314325" cy="219075"/>
        <xdr:sp macro="" textlink="">
          <xdr:nvSpPr>
            <xdr:cNvPr id="28209" name="Check Box 1585" hidden="1">
              <a:extLst>
                <a:ext uri="{63B3BB69-23CF-44E3-9099-C40C66FF867C}">
                  <a14:compatExt spid="_x0000_s28209"/>
                </a:ext>
                <a:ext uri="{FF2B5EF4-FFF2-40B4-BE49-F238E27FC236}">
                  <a16:creationId xmlns:a16="http://schemas.microsoft.com/office/drawing/2014/main" id="{9CB25298-90B2-44BE-B968-F24A431ECF06}"/>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12</xdr:row>
          <xdr:rowOff>200025</xdr:rowOff>
        </xdr:from>
        <xdr:ext cx="314325" cy="219075"/>
        <xdr:sp macro="" textlink="">
          <xdr:nvSpPr>
            <xdr:cNvPr id="28210" name="Check Box 1586" hidden="1">
              <a:extLst>
                <a:ext uri="{63B3BB69-23CF-44E3-9099-C40C66FF867C}">
                  <a14:compatExt spid="_x0000_s28210"/>
                </a:ext>
                <a:ext uri="{FF2B5EF4-FFF2-40B4-BE49-F238E27FC236}">
                  <a16:creationId xmlns:a16="http://schemas.microsoft.com/office/drawing/2014/main" id="{CA0E0BDA-CA02-4C53-870E-25563CED25F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oneCellAnchor>
    </mc:Choice>
    <mc:Fallback/>
  </mc:AlternateContent>
  <mc:AlternateContent xmlns:mc="http://schemas.openxmlformats.org/markup-compatibility/2006">
    <mc:Choice xmlns:a14="http://schemas.microsoft.com/office/drawing/2010/main" Requires="a14">
      <xdr:oneCellAnchor>
        <xdr:from>
          <xdr:col>8</xdr:col>
          <xdr:colOff>47625</xdr:colOff>
          <xdr:row>11</xdr:row>
          <xdr:rowOff>200025</xdr:rowOff>
        </xdr:from>
        <xdr:ext cx="314325" cy="219075"/>
        <xdr:sp macro="" textlink="">
          <xdr:nvSpPr>
            <xdr:cNvPr id="28211" name="Check Box 1587" hidden="1">
              <a:extLst>
                <a:ext uri="{63B3BB69-23CF-44E3-9099-C40C66FF867C}">
                  <a14:compatExt spid="_x0000_s28211"/>
                </a:ext>
                <a:ext uri="{FF2B5EF4-FFF2-40B4-BE49-F238E27FC236}">
                  <a16:creationId xmlns:a16="http://schemas.microsoft.com/office/drawing/2014/main" id="{48725DF3-5CB2-45A6-A786-DC2EBF240602}"/>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12</xdr:row>
          <xdr:rowOff>200025</xdr:rowOff>
        </xdr:from>
        <xdr:ext cx="314325" cy="219075"/>
        <xdr:sp macro="" textlink="">
          <xdr:nvSpPr>
            <xdr:cNvPr id="28212" name="Check Box 1588" hidden="1">
              <a:extLst>
                <a:ext uri="{63B3BB69-23CF-44E3-9099-C40C66FF867C}">
                  <a14:compatExt spid="_x0000_s28212"/>
                </a:ext>
                <a:ext uri="{FF2B5EF4-FFF2-40B4-BE49-F238E27FC236}">
                  <a16:creationId xmlns:a16="http://schemas.microsoft.com/office/drawing/2014/main" id="{9E66100C-5B0F-422B-9F58-A7BAB1206C12}"/>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11</xdr:row>
          <xdr:rowOff>200025</xdr:rowOff>
        </xdr:from>
        <xdr:ext cx="314325" cy="219075"/>
        <xdr:sp macro="" textlink="">
          <xdr:nvSpPr>
            <xdr:cNvPr id="28213" name="Check Box 1589" hidden="1">
              <a:extLst>
                <a:ext uri="{63B3BB69-23CF-44E3-9099-C40C66FF867C}">
                  <a14:compatExt spid="_x0000_s28213"/>
                </a:ext>
                <a:ext uri="{FF2B5EF4-FFF2-40B4-BE49-F238E27FC236}">
                  <a16:creationId xmlns:a16="http://schemas.microsoft.com/office/drawing/2014/main" id="{47C0B6DF-B051-48FE-A89D-FC8B59383AFE}"/>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oneCellAnchor>
    </mc:Choice>
    <mc:Fallback/>
  </mc:AlternateContent>
  <mc:AlternateContent xmlns:mc="http://schemas.openxmlformats.org/markup-compatibility/2006">
    <mc:Choice xmlns:a14="http://schemas.microsoft.com/office/drawing/2010/main" Requires="a14">
      <xdr:oneCellAnchor>
        <xdr:from>
          <xdr:col>8</xdr:col>
          <xdr:colOff>47625</xdr:colOff>
          <xdr:row>12</xdr:row>
          <xdr:rowOff>200025</xdr:rowOff>
        </xdr:from>
        <xdr:ext cx="314325" cy="219075"/>
        <xdr:sp macro="" textlink="">
          <xdr:nvSpPr>
            <xdr:cNvPr id="28214" name="Check Box 1590" hidden="1">
              <a:extLst>
                <a:ext uri="{63B3BB69-23CF-44E3-9099-C40C66FF867C}">
                  <a14:compatExt spid="_x0000_s28214"/>
                </a:ext>
                <a:ext uri="{FF2B5EF4-FFF2-40B4-BE49-F238E27FC236}">
                  <a16:creationId xmlns:a16="http://schemas.microsoft.com/office/drawing/2014/main" id="{9F06C670-7DCB-48E5-9EFC-F317EC53552B}"/>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oneCellAnchor>
    </mc:Choice>
    <mc:Fallback/>
  </mc:AlternateContent>
  <mc:AlternateContent xmlns:mc="http://schemas.openxmlformats.org/markup-compatibility/2006">
    <mc:Choice xmlns:a14="http://schemas.microsoft.com/office/drawing/2010/main" Requires="a14">
      <xdr:oneCellAnchor>
        <xdr:from>
          <xdr:col>8</xdr:col>
          <xdr:colOff>47625</xdr:colOff>
          <xdr:row>11</xdr:row>
          <xdr:rowOff>200025</xdr:rowOff>
        </xdr:from>
        <xdr:ext cx="314325" cy="219075"/>
        <xdr:sp macro="" textlink="">
          <xdr:nvSpPr>
            <xdr:cNvPr id="28215" name="Check Box 1591" hidden="1">
              <a:extLst>
                <a:ext uri="{63B3BB69-23CF-44E3-9099-C40C66FF867C}">
                  <a14:compatExt spid="_x0000_s28215"/>
                </a:ext>
                <a:ext uri="{FF2B5EF4-FFF2-40B4-BE49-F238E27FC236}">
                  <a16:creationId xmlns:a16="http://schemas.microsoft.com/office/drawing/2014/main" id="{49C6C2C1-6DC2-4209-9BD6-B47646A59EDF}"/>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11</xdr:row>
          <xdr:rowOff>200025</xdr:rowOff>
        </xdr:from>
        <xdr:ext cx="314325" cy="219075"/>
        <xdr:sp macro="" textlink="">
          <xdr:nvSpPr>
            <xdr:cNvPr id="28216" name="Check Box 1592" hidden="1">
              <a:extLst>
                <a:ext uri="{63B3BB69-23CF-44E3-9099-C40C66FF867C}">
                  <a14:compatExt spid="_x0000_s28216"/>
                </a:ext>
                <a:ext uri="{FF2B5EF4-FFF2-40B4-BE49-F238E27FC236}">
                  <a16:creationId xmlns:a16="http://schemas.microsoft.com/office/drawing/2014/main" id="{0DDD8061-46C0-4D82-95DD-B75EB2AC6D4C}"/>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oneCellAnchor>
    </mc:Choice>
    <mc:Fallback/>
  </mc:AlternateContent>
  <mc:AlternateContent xmlns:mc="http://schemas.openxmlformats.org/markup-compatibility/2006">
    <mc:Choice xmlns:a14="http://schemas.microsoft.com/office/drawing/2010/main" Requires="a14">
      <xdr:oneCellAnchor>
        <xdr:from>
          <xdr:col>8</xdr:col>
          <xdr:colOff>47625</xdr:colOff>
          <xdr:row>11</xdr:row>
          <xdr:rowOff>200025</xdr:rowOff>
        </xdr:from>
        <xdr:ext cx="314325" cy="219075"/>
        <xdr:sp macro="" textlink="">
          <xdr:nvSpPr>
            <xdr:cNvPr id="28217" name="Check Box 1593" hidden="1">
              <a:extLst>
                <a:ext uri="{63B3BB69-23CF-44E3-9099-C40C66FF867C}">
                  <a14:compatExt spid="_x0000_s28217"/>
                </a:ext>
                <a:ext uri="{FF2B5EF4-FFF2-40B4-BE49-F238E27FC236}">
                  <a16:creationId xmlns:a16="http://schemas.microsoft.com/office/drawing/2014/main" id="{34A5E15B-D6CC-4BBD-9749-EE9C0B8D18FC}"/>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12</xdr:row>
          <xdr:rowOff>200025</xdr:rowOff>
        </xdr:from>
        <xdr:ext cx="314325" cy="219075"/>
        <xdr:sp macro="" textlink="">
          <xdr:nvSpPr>
            <xdr:cNvPr id="28218" name="Check Box 1594" hidden="1">
              <a:extLst>
                <a:ext uri="{63B3BB69-23CF-44E3-9099-C40C66FF867C}">
                  <a14:compatExt spid="_x0000_s28218"/>
                </a:ext>
                <a:ext uri="{FF2B5EF4-FFF2-40B4-BE49-F238E27FC236}">
                  <a16:creationId xmlns:a16="http://schemas.microsoft.com/office/drawing/2014/main" id="{B75B5D00-8AE5-4E57-9D66-1B2C2754F973}"/>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11</xdr:row>
          <xdr:rowOff>200025</xdr:rowOff>
        </xdr:from>
        <xdr:ext cx="314325" cy="219075"/>
        <xdr:sp macro="" textlink="">
          <xdr:nvSpPr>
            <xdr:cNvPr id="28219" name="Check Box 1595" hidden="1">
              <a:extLst>
                <a:ext uri="{63B3BB69-23CF-44E3-9099-C40C66FF867C}">
                  <a14:compatExt spid="_x0000_s28219"/>
                </a:ext>
                <a:ext uri="{FF2B5EF4-FFF2-40B4-BE49-F238E27FC236}">
                  <a16:creationId xmlns:a16="http://schemas.microsoft.com/office/drawing/2014/main" id="{5C037619-9F3E-426B-9202-808C03ADEA59}"/>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oneCellAnchor>
    </mc:Choice>
    <mc:Fallback/>
  </mc:AlternateContent>
  <mc:AlternateContent xmlns:mc="http://schemas.openxmlformats.org/markup-compatibility/2006">
    <mc:Choice xmlns:a14="http://schemas.microsoft.com/office/drawing/2010/main" Requires="a14">
      <xdr:oneCellAnchor>
        <xdr:from>
          <xdr:col>8</xdr:col>
          <xdr:colOff>47625</xdr:colOff>
          <xdr:row>12</xdr:row>
          <xdr:rowOff>200025</xdr:rowOff>
        </xdr:from>
        <xdr:ext cx="314325" cy="219075"/>
        <xdr:sp macro="" textlink="">
          <xdr:nvSpPr>
            <xdr:cNvPr id="28220" name="Check Box 1596" hidden="1">
              <a:extLst>
                <a:ext uri="{63B3BB69-23CF-44E3-9099-C40C66FF867C}">
                  <a14:compatExt spid="_x0000_s28220"/>
                </a:ext>
                <a:ext uri="{FF2B5EF4-FFF2-40B4-BE49-F238E27FC236}">
                  <a16:creationId xmlns:a16="http://schemas.microsoft.com/office/drawing/2014/main" id="{83F7001E-39F3-4EB6-84D3-76E72BFCD779}"/>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oneCellAnchor>
    </mc:Choice>
    <mc:Fallback/>
  </mc:AlternateContent>
  <mc:AlternateContent xmlns:mc="http://schemas.openxmlformats.org/markup-compatibility/2006">
    <mc:Choice xmlns:a14="http://schemas.microsoft.com/office/drawing/2010/main" Requires="a14">
      <xdr:oneCellAnchor>
        <xdr:from>
          <xdr:col>8</xdr:col>
          <xdr:colOff>47625</xdr:colOff>
          <xdr:row>11</xdr:row>
          <xdr:rowOff>200025</xdr:rowOff>
        </xdr:from>
        <xdr:ext cx="314325" cy="219075"/>
        <xdr:sp macro="" textlink="">
          <xdr:nvSpPr>
            <xdr:cNvPr id="28221" name="Check Box 1597" hidden="1">
              <a:extLst>
                <a:ext uri="{63B3BB69-23CF-44E3-9099-C40C66FF867C}">
                  <a14:compatExt spid="_x0000_s28221"/>
                </a:ext>
                <a:ext uri="{FF2B5EF4-FFF2-40B4-BE49-F238E27FC236}">
                  <a16:creationId xmlns:a16="http://schemas.microsoft.com/office/drawing/2014/main" id="{6342256A-D96A-4A30-AEAB-4FD293E6D8D1}"/>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oneCellAnchor>
    </mc:Choice>
    <mc:Fallback/>
  </mc:AlternateContent>
  <mc:AlternateContent xmlns:mc="http://schemas.openxmlformats.org/markup-compatibility/2006">
    <mc:Choice xmlns:a14="http://schemas.microsoft.com/office/drawing/2010/main" Requires="a14">
      <xdr:oneCellAnchor>
        <xdr:from>
          <xdr:col>8</xdr:col>
          <xdr:colOff>47625</xdr:colOff>
          <xdr:row>12</xdr:row>
          <xdr:rowOff>200025</xdr:rowOff>
        </xdr:from>
        <xdr:ext cx="314325" cy="219075"/>
        <xdr:sp macro="" textlink="">
          <xdr:nvSpPr>
            <xdr:cNvPr id="28222" name="Check Box 1598" hidden="1">
              <a:extLst>
                <a:ext uri="{63B3BB69-23CF-44E3-9099-C40C66FF867C}">
                  <a14:compatExt spid="_x0000_s28222"/>
                </a:ext>
                <a:ext uri="{FF2B5EF4-FFF2-40B4-BE49-F238E27FC236}">
                  <a16:creationId xmlns:a16="http://schemas.microsoft.com/office/drawing/2014/main" id="{81400BC4-F433-4FCC-AD2C-A0DB78777CAA}"/>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12</xdr:row>
          <xdr:rowOff>200025</xdr:rowOff>
        </xdr:from>
        <xdr:ext cx="314325" cy="219075"/>
        <xdr:sp macro="" textlink="">
          <xdr:nvSpPr>
            <xdr:cNvPr id="28223" name="Check Box 1599" hidden="1">
              <a:extLst>
                <a:ext uri="{63B3BB69-23CF-44E3-9099-C40C66FF867C}">
                  <a14:compatExt spid="_x0000_s28223"/>
                </a:ext>
                <a:ext uri="{FF2B5EF4-FFF2-40B4-BE49-F238E27FC236}">
                  <a16:creationId xmlns:a16="http://schemas.microsoft.com/office/drawing/2014/main" id="{F078287B-8DA3-4D96-9098-6919E7CB6CF2}"/>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oneCellAnchor>
    </mc:Choice>
    <mc:Fallback/>
  </mc:AlternateContent>
  <mc:AlternateContent xmlns:mc="http://schemas.openxmlformats.org/markup-compatibility/2006">
    <mc:Choice xmlns:a14="http://schemas.microsoft.com/office/drawing/2010/main" Requires="a14">
      <xdr:oneCellAnchor>
        <xdr:from>
          <xdr:col>8</xdr:col>
          <xdr:colOff>47625</xdr:colOff>
          <xdr:row>12</xdr:row>
          <xdr:rowOff>200025</xdr:rowOff>
        </xdr:from>
        <xdr:ext cx="314325" cy="219075"/>
        <xdr:sp macro="" textlink="">
          <xdr:nvSpPr>
            <xdr:cNvPr id="28224" name="Check Box 1600" hidden="1">
              <a:extLst>
                <a:ext uri="{63B3BB69-23CF-44E3-9099-C40C66FF867C}">
                  <a14:compatExt spid="_x0000_s28224"/>
                </a:ext>
                <a:ext uri="{FF2B5EF4-FFF2-40B4-BE49-F238E27FC236}">
                  <a16:creationId xmlns:a16="http://schemas.microsoft.com/office/drawing/2014/main" id="{ECDBDC90-E3B4-4066-A401-19C010D5748D}"/>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12</xdr:row>
          <xdr:rowOff>200025</xdr:rowOff>
        </xdr:from>
        <xdr:ext cx="314325" cy="219075"/>
        <xdr:sp macro="" textlink="">
          <xdr:nvSpPr>
            <xdr:cNvPr id="28225" name="Check Box 1601" hidden="1">
              <a:extLst>
                <a:ext uri="{63B3BB69-23CF-44E3-9099-C40C66FF867C}">
                  <a14:compatExt spid="_x0000_s28225"/>
                </a:ext>
                <a:ext uri="{FF2B5EF4-FFF2-40B4-BE49-F238E27FC236}">
                  <a16:creationId xmlns:a16="http://schemas.microsoft.com/office/drawing/2014/main" id="{F3152AA0-F163-4551-AD8D-BEA65DD00718}"/>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oneCellAnchor>
    </mc:Choice>
    <mc:Fallback/>
  </mc:AlternateContent>
  <mc:AlternateContent xmlns:mc="http://schemas.openxmlformats.org/markup-compatibility/2006">
    <mc:Choice xmlns:a14="http://schemas.microsoft.com/office/drawing/2010/main" Requires="a14">
      <xdr:oneCellAnchor>
        <xdr:from>
          <xdr:col>8</xdr:col>
          <xdr:colOff>47625</xdr:colOff>
          <xdr:row>12</xdr:row>
          <xdr:rowOff>200025</xdr:rowOff>
        </xdr:from>
        <xdr:ext cx="314325" cy="219075"/>
        <xdr:sp macro="" textlink="">
          <xdr:nvSpPr>
            <xdr:cNvPr id="28226" name="Check Box 1602" hidden="1">
              <a:extLst>
                <a:ext uri="{63B3BB69-23CF-44E3-9099-C40C66FF867C}">
                  <a14:compatExt spid="_x0000_s28226"/>
                </a:ext>
                <a:ext uri="{FF2B5EF4-FFF2-40B4-BE49-F238E27FC236}">
                  <a16:creationId xmlns:a16="http://schemas.microsoft.com/office/drawing/2014/main" id="{4A9A2997-A9BD-4AC6-8849-128BCC939554}"/>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12</xdr:row>
          <xdr:rowOff>200025</xdr:rowOff>
        </xdr:from>
        <xdr:ext cx="314325" cy="219075"/>
        <xdr:sp macro="" textlink="">
          <xdr:nvSpPr>
            <xdr:cNvPr id="28227" name="Check Box 1603" hidden="1">
              <a:extLst>
                <a:ext uri="{63B3BB69-23CF-44E3-9099-C40C66FF867C}">
                  <a14:compatExt spid="_x0000_s28227"/>
                </a:ext>
                <a:ext uri="{FF2B5EF4-FFF2-40B4-BE49-F238E27FC236}">
                  <a16:creationId xmlns:a16="http://schemas.microsoft.com/office/drawing/2014/main" id="{FEBF6DE5-CEFE-4F49-9D2B-A4FDFA8563C7}"/>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oneCellAnchor>
    </mc:Choice>
    <mc:Fallback/>
  </mc:AlternateContent>
  <mc:AlternateContent xmlns:mc="http://schemas.openxmlformats.org/markup-compatibility/2006">
    <mc:Choice xmlns:a14="http://schemas.microsoft.com/office/drawing/2010/main" Requires="a14">
      <xdr:oneCellAnchor>
        <xdr:from>
          <xdr:col>8</xdr:col>
          <xdr:colOff>47625</xdr:colOff>
          <xdr:row>12</xdr:row>
          <xdr:rowOff>200025</xdr:rowOff>
        </xdr:from>
        <xdr:ext cx="314325" cy="219075"/>
        <xdr:sp macro="" textlink="">
          <xdr:nvSpPr>
            <xdr:cNvPr id="28228" name="Check Box 1604" hidden="1">
              <a:extLst>
                <a:ext uri="{63B3BB69-23CF-44E3-9099-C40C66FF867C}">
                  <a14:compatExt spid="_x0000_s28228"/>
                </a:ext>
                <a:ext uri="{FF2B5EF4-FFF2-40B4-BE49-F238E27FC236}">
                  <a16:creationId xmlns:a16="http://schemas.microsoft.com/office/drawing/2014/main" id="{6FC46360-AC14-417B-8FD0-B3C9C28D7D4B}"/>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12</xdr:row>
          <xdr:rowOff>200025</xdr:rowOff>
        </xdr:from>
        <xdr:ext cx="314325" cy="219075"/>
        <xdr:sp macro="" textlink="">
          <xdr:nvSpPr>
            <xdr:cNvPr id="28229" name="Check Box 1605" hidden="1">
              <a:extLst>
                <a:ext uri="{63B3BB69-23CF-44E3-9099-C40C66FF867C}">
                  <a14:compatExt spid="_x0000_s28229"/>
                </a:ext>
                <a:ext uri="{FF2B5EF4-FFF2-40B4-BE49-F238E27FC236}">
                  <a16:creationId xmlns:a16="http://schemas.microsoft.com/office/drawing/2014/main" id="{9DE710DF-F768-44F5-BDF4-C79505D1336D}"/>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oneCellAnchor>
    </mc:Choice>
    <mc:Fallback/>
  </mc:AlternateContent>
  <mc:AlternateContent xmlns:mc="http://schemas.openxmlformats.org/markup-compatibility/2006">
    <mc:Choice xmlns:a14="http://schemas.microsoft.com/office/drawing/2010/main" Requires="a14">
      <xdr:oneCellAnchor>
        <xdr:from>
          <xdr:col>8</xdr:col>
          <xdr:colOff>47625</xdr:colOff>
          <xdr:row>12</xdr:row>
          <xdr:rowOff>200025</xdr:rowOff>
        </xdr:from>
        <xdr:ext cx="314325" cy="219075"/>
        <xdr:sp macro="" textlink="">
          <xdr:nvSpPr>
            <xdr:cNvPr id="28230" name="Check Box 1606" hidden="1">
              <a:extLst>
                <a:ext uri="{63B3BB69-23CF-44E3-9099-C40C66FF867C}">
                  <a14:compatExt spid="_x0000_s28230"/>
                </a:ext>
                <a:ext uri="{FF2B5EF4-FFF2-40B4-BE49-F238E27FC236}">
                  <a16:creationId xmlns:a16="http://schemas.microsoft.com/office/drawing/2014/main" id="{56880CBA-7D3F-4616-954F-4993C10FAC7F}"/>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oneCellAnchor>
    </mc:Choice>
    <mc:Fallback/>
  </mc:AlternateContent>
  <mc:AlternateContent xmlns:mc="http://schemas.openxmlformats.org/markup-compatibility/2006">
    <mc:Choice xmlns:a14="http://schemas.microsoft.com/office/drawing/2010/main" Requires="a14">
      <xdr:oneCellAnchor>
        <xdr:from>
          <xdr:col>8</xdr:col>
          <xdr:colOff>47625</xdr:colOff>
          <xdr:row>12</xdr:row>
          <xdr:rowOff>200025</xdr:rowOff>
        </xdr:from>
        <xdr:ext cx="314325" cy="219075"/>
        <xdr:sp macro="" textlink="">
          <xdr:nvSpPr>
            <xdr:cNvPr id="28231" name="Check Box 1607" hidden="1">
              <a:extLst>
                <a:ext uri="{63B3BB69-23CF-44E3-9099-C40C66FF867C}">
                  <a14:compatExt spid="_x0000_s28231"/>
                </a:ext>
                <a:ext uri="{FF2B5EF4-FFF2-40B4-BE49-F238E27FC236}">
                  <a16:creationId xmlns:a16="http://schemas.microsoft.com/office/drawing/2014/main" id="{DD8668D6-76D0-4CB9-8AA8-C573731D883A}"/>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13</xdr:row>
          <xdr:rowOff>200025</xdr:rowOff>
        </xdr:from>
        <xdr:ext cx="314325" cy="219075"/>
        <xdr:sp macro="" textlink="">
          <xdr:nvSpPr>
            <xdr:cNvPr id="28232" name="Check Box 1608" hidden="1">
              <a:extLst>
                <a:ext uri="{63B3BB69-23CF-44E3-9099-C40C66FF867C}">
                  <a14:compatExt spid="_x0000_s28232"/>
                </a:ext>
                <a:ext uri="{FF2B5EF4-FFF2-40B4-BE49-F238E27FC236}">
                  <a16:creationId xmlns:a16="http://schemas.microsoft.com/office/drawing/2014/main" id="{C734E514-D57E-47BB-8C5E-FF5CEF1AC96B}"/>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12</xdr:row>
          <xdr:rowOff>200025</xdr:rowOff>
        </xdr:from>
        <xdr:ext cx="314325" cy="219075"/>
        <xdr:sp macro="" textlink="">
          <xdr:nvSpPr>
            <xdr:cNvPr id="28233" name="Check Box 1609" hidden="1">
              <a:extLst>
                <a:ext uri="{63B3BB69-23CF-44E3-9099-C40C66FF867C}">
                  <a14:compatExt spid="_x0000_s28233"/>
                </a:ext>
                <a:ext uri="{FF2B5EF4-FFF2-40B4-BE49-F238E27FC236}">
                  <a16:creationId xmlns:a16="http://schemas.microsoft.com/office/drawing/2014/main" id="{A0B2D1D0-1FDD-412D-AA99-543D6831F986}"/>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oneCellAnchor>
    </mc:Choice>
    <mc:Fallback/>
  </mc:AlternateContent>
  <mc:AlternateContent xmlns:mc="http://schemas.openxmlformats.org/markup-compatibility/2006">
    <mc:Choice xmlns:a14="http://schemas.microsoft.com/office/drawing/2010/main" Requires="a14">
      <xdr:oneCellAnchor>
        <xdr:from>
          <xdr:col>8</xdr:col>
          <xdr:colOff>47625</xdr:colOff>
          <xdr:row>13</xdr:row>
          <xdr:rowOff>200025</xdr:rowOff>
        </xdr:from>
        <xdr:ext cx="314325" cy="219075"/>
        <xdr:sp macro="" textlink="">
          <xdr:nvSpPr>
            <xdr:cNvPr id="28234" name="Check Box 1610" hidden="1">
              <a:extLst>
                <a:ext uri="{63B3BB69-23CF-44E3-9099-C40C66FF867C}">
                  <a14:compatExt spid="_x0000_s28234"/>
                </a:ext>
                <a:ext uri="{FF2B5EF4-FFF2-40B4-BE49-F238E27FC236}">
                  <a16:creationId xmlns:a16="http://schemas.microsoft.com/office/drawing/2014/main" id="{AE48AFA0-16AD-42FB-80D6-5CC72DAE2DAF}"/>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oneCellAnchor>
    </mc:Choice>
    <mc:Fallback/>
  </mc:AlternateContent>
  <mc:AlternateContent xmlns:mc="http://schemas.openxmlformats.org/markup-compatibility/2006">
    <mc:Choice xmlns:a14="http://schemas.microsoft.com/office/drawing/2010/main" Requires="a14">
      <xdr:oneCellAnchor>
        <xdr:from>
          <xdr:col>8</xdr:col>
          <xdr:colOff>47625</xdr:colOff>
          <xdr:row>12</xdr:row>
          <xdr:rowOff>200025</xdr:rowOff>
        </xdr:from>
        <xdr:ext cx="314325" cy="219075"/>
        <xdr:sp macro="" textlink="">
          <xdr:nvSpPr>
            <xdr:cNvPr id="28235" name="Check Box 1611" hidden="1">
              <a:extLst>
                <a:ext uri="{63B3BB69-23CF-44E3-9099-C40C66FF867C}">
                  <a14:compatExt spid="_x0000_s28235"/>
                </a:ext>
                <a:ext uri="{FF2B5EF4-FFF2-40B4-BE49-F238E27FC236}">
                  <a16:creationId xmlns:a16="http://schemas.microsoft.com/office/drawing/2014/main" id="{812FA723-A1BE-4590-A148-B815AE1764D5}"/>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12</xdr:row>
          <xdr:rowOff>200025</xdr:rowOff>
        </xdr:from>
        <xdr:ext cx="314325" cy="219075"/>
        <xdr:sp macro="" textlink="">
          <xdr:nvSpPr>
            <xdr:cNvPr id="28236" name="Check Box 1612" hidden="1">
              <a:extLst>
                <a:ext uri="{63B3BB69-23CF-44E3-9099-C40C66FF867C}">
                  <a14:compatExt spid="_x0000_s28236"/>
                </a:ext>
                <a:ext uri="{FF2B5EF4-FFF2-40B4-BE49-F238E27FC236}">
                  <a16:creationId xmlns:a16="http://schemas.microsoft.com/office/drawing/2014/main" id="{1729AA90-AB7E-444D-A4BF-2BD23119D256}"/>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oneCellAnchor>
    </mc:Choice>
    <mc:Fallback/>
  </mc:AlternateContent>
  <mc:AlternateContent xmlns:mc="http://schemas.openxmlformats.org/markup-compatibility/2006">
    <mc:Choice xmlns:a14="http://schemas.microsoft.com/office/drawing/2010/main" Requires="a14">
      <xdr:oneCellAnchor>
        <xdr:from>
          <xdr:col>8</xdr:col>
          <xdr:colOff>47625</xdr:colOff>
          <xdr:row>12</xdr:row>
          <xdr:rowOff>200025</xdr:rowOff>
        </xdr:from>
        <xdr:ext cx="314325" cy="219075"/>
        <xdr:sp macro="" textlink="">
          <xdr:nvSpPr>
            <xdr:cNvPr id="28237" name="Check Box 1613" hidden="1">
              <a:extLst>
                <a:ext uri="{63B3BB69-23CF-44E3-9099-C40C66FF867C}">
                  <a14:compatExt spid="_x0000_s28237"/>
                </a:ext>
                <a:ext uri="{FF2B5EF4-FFF2-40B4-BE49-F238E27FC236}">
                  <a16:creationId xmlns:a16="http://schemas.microsoft.com/office/drawing/2014/main" id="{52047970-5C34-4297-BB4A-9D72C3175D05}"/>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12</xdr:row>
          <xdr:rowOff>200025</xdr:rowOff>
        </xdr:from>
        <xdr:ext cx="314325" cy="219075"/>
        <xdr:sp macro="" textlink="">
          <xdr:nvSpPr>
            <xdr:cNvPr id="28238" name="Check Box 1614" hidden="1">
              <a:extLst>
                <a:ext uri="{63B3BB69-23CF-44E3-9099-C40C66FF867C}">
                  <a14:compatExt spid="_x0000_s28238"/>
                </a:ext>
                <a:ext uri="{FF2B5EF4-FFF2-40B4-BE49-F238E27FC236}">
                  <a16:creationId xmlns:a16="http://schemas.microsoft.com/office/drawing/2014/main" id="{CFE11C23-12AC-4AB9-939C-33202B831CEB}"/>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oneCellAnchor>
    </mc:Choice>
    <mc:Fallback/>
  </mc:AlternateContent>
  <mc:AlternateContent xmlns:mc="http://schemas.openxmlformats.org/markup-compatibility/2006">
    <mc:Choice xmlns:a14="http://schemas.microsoft.com/office/drawing/2010/main" Requires="a14">
      <xdr:oneCellAnchor>
        <xdr:from>
          <xdr:col>8</xdr:col>
          <xdr:colOff>47625</xdr:colOff>
          <xdr:row>12</xdr:row>
          <xdr:rowOff>200025</xdr:rowOff>
        </xdr:from>
        <xdr:ext cx="314325" cy="219075"/>
        <xdr:sp macro="" textlink="">
          <xdr:nvSpPr>
            <xdr:cNvPr id="28239" name="Check Box 1615" hidden="1">
              <a:extLst>
                <a:ext uri="{63B3BB69-23CF-44E3-9099-C40C66FF867C}">
                  <a14:compatExt spid="_x0000_s28239"/>
                </a:ext>
                <a:ext uri="{FF2B5EF4-FFF2-40B4-BE49-F238E27FC236}">
                  <a16:creationId xmlns:a16="http://schemas.microsoft.com/office/drawing/2014/main" id="{4F41C204-1102-4047-B9FB-3D31E21AD4DA}"/>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13</xdr:row>
          <xdr:rowOff>200025</xdr:rowOff>
        </xdr:from>
        <xdr:ext cx="314325" cy="219075"/>
        <xdr:sp macro="" textlink="">
          <xdr:nvSpPr>
            <xdr:cNvPr id="28240" name="Check Box 1616" hidden="1">
              <a:extLst>
                <a:ext uri="{63B3BB69-23CF-44E3-9099-C40C66FF867C}">
                  <a14:compatExt spid="_x0000_s28240"/>
                </a:ext>
                <a:ext uri="{FF2B5EF4-FFF2-40B4-BE49-F238E27FC236}">
                  <a16:creationId xmlns:a16="http://schemas.microsoft.com/office/drawing/2014/main" id="{5C1CE031-2EA6-4493-B5AC-770EC327CC06}"/>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12</xdr:row>
          <xdr:rowOff>200025</xdr:rowOff>
        </xdr:from>
        <xdr:ext cx="314325" cy="219075"/>
        <xdr:sp macro="" textlink="">
          <xdr:nvSpPr>
            <xdr:cNvPr id="28241" name="Check Box 1617" hidden="1">
              <a:extLst>
                <a:ext uri="{63B3BB69-23CF-44E3-9099-C40C66FF867C}">
                  <a14:compatExt spid="_x0000_s28241"/>
                </a:ext>
                <a:ext uri="{FF2B5EF4-FFF2-40B4-BE49-F238E27FC236}">
                  <a16:creationId xmlns:a16="http://schemas.microsoft.com/office/drawing/2014/main" id="{231431CA-1F3D-465F-A5A2-2C24DFBC68AB}"/>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oneCellAnchor>
    </mc:Choice>
    <mc:Fallback/>
  </mc:AlternateContent>
  <mc:AlternateContent xmlns:mc="http://schemas.openxmlformats.org/markup-compatibility/2006">
    <mc:Choice xmlns:a14="http://schemas.microsoft.com/office/drawing/2010/main" Requires="a14">
      <xdr:oneCellAnchor>
        <xdr:from>
          <xdr:col>8</xdr:col>
          <xdr:colOff>47625</xdr:colOff>
          <xdr:row>13</xdr:row>
          <xdr:rowOff>200025</xdr:rowOff>
        </xdr:from>
        <xdr:ext cx="314325" cy="219075"/>
        <xdr:sp macro="" textlink="">
          <xdr:nvSpPr>
            <xdr:cNvPr id="28242" name="Check Box 1618" hidden="1">
              <a:extLst>
                <a:ext uri="{63B3BB69-23CF-44E3-9099-C40C66FF867C}">
                  <a14:compatExt spid="_x0000_s28242"/>
                </a:ext>
                <a:ext uri="{FF2B5EF4-FFF2-40B4-BE49-F238E27FC236}">
                  <a16:creationId xmlns:a16="http://schemas.microsoft.com/office/drawing/2014/main" id="{A1EAE579-6551-45FC-86F8-0F64B0E5B827}"/>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oneCellAnchor>
    </mc:Choice>
    <mc:Fallback/>
  </mc:AlternateContent>
  <mc:AlternateContent xmlns:mc="http://schemas.openxmlformats.org/markup-compatibility/2006">
    <mc:Choice xmlns:a14="http://schemas.microsoft.com/office/drawing/2010/main" Requires="a14">
      <xdr:oneCellAnchor>
        <xdr:from>
          <xdr:col>8</xdr:col>
          <xdr:colOff>47625</xdr:colOff>
          <xdr:row>12</xdr:row>
          <xdr:rowOff>200025</xdr:rowOff>
        </xdr:from>
        <xdr:ext cx="314325" cy="219075"/>
        <xdr:sp macro="" textlink="">
          <xdr:nvSpPr>
            <xdr:cNvPr id="28243" name="Check Box 1619" hidden="1">
              <a:extLst>
                <a:ext uri="{63B3BB69-23CF-44E3-9099-C40C66FF867C}">
                  <a14:compatExt spid="_x0000_s28243"/>
                </a:ext>
                <a:ext uri="{FF2B5EF4-FFF2-40B4-BE49-F238E27FC236}">
                  <a16:creationId xmlns:a16="http://schemas.microsoft.com/office/drawing/2014/main" id="{E1E73541-BF70-4AB1-AFF7-CE48F52E3D13}"/>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12</xdr:row>
          <xdr:rowOff>200025</xdr:rowOff>
        </xdr:from>
        <xdr:ext cx="314325" cy="219075"/>
        <xdr:sp macro="" textlink="">
          <xdr:nvSpPr>
            <xdr:cNvPr id="28244" name="Check Box 1620" hidden="1">
              <a:extLst>
                <a:ext uri="{63B3BB69-23CF-44E3-9099-C40C66FF867C}">
                  <a14:compatExt spid="_x0000_s28244"/>
                </a:ext>
                <a:ext uri="{FF2B5EF4-FFF2-40B4-BE49-F238E27FC236}">
                  <a16:creationId xmlns:a16="http://schemas.microsoft.com/office/drawing/2014/main" id="{EF18A330-AB6C-477D-B420-781D3A049FE2}"/>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oneCellAnchor>
    </mc:Choice>
    <mc:Fallback/>
  </mc:AlternateContent>
  <mc:AlternateContent xmlns:mc="http://schemas.openxmlformats.org/markup-compatibility/2006">
    <mc:Choice xmlns:a14="http://schemas.microsoft.com/office/drawing/2010/main" Requires="a14">
      <xdr:oneCellAnchor>
        <xdr:from>
          <xdr:col>8</xdr:col>
          <xdr:colOff>47625</xdr:colOff>
          <xdr:row>12</xdr:row>
          <xdr:rowOff>200025</xdr:rowOff>
        </xdr:from>
        <xdr:ext cx="314325" cy="219075"/>
        <xdr:sp macro="" textlink="">
          <xdr:nvSpPr>
            <xdr:cNvPr id="28245" name="Check Box 1621" hidden="1">
              <a:extLst>
                <a:ext uri="{63B3BB69-23CF-44E3-9099-C40C66FF867C}">
                  <a14:compatExt spid="_x0000_s28245"/>
                </a:ext>
                <a:ext uri="{FF2B5EF4-FFF2-40B4-BE49-F238E27FC236}">
                  <a16:creationId xmlns:a16="http://schemas.microsoft.com/office/drawing/2014/main" id="{6946BFD7-6902-4E1D-8275-96CF4E4064F2}"/>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13</xdr:row>
          <xdr:rowOff>200025</xdr:rowOff>
        </xdr:from>
        <xdr:ext cx="314325" cy="219075"/>
        <xdr:sp macro="" textlink="">
          <xdr:nvSpPr>
            <xdr:cNvPr id="28246" name="Check Box 1622" hidden="1">
              <a:extLst>
                <a:ext uri="{63B3BB69-23CF-44E3-9099-C40C66FF867C}">
                  <a14:compatExt spid="_x0000_s28246"/>
                </a:ext>
                <a:ext uri="{FF2B5EF4-FFF2-40B4-BE49-F238E27FC236}">
                  <a16:creationId xmlns:a16="http://schemas.microsoft.com/office/drawing/2014/main" id="{9ECCCC6F-6C60-4194-9670-DCEFD712FEA4}"/>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12</xdr:row>
          <xdr:rowOff>200025</xdr:rowOff>
        </xdr:from>
        <xdr:ext cx="314325" cy="219075"/>
        <xdr:sp macro="" textlink="">
          <xdr:nvSpPr>
            <xdr:cNvPr id="28247" name="Check Box 1623" hidden="1">
              <a:extLst>
                <a:ext uri="{63B3BB69-23CF-44E3-9099-C40C66FF867C}">
                  <a14:compatExt spid="_x0000_s28247"/>
                </a:ext>
                <a:ext uri="{FF2B5EF4-FFF2-40B4-BE49-F238E27FC236}">
                  <a16:creationId xmlns:a16="http://schemas.microsoft.com/office/drawing/2014/main" id="{44B85E83-F6D6-4AE9-8150-8F09C221D4F4}"/>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oneCellAnchor>
    </mc:Choice>
    <mc:Fallback/>
  </mc:AlternateContent>
  <mc:AlternateContent xmlns:mc="http://schemas.openxmlformats.org/markup-compatibility/2006">
    <mc:Choice xmlns:a14="http://schemas.microsoft.com/office/drawing/2010/main" Requires="a14">
      <xdr:oneCellAnchor>
        <xdr:from>
          <xdr:col>8</xdr:col>
          <xdr:colOff>47625</xdr:colOff>
          <xdr:row>13</xdr:row>
          <xdr:rowOff>200025</xdr:rowOff>
        </xdr:from>
        <xdr:ext cx="314325" cy="219075"/>
        <xdr:sp macro="" textlink="">
          <xdr:nvSpPr>
            <xdr:cNvPr id="28248" name="Check Box 1624" hidden="1">
              <a:extLst>
                <a:ext uri="{63B3BB69-23CF-44E3-9099-C40C66FF867C}">
                  <a14:compatExt spid="_x0000_s28248"/>
                </a:ext>
                <a:ext uri="{FF2B5EF4-FFF2-40B4-BE49-F238E27FC236}">
                  <a16:creationId xmlns:a16="http://schemas.microsoft.com/office/drawing/2014/main" id="{B85C3C61-15B0-4110-8421-529861AB2719}"/>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oneCellAnchor>
    </mc:Choice>
    <mc:Fallback/>
  </mc:AlternateContent>
  <mc:AlternateContent xmlns:mc="http://schemas.openxmlformats.org/markup-compatibility/2006">
    <mc:Choice xmlns:a14="http://schemas.microsoft.com/office/drawing/2010/main" Requires="a14">
      <xdr:oneCellAnchor>
        <xdr:from>
          <xdr:col>8</xdr:col>
          <xdr:colOff>47625</xdr:colOff>
          <xdr:row>12</xdr:row>
          <xdr:rowOff>200025</xdr:rowOff>
        </xdr:from>
        <xdr:ext cx="314325" cy="219075"/>
        <xdr:sp macro="" textlink="">
          <xdr:nvSpPr>
            <xdr:cNvPr id="28249" name="Check Box 1625" hidden="1">
              <a:extLst>
                <a:ext uri="{63B3BB69-23CF-44E3-9099-C40C66FF867C}">
                  <a14:compatExt spid="_x0000_s28249"/>
                </a:ext>
                <a:ext uri="{FF2B5EF4-FFF2-40B4-BE49-F238E27FC236}">
                  <a16:creationId xmlns:a16="http://schemas.microsoft.com/office/drawing/2014/main" id="{419CADB4-3EF8-42F0-814D-E1229964DBEA}"/>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oneCellAnchor>
    </mc:Choice>
    <mc:Fallback/>
  </mc:AlternateContent>
  <mc:AlternateContent xmlns:mc="http://schemas.openxmlformats.org/markup-compatibility/2006">
    <mc:Choice xmlns:a14="http://schemas.microsoft.com/office/drawing/2010/main" Requires="a14">
      <xdr:oneCellAnchor>
        <xdr:from>
          <xdr:col>8</xdr:col>
          <xdr:colOff>47625</xdr:colOff>
          <xdr:row>13</xdr:row>
          <xdr:rowOff>200025</xdr:rowOff>
        </xdr:from>
        <xdr:ext cx="314325" cy="219075"/>
        <xdr:sp macro="" textlink="">
          <xdr:nvSpPr>
            <xdr:cNvPr id="28250" name="Check Box 1626" hidden="1">
              <a:extLst>
                <a:ext uri="{63B3BB69-23CF-44E3-9099-C40C66FF867C}">
                  <a14:compatExt spid="_x0000_s28250"/>
                </a:ext>
                <a:ext uri="{FF2B5EF4-FFF2-40B4-BE49-F238E27FC236}">
                  <a16:creationId xmlns:a16="http://schemas.microsoft.com/office/drawing/2014/main" id="{D74A93B0-353F-45D9-B2CC-B72DF3C805E4}"/>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13</xdr:row>
          <xdr:rowOff>200025</xdr:rowOff>
        </xdr:from>
        <xdr:ext cx="314325" cy="219075"/>
        <xdr:sp macro="" textlink="">
          <xdr:nvSpPr>
            <xdr:cNvPr id="28251" name="Check Box 1627" hidden="1">
              <a:extLst>
                <a:ext uri="{63B3BB69-23CF-44E3-9099-C40C66FF867C}">
                  <a14:compatExt spid="_x0000_s28251"/>
                </a:ext>
                <a:ext uri="{FF2B5EF4-FFF2-40B4-BE49-F238E27FC236}">
                  <a16:creationId xmlns:a16="http://schemas.microsoft.com/office/drawing/2014/main" id="{9C685C09-7268-49B6-82E8-72BE97AC549B}"/>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oneCellAnchor>
    </mc:Choice>
    <mc:Fallback/>
  </mc:AlternateContent>
  <mc:AlternateContent xmlns:mc="http://schemas.openxmlformats.org/markup-compatibility/2006">
    <mc:Choice xmlns:a14="http://schemas.microsoft.com/office/drawing/2010/main" Requires="a14">
      <xdr:oneCellAnchor>
        <xdr:from>
          <xdr:col>8</xdr:col>
          <xdr:colOff>47625</xdr:colOff>
          <xdr:row>12</xdr:row>
          <xdr:rowOff>200025</xdr:rowOff>
        </xdr:from>
        <xdr:ext cx="314325" cy="219075"/>
        <xdr:sp macro="" textlink="">
          <xdr:nvSpPr>
            <xdr:cNvPr id="28252" name="Check Box 1628" hidden="1">
              <a:extLst>
                <a:ext uri="{63B3BB69-23CF-44E3-9099-C40C66FF867C}">
                  <a14:compatExt spid="_x0000_s28252"/>
                </a:ext>
                <a:ext uri="{FF2B5EF4-FFF2-40B4-BE49-F238E27FC236}">
                  <a16:creationId xmlns:a16="http://schemas.microsoft.com/office/drawing/2014/main" id="{48355A6F-D948-48C0-9988-D4872B166A4E}"/>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13</xdr:row>
          <xdr:rowOff>200025</xdr:rowOff>
        </xdr:from>
        <xdr:ext cx="314325" cy="219075"/>
        <xdr:sp macro="" textlink="">
          <xdr:nvSpPr>
            <xdr:cNvPr id="28253" name="Check Box 1629" hidden="1">
              <a:extLst>
                <a:ext uri="{63B3BB69-23CF-44E3-9099-C40C66FF867C}">
                  <a14:compatExt spid="_x0000_s28253"/>
                </a:ext>
                <a:ext uri="{FF2B5EF4-FFF2-40B4-BE49-F238E27FC236}">
                  <a16:creationId xmlns:a16="http://schemas.microsoft.com/office/drawing/2014/main" id="{408A750A-694E-4736-B9EF-16D97EF652A1}"/>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12</xdr:row>
          <xdr:rowOff>200025</xdr:rowOff>
        </xdr:from>
        <xdr:ext cx="314325" cy="219075"/>
        <xdr:sp macro="" textlink="">
          <xdr:nvSpPr>
            <xdr:cNvPr id="28254" name="Check Box 1630" hidden="1">
              <a:extLst>
                <a:ext uri="{63B3BB69-23CF-44E3-9099-C40C66FF867C}">
                  <a14:compatExt spid="_x0000_s28254"/>
                </a:ext>
                <a:ext uri="{FF2B5EF4-FFF2-40B4-BE49-F238E27FC236}">
                  <a16:creationId xmlns:a16="http://schemas.microsoft.com/office/drawing/2014/main" id="{0EA0949C-16B3-436C-97E2-F8646EEAF88F}"/>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oneCellAnchor>
    </mc:Choice>
    <mc:Fallback/>
  </mc:AlternateContent>
  <mc:AlternateContent xmlns:mc="http://schemas.openxmlformats.org/markup-compatibility/2006">
    <mc:Choice xmlns:a14="http://schemas.microsoft.com/office/drawing/2010/main" Requires="a14">
      <xdr:oneCellAnchor>
        <xdr:from>
          <xdr:col>8</xdr:col>
          <xdr:colOff>47625</xdr:colOff>
          <xdr:row>13</xdr:row>
          <xdr:rowOff>200025</xdr:rowOff>
        </xdr:from>
        <xdr:ext cx="314325" cy="219075"/>
        <xdr:sp macro="" textlink="">
          <xdr:nvSpPr>
            <xdr:cNvPr id="28255" name="Check Box 1631" hidden="1">
              <a:extLst>
                <a:ext uri="{63B3BB69-23CF-44E3-9099-C40C66FF867C}">
                  <a14:compatExt spid="_x0000_s28255"/>
                </a:ext>
                <a:ext uri="{FF2B5EF4-FFF2-40B4-BE49-F238E27FC236}">
                  <a16:creationId xmlns:a16="http://schemas.microsoft.com/office/drawing/2014/main" id="{84A62ABB-6B90-4949-B9B9-8B090E35F72D}"/>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oneCellAnchor>
    </mc:Choice>
    <mc:Fallback/>
  </mc:AlternateContent>
  <mc:AlternateContent xmlns:mc="http://schemas.openxmlformats.org/markup-compatibility/2006">
    <mc:Choice xmlns:a14="http://schemas.microsoft.com/office/drawing/2010/main" Requires="a14">
      <xdr:oneCellAnchor>
        <xdr:from>
          <xdr:col>8</xdr:col>
          <xdr:colOff>47625</xdr:colOff>
          <xdr:row>12</xdr:row>
          <xdr:rowOff>200025</xdr:rowOff>
        </xdr:from>
        <xdr:ext cx="314325" cy="219075"/>
        <xdr:sp macro="" textlink="">
          <xdr:nvSpPr>
            <xdr:cNvPr id="28256" name="Check Box 1632" hidden="1">
              <a:extLst>
                <a:ext uri="{63B3BB69-23CF-44E3-9099-C40C66FF867C}">
                  <a14:compatExt spid="_x0000_s28256"/>
                </a:ext>
                <a:ext uri="{FF2B5EF4-FFF2-40B4-BE49-F238E27FC236}">
                  <a16:creationId xmlns:a16="http://schemas.microsoft.com/office/drawing/2014/main" id="{AE1519DA-B36D-43CB-B090-C49B1B4ACB92}"/>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12</xdr:row>
          <xdr:rowOff>200025</xdr:rowOff>
        </xdr:from>
        <xdr:ext cx="314325" cy="219075"/>
        <xdr:sp macro="" textlink="">
          <xdr:nvSpPr>
            <xdr:cNvPr id="28257" name="Check Box 1633" hidden="1">
              <a:extLst>
                <a:ext uri="{63B3BB69-23CF-44E3-9099-C40C66FF867C}">
                  <a14:compatExt spid="_x0000_s28257"/>
                </a:ext>
                <a:ext uri="{FF2B5EF4-FFF2-40B4-BE49-F238E27FC236}">
                  <a16:creationId xmlns:a16="http://schemas.microsoft.com/office/drawing/2014/main" id="{7F253AC6-3A55-4BBB-B2EB-AD27A06F9C06}"/>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oneCellAnchor>
    </mc:Choice>
    <mc:Fallback/>
  </mc:AlternateContent>
  <mc:AlternateContent xmlns:mc="http://schemas.openxmlformats.org/markup-compatibility/2006">
    <mc:Choice xmlns:a14="http://schemas.microsoft.com/office/drawing/2010/main" Requires="a14">
      <xdr:oneCellAnchor>
        <xdr:from>
          <xdr:col>8</xdr:col>
          <xdr:colOff>47625</xdr:colOff>
          <xdr:row>12</xdr:row>
          <xdr:rowOff>200025</xdr:rowOff>
        </xdr:from>
        <xdr:ext cx="314325" cy="219075"/>
        <xdr:sp macro="" textlink="">
          <xdr:nvSpPr>
            <xdr:cNvPr id="28258" name="Check Box 1634" hidden="1">
              <a:extLst>
                <a:ext uri="{63B3BB69-23CF-44E3-9099-C40C66FF867C}">
                  <a14:compatExt spid="_x0000_s28258"/>
                </a:ext>
                <a:ext uri="{FF2B5EF4-FFF2-40B4-BE49-F238E27FC236}">
                  <a16:creationId xmlns:a16="http://schemas.microsoft.com/office/drawing/2014/main" id="{10188B55-F4E5-4679-B71D-E8D5C40769BF}"/>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13</xdr:row>
          <xdr:rowOff>200025</xdr:rowOff>
        </xdr:from>
        <xdr:ext cx="314325" cy="219075"/>
        <xdr:sp macro="" textlink="">
          <xdr:nvSpPr>
            <xdr:cNvPr id="28259" name="Check Box 1635" hidden="1">
              <a:extLst>
                <a:ext uri="{63B3BB69-23CF-44E3-9099-C40C66FF867C}">
                  <a14:compatExt spid="_x0000_s28259"/>
                </a:ext>
                <a:ext uri="{FF2B5EF4-FFF2-40B4-BE49-F238E27FC236}">
                  <a16:creationId xmlns:a16="http://schemas.microsoft.com/office/drawing/2014/main" id="{06A3939B-069B-4F38-B1F1-F3545C00F59E}"/>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12</xdr:row>
          <xdr:rowOff>200025</xdr:rowOff>
        </xdr:from>
        <xdr:ext cx="314325" cy="219075"/>
        <xdr:sp macro="" textlink="">
          <xdr:nvSpPr>
            <xdr:cNvPr id="28260" name="Check Box 1636" hidden="1">
              <a:extLst>
                <a:ext uri="{63B3BB69-23CF-44E3-9099-C40C66FF867C}">
                  <a14:compatExt spid="_x0000_s28260"/>
                </a:ext>
                <a:ext uri="{FF2B5EF4-FFF2-40B4-BE49-F238E27FC236}">
                  <a16:creationId xmlns:a16="http://schemas.microsoft.com/office/drawing/2014/main" id="{546BA630-F6AB-45DF-AB84-91BF45694ECA}"/>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oneCellAnchor>
    </mc:Choice>
    <mc:Fallback/>
  </mc:AlternateContent>
  <mc:AlternateContent xmlns:mc="http://schemas.openxmlformats.org/markup-compatibility/2006">
    <mc:Choice xmlns:a14="http://schemas.microsoft.com/office/drawing/2010/main" Requires="a14">
      <xdr:oneCellAnchor>
        <xdr:from>
          <xdr:col>8</xdr:col>
          <xdr:colOff>47625</xdr:colOff>
          <xdr:row>13</xdr:row>
          <xdr:rowOff>200025</xdr:rowOff>
        </xdr:from>
        <xdr:ext cx="314325" cy="219075"/>
        <xdr:sp macro="" textlink="">
          <xdr:nvSpPr>
            <xdr:cNvPr id="28261" name="Check Box 1637" hidden="1">
              <a:extLst>
                <a:ext uri="{63B3BB69-23CF-44E3-9099-C40C66FF867C}">
                  <a14:compatExt spid="_x0000_s28261"/>
                </a:ext>
                <a:ext uri="{FF2B5EF4-FFF2-40B4-BE49-F238E27FC236}">
                  <a16:creationId xmlns:a16="http://schemas.microsoft.com/office/drawing/2014/main" id="{F2F00BDA-DEA6-4331-8C2E-9C345C536F77}"/>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oneCellAnchor>
    </mc:Choice>
    <mc:Fallback/>
  </mc:AlternateContent>
  <mc:AlternateContent xmlns:mc="http://schemas.openxmlformats.org/markup-compatibility/2006">
    <mc:Choice xmlns:a14="http://schemas.microsoft.com/office/drawing/2010/main" Requires="a14">
      <xdr:oneCellAnchor>
        <xdr:from>
          <xdr:col>8</xdr:col>
          <xdr:colOff>47625</xdr:colOff>
          <xdr:row>12</xdr:row>
          <xdr:rowOff>200025</xdr:rowOff>
        </xdr:from>
        <xdr:ext cx="314325" cy="219075"/>
        <xdr:sp macro="" textlink="">
          <xdr:nvSpPr>
            <xdr:cNvPr id="28262" name="Check Box 1638" hidden="1">
              <a:extLst>
                <a:ext uri="{63B3BB69-23CF-44E3-9099-C40C66FF867C}">
                  <a14:compatExt spid="_x0000_s28262"/>
                </a:ext>
                <a:ext uri="{FF2B5EF4-FFF2-40B4-BE49-F238E27FC236}">
                  <a16:creationId xmlns:a16="http://schemas.microsoft.com/office/drawing/2014/main" id="{66FEF499-C76C-415F-AA7C-9277664325A5}"/>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oneCellAnchor>
    </mc:Choice>
    <mc:Fallback/>
  </mc:AlternateContent>
  <mc:AlternateContent xmlns:mc="http://schemas.openxmlformats.org/markup-compatibility/2006">
    <mc:Choice xmlns:a14="http://schemas.microsoft.com/office/drawing/2010/main" Requires="a14">
      <xdr:oneCellAnchor>
        <xdr:from>
          <xdr:col>8</xdr:col>
          <xdr:colOff>47625</xdr:colOff>
          <xdr:row>13</xdr:row>
          <xdr:rowOff>200025</xdr:rowOff>
        </xdr:from>
        <xdr:ext cx="314325" cy="219075"/>
        <xdr:sp macro="" textlink="">
          <xdr:nvSpPr>
            <xdr:cNvPr id="28263" name="Check Box 1639" hidden="1">
              <a:extLst>
                <a:ext uri="{63B3BB69-23CF-44E3-9099-C40C66FF867C}">
                  <a14:compatExt spid="_x0000_s28263"/>
                </a:ext>
                <a:ext uri="{FF2B5EF4-FFF2-40B4-BE49-F238E27FC236}">
                  <a16:creationId xmlns:a16="http://schemas.microsoft.com/office/drawing/2014/main" id="{A35976A6-4C3F-4DD8-969E-80D616AC6249}"/>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13</xdr:row>
          <xdr:rowOff>200025</xdr:rowOff>
        </xdr:from>
        <xdr:ext cx="314325" cy="219075"/>
        <xdr:sp macro="" textlink="">
          <xdr:nvSpPr>
            <xdr:cNvPr id="28264" name="Check Box 1640" hidden="1">
              <a:extLst>
                <a:ext uri="{63B3BB69-23CF-44E3-9099-C40C66FF867C}">
                  <a14:compatExt spid="_x0000_s28264"/>
                </a:ext>
                <a:ext uri="{FF2B5EF4-FFF2-40B4-BE49-F238E27FC236}">
                  <a16:creationId xmlns:a16="http://schemas.microsoft.com/office/drawing/2014/main" id="{D1316133-AB9E-452D-9A19-6E27ADFC56D7}"/>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oneCellAnchor>
    </mc:Choice>
    <mc:Fallback/>
  </mc:AlternateContent>
  <mc:AlternateContent xmlns:mc="http://schemas.openxmlformats.org/markup-compatibility/2006">
    <mc:Choice xmlns:a14="http://schemas.microsoft.com/office/drawing/2010/main" Requires="a14">
      <xdr:oneCellAnchor>
        <xdr:from>
          <xdr:col>8</xdr:col>
          <xdr:colOff>47625</xdr:colOff>
          <xdr:row>13</xdr:row>
          <xdr:rowOff>200025</xdr:rowOff>
        </xdr:from>
        <xdr:ext cx="314325" cy="219075"/>
        <xdr:sp macro="" textlink="">
          <xdr:nvSpPr>
            <xdr:cNvPr id="28265" name="Check Box 1641" hidden="1">
              <a:extLst>
                <a:ext uri="{63B3BB69-23CF-44E3-9099-C40C66FF867C}">
                  <a14:compatExt spid="_x0000_s28265"/>
                </a:ext>
                <a:ext uri="{FF2B5EF4-FFF2-40B4-BE49-F238E27FC236}">
                  <a16:creationId xmlns:a16="http://schemas.microsoft.com/office/drawing/2014/main" id="{F08F7F6A-DF06-498D-BDAF-B0553CECA69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13</xdr:row>
          <xdr:rowOff>200025</xdr:rowOff>
        </xdr:from>
        <xdr:ext cx="314325" cy="219075"/>
        <xdr:sp macro="" textlink="">
          <xdr:nvSpPr>
            <xdr:cNvPr id="28266" name="Check Box 1642" hidden="1">
              <a:extLst>
                <a:ext uri="{63B3BB69-23CF-44E3-9099-C40C66FF867C}">
                  <a14:compatExt spid="_x0000_s28266"/>
                </a:ext>
                <a:ext uri="{FF2B5EF4-FFF2-40B4-BE49-F238E27FC236}">
                  <a16:creationId xmlns:a16="http://schemas.microsoft.com/office/drawing/2014/main" id="{C95E47A3-9E1D-4E70-AC5C-1418AAE25B83}"/>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oneCellAnchor>
    </mc:Choice>
    <mc:Fallback/>
  </mc:AlternateContent>
  <mc:AlternateContent xmlns:mc="http://schemas.openxmlformats.org/markup-compatibility/2006">
    <mc:Choice xmlns:a14="http://schemas.microsoft.com/office/drawing/2010/main" Requires="a14">
      <xdr:oneCellAnchor>
        <xdr:from>
          <xdr:col>8</xdr:col>
          <xdr:colOff>47625</xdr:colOff>
          <xdr:row>13</xdr:row>
          <xdr:rowOff>200025</xdr:rowOff>
        </xdr:from>
        <xdr:ext cx="314325" cy="219075"/>
        <xdr:sp macro="" textlink="">
          <xdr:nvSpPr>
            <xdr:cNvPr id="28267" name="Check Box 1643" hidden="1">
              <a:extLst>
                <a:ext uri="{63B3BB69-23CF-44E3-9099-C40C66FF867C}">
                  <a14:compatExt spid="_x0000_s28267"/>
                </a:ext>
                <a:ext uri="{FF2B5EF4-FFF2-40B4-BE49-F238E27FC236}">
                  <a16:creationId xmlns:a16="http://schemas.microsoft.com/office/drawing/2014/main" id="{60D4772C-ECD3-4927-ADBB-D40B0D14A1D1}"/>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13</xdr:row>
          <xdr:rowOff>200025</xdr:rowOff>
        </xdr:from>
        <xdr:ext cx="314325" cy="219075"/>
        <xdr:sp macro="" textlink="">
          <xdr:nvSpPr>
            <xdr:cNvPr id="28268" name="Check Box 1644" hidden="1">
              <a:extLst>
                <a:ext uri="{63B3BB69-23CF-44E3-9099-C40C66FF867C}">
                  <a14:compatExt spid="_x0000_s28268"/>
                </a:ext>
                <a:ext uri="{FF2B5EF4-FFF2-40B4-BE49-F238E27FC236}">
                  <a16:creationId xmlns:a16="http://schemas.microsoft.com/office/drawing/2014/main" id="{1677A9F8-3F68-4B42-A955-5163D9D84D21}"/>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oneCellAnchor>
    </mc:Choice>
    <mc:Fallback/>
  </mc:AlternateContent>
  <mc:AlternateContent xmlns:mc="http://schemas.openxmlformats.org/markup-compatibility/2006">
    <mc:Choice xmlns:a14="http://schemas.microsoft.com/office/drawing/2010/main" Requires="a14">
      <xdr:oneCellAnchor>
        <xdr:from>
          <xdr:col>8</xdr:col>
          <xdr:colOff>47625</xdr:colOff>
          <xdr:row>13</xdr:row>
          <xdr:rowOff>200025</xdr:rowOff>
        </xdr:from>
        <xdr:ext cx="314325" cy="219075"/>
        <xdr:sp macro="" textlink="">
          <xdr:nvSpPr>
            <xdr:cNvPr id="28269" name="Check Box 1645" hidden="1">
              <a:extLst>
                <a:ext uri="{63B3BB69-23CF-44E3-9099-C40C66FF867C}">
                  <a14:compatExt spid="_x0000_s28269"/>
                </a:ext>
                <a:ext uri="{FF2B5EF4-FFF2-40B4-BE49-F238E27FC236}">
                  <a16:creationId xmlns:a16="http://schemas.microsoft.com/office/drawing/2014/main" id="{8E7297AE-C7AC-432E-8073-9049E67078B1}"/>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13</xdr:row>
          <xdr:rowOff>200025</xdr:rowOff>
        </xdr:from>
        <xdr:ext cx="314325" cy="219075"/>
        <xdr:sp macro="" textlink="">
          <xdr:nvSpPr>
            <xdr:cNvPr id="28270" name="Check Box 1646" hidden="1">
              <a:extLst>
                <a:ext uri="{63B3BB69-23CF-44E3-9099-C40C66FF867C}">
                  <a14:compatExt spid="_x0000_s28270"/>
                </a:ext>
                <a:ext uri="{FF2B5EF4-FFF2-40B4-BE49-F238E27FC236}">
                  <a16:creationId xmlns:a16="http://schemas.microsoft.com/office/drawing/2014/main" id="{19A751B9-97F9-4E77-8CC2-58358606B11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oneCellAnchor>
    </mc:Choice>
    <mc:Fallback/>
  </mc:AlternateContent>
  <mc:AlternateContent xmlns:mc="http://schemas.openxmlformats.org/markup-compatibility/2006">
    <mc:Choice xmlns:a14="http://schemas.microsoft.com/office/drawing/2010/main" Requires="a14">
      <xdr:oneCellAnchor>
        <xdr:from>
          <xdr:col>8</xdr:col>
          <xdr:colOff>47625</xdr:colOff>
          <xdr:row>13</xdr:row>
          <xdr:rowOff>200025</xdr:rowOff>
        </xdr:from>
        <xdr:ext cx="314325" cy="219075"/>
        <xdr:sp macro="" textlink="">
          <xdr:nvSpPr>
            <xdr:cNvPr id="28271" name="Check Box 1647" hidden="1">
              <a:extLst>
                <a:ext uri="{63B3BB69-23CF-44E3-9099-C40C66FF867C}">
                  <a14:compatExt spid="_x0000_s28271"/>
                </a:ext>
                <a:ext uri="{FF2B5EF4-FFF2-40B4-BE49-F238E27FC236}">
                  <a16:creationId xmlns:a16="http://schemas.microsoft.com/office/drawing/2014/main" id="{0B7ED872-E7F1-455A-86CD-2A4AB3490DB2}"/>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one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9</xdr:col>
          <xdr:colOff>219075</xdr:colOff>
          <xdr:row>6</xdr:row>
          <xdr:rowOff>180975</xdr:rowOff>
        </xdr:from>
        <xdr:to>
          <xdr:col>9</xdr:col>
          <xdr:colOff>523875</xdr:colOff>
          <xdr:row>8</xdr:row>
          <xdr:rowOff>9525</xdr:rowOff>
        </xdr:to>
        <xdr:sp macro="" textlink="">
          <xdr:nvSpPr>
            <xdr:cNvPr id="23555" name="Option Button 3" hidden="1">
              <a:extLst>
                <a:ext uri="{63B3BB69-23CF-44E3-9099-C40C66FF867C}">
                  <a14:compatExt spid="_x0000_s23555"/>
                </a:ext>
                <a:ext uri="{FF2B5EF4-FFF2-40B4-BE49-F238E27FC236}">
                  <a16:creationId xmlns:a16="http://schemas.microsoft.com/office/drawing/2014/main" id="{00000000-0008-0000-0300-0000035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10</xdr:col>
          <xdr:colOff>104775</xdr:colOff>
          <xdr:row>6</xdr:row>
          <xdr:rowOff>180975</xdr:rowOff>
        </xdr:from>
        <xdr:to>
          <xdr:col>10</xdr:col>
          <xdr:colOff>409575</xdr:colOff>
          <xdr:row>8</xdr:row>
          <xdr:rowOff>9525</xdr:rowOff>
        </xdr:to>
        <xdr:sp macro="" textlink="">
          <xdr:nvSpPr>
            <xdr:cNvPr id="23556" name="Option Button 4" hidden="1">
              <a:extLst>
                <a:ext uri="{63B3BB69-23CF-44E3-9099-C40C66FF867C}">
                  <a14:compatExt spid="_x0000_s23556"/>
                </a:ext>
                <a:ext uri="{FF2B5EF4-FFF2-40B4-BE49-F238E27FC236}">
                  <a16:creationId xmlns:a16="http://schemas.microsoft.com/office/drawing/2014/main" id="{00000000-0008-0000-0300-0000045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6</xdr:row>
          <xdr:rowOff>161925</xdr:rowOff>
        </xdr:from>
        <xdr:to>
          <xdr:col>11</xdr:col>
          <xdr:colOff>0</xdr:colOff>
          <xdr:row>8</xdr:row>
          <xdr:rowOff>28575</xdr:rowOff>
        </xdr:to>
        <xdr:sp macro="" textlink="">
          <xdr:nvSpPr>
            <xdr:cNvPr id="23557" name="Group Box 5" hidden="1">
              <a:extLst>
                <a:ext uri="{63B3BB69-23CF-44E3-9099-C40C66FF867C}">
                  <a14:compatExt spid="_x0000_s23557"/>
                </a:ext>
                <a:ext uri="{FF2B5EF4-FFF2-40B4-BE49-F238E27FC236}">
                  <a16:creationId xmlns:a16="http://schemas.microsoft.com/office/drawing/2014/main" id="{00000000-0008-0000-0300-0000055C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asr-online.org/" TargetMode="External"/><Relationship Id="rId7" Type="http://schemas.openxmlformats.org/officeDocument/2006/relationships/comments" Target="../comments1.xml"/><Relationship Id="rId2" Type="http://schemas.openxmlformats.org/officeDocument/2006/relationships/hyperlink" Target="http://www.stallwanger.net/" TargetMode="External"/><Relationship Id="rId1" Type="http://schemas.openxmlformats.org/officeDocument/2006/relationships/hyperlink" Target="http://www.stallwanger.net/" TargetMode="External"/><Relationship Id="rId6" Type="http://schemas.openxmlformats.org/officeDocument/2006/relationships/vmlDrawing" Target="../drawings/vmlDrawing1.vm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17" Type="http://schemas.openxmlformats.org/officeDocument/2006/relationships/ctrlProp" Target="../ctrlProps/ctrlProp114.xml"/><Relationship Id="rId299" Type="http://schemas.openxmlformats.org/officeDocument/2006/relationships/ctrlProp" Target="../ctrlProps/ctrlProp296.xml"/><Relationship Id="rId21" Type="http://schemas.openxmlformats.org/officeDocument/2006/relationships/ctrlProp" Target="../ctrlProps/ctrlProp18.xml"/><Relationship Id="rId63" Type="http://schemas.openxmlformats.org/officeDocument/2006/relationships/ctrlProp" Target="../ctrlProps/ctrlProp60.xml"/><Relationship Id="rId159" Type="http://schemas.openxmlformats.org/officeDocument/2006/relationships/ctrlProp" Target="../ctrlProps/ctrlProp156.xml"/><Relationship Id="rId324" Type="http://schemas.openxmlformats.org/officeDocument/2006/relationships/ctrlProp" Target="../ctrlProps/ctrlProp321.xml"/><Relationship Id="rId170" Type="http://schemas.openxmlformats.org/officeDocument/2006/relationships/ctrlProp" Target="../ctrlProps/ctrlProp167.xml"/><Relationship Id="rId226" Type="http://schemas.openxmlformats.org/officeDocument/2006/relationships/ctrlProp" Target="../ctrlProps/ctrlProp223.xml"/><Relationship Id="rId268" Type="http://schemas.openxmlformats.org/officeDocument/2006/relationships/ctrlProp" Target="../ctrlProps/ctrlProp265.xml"/><Relationship Id="rId32" Type="http://schemas.openxmlformats.org/officeDocument/2006/relationships/ctrlProp" Target="../ctrlProps/ctrlProp29.xml"/><Relationship Id="rId74" Type="http://schemas.openxmlformats.org/officeDocument/2006/relationships/ctrlProp" Target="../ctrlProps/ctrlProp71.xml"/><Relationship Id="rId128" Type="http://schemas.openxmlformats.org/officeDocument/2006/relationships/ctrlProp" Target="../ctrlProps/ctrlProp125.xml"/><Relationship Id="rId335" Type="http://schemas.openxmlformats.org/officeDocument/2006/relationships/ctrlProp" Target="../ctrlProps/ctrlProp332.xml"/><Relationship Id="rId5" Type="http://schemas.openxmlformats.org/officeDocument/2006/relationships/ctrlProp" Target="../ctrlProps/ctrlProp2.xml"/><Relationship Id="rId181" Type="http://schemas.openxmlformats.org/officeDocument/2006/relationships/ctrlProp" Target="../ctrlProps/ctrlProp178.xml"/><Relationship Id="rId237" Type="http://schemas.openxmlformats.org/officeDocument/2006/relationships/ctrlProp" Target="../ctrlProps/ctrlProp234.xml"/><Relationship Id="rId279" Type="http://schemas.openxmlformats.org/officeDocument/2006/relationships/ctrlProp" Target="../ctrlProps/ctrlProp276.xml"/><Relationship Id="rId43" Type="http://schemas.openxmlformats.org/officeDocument/2006/relationships/ctrlProp" Target="../ctrlProps/ctrlProp40.xml"/><Relationship Id="rId139" Type="http://schemas.openxmlformats.org/officeDocument/2006/relationships/ctrlProp" Target="../ctrlProps/ctrlProp136.xml"/><Relationship Id="rId290" Type="http://schemas.openxmlformats.org/officeDocument/2006/relationships/ctrlProp" Target="../ctrlProps/ctrlProp287.xml"/><Relationship Id="rId304" Type="http://schemas.openxmlformats.org/officeDocument/2006/relationships/ctrlProp" Target="../ctrlProps/ctrlProp301.xml"/><Relationship Id="rId85" Type="http://schemas.openxmlformats.org/officeDocument/2006/relationships/ctrlProp" Target="../ctrlProps/ctrlProp82.xml"/><Relationship Id="rId150" Type="http://schemas.openxmlformats.org/officeDocument/2006/relationships/ctrlProp" Target="../ctrlProps/ctrlProp147.xml"/><Relationship Id="rId192" Type="http://schemas.openxmlformats.org/officeDocument/2006/relationships/ctrlProp" Target="../ctrlProps/ctrlProp189.xml"/><Relationship Id="rId206" Type="http://schemas.openxmlformats.org/officeDocument/2006/relationships/ctrlProp" Target="../ctrlProps/ctrlProp203.xml"/><Relationship Id="rId248" Type="http://schemas.openxmlformats.org/officeDocument/2006/relationships/ctrlProp" Target="../ctrlProps/ctrlProp245.xml"/><Relationship Id="rId12" Type="http://schemas.openxmlformats.org/officeDocument/2006/relationships/ctrlProp" Target="../ctrlProps/ctrlProp9.xml"/><Relationship Id="rId108" Type="http://schemas.openxmlformats.org/officeDocument/2006/relationships/ctrlProp" Target="../ctrlProps/ctrlProp105.xml"/><Relationship Id="rId315" Type="http://schemas.openxmlformats.org/officeDocument/2006/relationships/ctrlProp" Target="../ctrlProps/ctrlProp312.xml"/><Relationship Id="rId54" Type="http://schemas.openxmlformats.org/officeDocument/2006/relationships/ctrlProp" Target="../ctrlProps/ctrlProp51.xml"/><Relationship Id="rId96" Type="http://schemas.openxmlformats.org/officeDocument/2006/relationships/ctrlProp" Target="../ctrlProps/ctrlProp93.xml"/><Relationship Id="rId161" Type="http://schemas.openxmlformats.org/officeDocument/2006/relationships/ctrlProp" Target="../ctrlProps/ctrlProp158.xml"/><Relationship Id="rId217" Type="http://schemas.openxmlformats.org/officeDocument/2006/relationships/ctrlProp" Target="../ctrlProps/ctrlProp214.xml"/><Relationship Id="rId259" Type="http://schemas.openxmlformats.org/officeDocument/2006/relationships/ctrlProp" Target="../ctrlProps/ctrlProp256.xml"/><Relationship Id="rId23" Type="http://schemas.openxmlformats.org/officeDocument/2006/relationships/ctrlProp" Target="../ctrlProps/ctrlProp20.xml"/><Relationship Id="rId119" Type="http://schemas.openxmlformats.org/officeDocument/2006/relationships/ctrlProp" Target="../ctrlProps/ctrlProp116.xml"/><Relationship Id="rId270" Type="http://schemas.openxmlformats.org/officeDocument/2006/relationships/ctrlProp" Target="../ctrlProps/ctrlProp267.xml"/><Relationship Id="rId326" Type="http://schemas.openxmlformats.org/officeDocument/2006/relationships/ctrlProp" Target="../ctrlProps/ctrlProp323.xml"/><Relationship Id="rId65" Type="http://schemas.openxmlformats.org/officeDocument/2006/relationships/ctrlProp" Target="../ctrlProps/ctrlProp62.xml"/><Relationship Id="rId130" Type="http://schemas.openxmlformats.org/officeDocument/2006/relationships/ctrlProp" Target="../ctrlProps/ctrlProp127.xml"/><Relationship Id="rId172" Type="http://schemas.openxmlformats.org/officeDocument/2006/relationships/ctrlProp" Target="../ctrlProps/ctrlProp169.xml"/><Relationship Id="rId228" Type="http://schemas.openxmlformats.org/officeDocument/2006/relationships/ctrlProp" Target="../ctrlProps/ctrlProp225.xml"/><Relationship Id="rId281" Type="http://schemas.openxmlformats.org/officeDocument/2006/relationships/ctrlProp" Target="../ctrlProps/ctrlProp278.xml"/><Relationship Id="rId337" Type="http://schemas.openxmlformats.org/officeDocument/2006/relationships/ctrlProp" Target="../ctrlProps/ctrlProp334.xml"/><Relationship Id="rId34" Type="http://schemas.openxmlformats.org/officeDocument/2006/relationships/ctrlProp" Target="../ctrlProps/ctrlProp31.xml"/><Relationship Id="rId76" Type="http://schemas.openxmlformats.org/officeDocument/2006/relationships/ctrlProp" Target="../ctrlProps/ctrlProp73.xml"/><Relationship Id="rId141" Type="http://schemas.openxmlformats.org/officeDocument/2006/relationships/ctrlProp" Target="../ctrlProps/ctrlProp138.xml"/><Relationship Id="rId7" Type="http://schemas.openxmlformats.org/officeDocument/2006/relationships/ctrlProp" Target="../ctrlProps/ctrlProp4.xml"/><Relationship Id="rId183" Type="http://schemas.openxmlformats.org/officeDocument/2006/relationships/ctrlProp" Target="../ctrlProps/ctrlProp180.xml"/><Relationship Id="rId239" Type="http://schemas.openxmlformats.org/officeDocument/2006/relationships/ctrlProp" Target="../ctrlProps/ctrlProp236.xml"/><Relationship Id="rId250" Type="http://schemas.openxmlformats.org/officeDocument/2006/relationships/ctrlProp" Target="../ctrlProps/ctrlProp247.xml"/><Relationship Id="rId292" Type="http://schemas.openxmlformats.org/officeDocument/2006/relationships/ctrlProp" Target="../ctrlProps/ctrlProp289.xml"/><Relationship Id="rId306" Type="http://schemas.openxmlformats.org/officeDocument/2006/relationships/ctrlProp" Target="../ctrlProps/ctrlProp303.xml"/><Relationship Id="rId45" Type="http://schemas.openxmlformats.org/officeDocument/2006/relationships/ctrlProp" Target="../ctrlProps/ctrlProp42.xml"/><Relationship Id="rId87" Type="http://schemas.openxmlformats.org/officeDocument/2006/relationships/ctrlProp" Target="../ctrlProps/ctrlProp84.xml"/><Relationship Id="rId110" Type="http://schemas.openxmlformats.org/officeDocument/2006/relationships/ctrlProp" Target="../ctrlProps/ctrlProp107.xml"/><Relationship Id="rId152" Type="http://schemas.openxmlformats.org/officeDocument/2006/relationships/ctrlProp" Target="../ctrlProps/ctrlProp149.xml"/><Relationship Id="rId194" Type="http://schemas.openxmlformats.org/officeDocument/2006/relationships/ctrlProp" Target="../ctrlProps/ctrlProp191.xml"/><Relationship Id="rId208" Type="http://schemas.openxmlformats.org/officeDocument/2006/relationships/ctrlProp" Target="../ctrlProps/ctrlProp205.xml"/><Relationship Id="rId240" Type="http://schemas.openxmlformats.org/officeDocument/2006/relationships/ctrlProp" Target="../ctrlProps/ctrlProp237.xml"/><Relationship Id="rId261" Type="http://schemas.openxmlformats.org/officeDocument/2006/relationships/ctrlProp" Target="../ctrlProps/ctrlProp258.xml"/><Relationship Id="rId14" Type="http://schemas.openxmlformats.org/officeDocument/2006/relationships/ctrlProp" Target="../ctrlProps/ctrlProp11.xml"/><Relationship Id="rId35" Type="http://schemas.openxmlformats.org/officeDocument/2006/relationships/ctrlProp" Target="../ctrlProps/ctrlProp32.xml"/><Relationship Id="rId56" Type="http://schemas.openxmlformats.org/officeDocument/2006/relationships/ctrlProp" Target="../ctrlProps/ctrlProp53.xml"/><Relationship Id="rId77" Type="http://schemas.openxmlformats.org/officeDocument/2006/relationships/ctrlProp" Target="../ctrlProps/ctrlProp74.xml"/><Relationship Id="rId100" Type="http://schemas.openxmlformats.org/officeDocument/2006/relationships/ctrlProp" Target="../ctrlProps/ctrlProp97.xml"/><Relationship Id="rId282" Type="http://schemas.openxmlformats.org/officeDocument/2006/relationships/ctrlProp" Target="../ctrlProps/ctrlProp279.xml"/><Relationship Id="rId317" Type="http://schemas.openxmlformats.org/officeDocument/2006/relationships/ctrlProp" Target="../ctrlProps/ctrlProp314.xml"/><Relationship Id="rId338" Type="http://schemas.openxmlformats.org/officeDocument/2006/relationships/ctrlProp" Target="../ctrlProps/ctrlProp335.xml"/><Relationship Id="rId8" Type="http://schemas.openxmlformats.org/officeDocument/2006/relationships/ctrlProp" Target="../ctrlProps/ctrlProp5.xml"/><Relationship Id="rId98" Type="http://schemas.openxmlformats.org/officeDocument/2006/relationships/ctrlProp" Target="../ctrlProps/ctrlProp95.xml"/><Relationship Id="rId121" Type="http://schemas.openxmlformats.org/officeDocument/2006/relationships/ctrlProp" Target="../ctrlProps/ctrlProp118.xml"/><Relationship Id="rId142" Type="http://schemas.openxmlformats.org/officeDocument/2006/relationships/ctrlProp" Target="../ctrlProps/ctrlProp139.xml"/><Relationship Id="rId163" Type="http://schemas.openxmlformats.org/officeDocument/2006/relationships/ctrlProp" Target="../ctrlProps/ctrlProp160.xml"/><Relationship Id="rId184" Type="http://schemas.openxmlformats.org/officeDocument/2006/relationships/ctrlProp" Target="../ctrlProps/ctrlProp181.xml"/><Relationship Id="rId219" Type="http://schemas.openxmlformats.org/officeDocument/2006/relationships/ctrlProp" Target="../ctrlProps/ctrlProp216.xml"/><Relationship Id="rId230" Type="http://schemas.openxmlformats.org/officeDocument/2006/relationships/ctrlProp" Target="../ctrlProps/ctrlProp227.xml"/><Relationship Id="rId251" Type="http://schemas.openxmlformats.org/officeDocument/2006/relationships/ctrlProp" Target="../ctrlProps/ctrlProp248.xml"/><Relationship Id="rId25" Type="http://schemas.openxmlformats.org/officeDocument/2006/relationships/ctrlProp" Target="../ctrlProps/ctrlProp22.xml"/><Relationship Id="rId46" Type="http://schemas.openxmlformats.org/officeDocument/2006/relationships/ctrlProp" Target="../ctrlProps/ctrlProp43.xml"/><Relationship Id="rId67" Type="http://schemas.openxmlformats.org/officeDocument/2006/relationships/ctrlProp" Target="../ctrlProps/ctrlProp64.xml"/><Relationship Id="rId272" Type="http://schemas.openxmlformats.org/officeDocument/2006/relationships/ctrlProp" Target="../ctrlProps/ctrlProp269.xml"/><Relationship Id="rId293" Type="http://schemas.openxmlformats.org/officeDocument/2006/relationships/ctrlProp" Target="../ctrlProps/ctrlProp290.xml"/><Relationship Id="rId307" Type="http://schemas.openxmlformats.org/officeDocument/2006/relationships/ctrlProp" Target="../ctrlProps/ctrlProp304.xml"/><Relationship Id="rId328" Type="http://schemas.openxmlformats.org/officeDocument/2006/relationships/ctrlProp" Target="../ctrlProps/ctrlProp325.xml"/><Relationship Id="rId88" Type="http://schemas.openxmlformats.org/officeDocument/2006/relationships/ctrlProp" Target="../ctrlProps/ctrlProp85.xml"/><Relationship Id="rId111" Type="http://schemas.openxmlformats.org/officeDocument/2006/relationships/ctrlProp" Target="../ctrlProps/ctrlProp108.xml"/><Relationship Id="rId132" Type="http://schemas.openxmlformats.org/officeDocument/2006/relationships/ctrlProp" Target="../ctrlProps/ctrlProp129.xml"/><Relationship Id="rId153" Type="http://schemas.openxmlformats.org/officeDocument/2006/relationships/ctrlProp" Target="../ctrlProps/ctrlProp150.xml"/><Relationship Id="rId174" Type="http://schemas.openxmlformats.org/officeDocument/2006/relationships/ctrlProp" Target="../ctrlProps/ctrlProp171.xml"/><Relationship Id="rId195" Type="http://schemas.openxmlformats.org/officeDocument/2006/relationships/ctrlProp" Target="../ctrlProps/ctrlProp192.xml"/><Relationship Id="rId209" Type="http://schemas.openxmlformats.org/officeDocument/2006/relationships/ctrlProp" Target="../ctrlProps/ctrlProp206.xml"/><Relationship Id="rId220" Type="http://schemas.openxmlformats.org/officeDocument/2006/relationships/ctrlProp" Target="../ctrlProps/ctrlProp217.xml"/><Relationship Id="rId241" Type="http://schemas.openxmlformats.org/officeDocument/2006/relationships/ctrlProp" Target="../ctrlProps/ctrlProp238.xml"/><Relationship Id="rId15" Type="http://schemas.openxmlformats.org/officeDocument/2006/relationships/ctrlProp" Target="../ctrlProps/ctrlProp12.xml"/><Relationship Id="rId36" Type="http://schemas.openxmlformats.org/officeDocument/2006/relationships/ctrlProp" Target="../ctrlProps/ctrlProp33.xml"/><Relationship Id="rId57" Type="http://schemas.openxmlformats.org/officeDocument/2006/relationships/ctrlProp" Target="../ctrlProps/ctrlProp54.xml"/><Relationship Id="rId262" Type="http://schemas.openxmlformats.org/officeDocument/2006/relationships/ctrlProp" Target="../ctrlProps/ctrlProp259.xml"/><Relationship Id="rId283" Type="http://schemas.openxmlformats.org/officeDocument/2006/relationships/ctrlProp" Target="../ctrlProps/ctrlProp280.xml"/><Relationship Id="rId318" Type="http://schemas.openxmlformats.org/officeDocument/2006/relationships/ctrlProp" Target="../ctrlProps/ctrlProp315.xml"/><Relationship Id="rId339" Type="http://schemas.openxmlformats.org/officeDocument/2006/relationships/ctrlProp" Target="../ctrlProps/ctrlProp336.xml"/><Relationship Id="rId78" Type="http://schemas.openxmlformats.org/officeDocument/2006/relationships/ctrlProp" Target="../ctrlProps/ctrlProp75.xml"/><Relationship Id="rId99" Type="http://schemas.openxmlformats.org/officeDocument/2006/relationships/ctrlProp" Target="../ctrlProps/ctrlProp96.xml"/><Relationship Id="rId101" Type="http://schemas.openxmlformats.org/officeDocument/2006/relationships/ctrlProp" Target="../ctrlProps/ctrlProp98.xml"/><Relationship Id="rId122" Type="http://schemas.openxmlformats.org/officeDocument/2006/relationships/ctrlProp" Target="../ctrlProps/ctrlProp119.xml"/><Relationship Id="rId143" Type="http://schemas.openxmlformats.org/officeDocument/2006/relationships/ctrlProp" Target="../ctrlProps/ctrlProp140.xml"/><Relationship Id="rId164" Type="http://schemas.openxmlformats.org/officeDocument/2006/relationships/ctrlProp" Target="../ctrlProps/ctrlProp161.xml"/><Relationship Id="rId185" Type="http://schemas.openxmlformats.org/officeDocument/2006/relationships/ctrlProp" Target="../ctrlProps/ctrlProp182.xml"/><Relationship Id="rId9" Type="http://schemas.openxmlformats.org/officeDocument/2006/relationships/ctrlProp" Target="../ctrlProps/ctrlProp6.xml"/><Relationship Id="rId210" Type="http://schemas.openxmlformats.org/officeDocument/2006/relationships/ctrlProp" Target="../ctrlProps/ctrlProp207.xml"/><Relationship Id="rId26" Type="http://schemas.openxmlformats.org/officeDocument/2006/relationships/ctrlProp" Target="../ctrlProps/ctrlProp23.xml"/><Relationship Id="rId231" Type="http://schemas.openxmlformats.org/officeDocument/2006/relationships/ctrlProp" Target="../ctrlProps/ctrlProp228.xml"/><Relationship Id="rId252" Type="http://schemas.openxmlformats.org/officeDocument/2006/relationships/ctrlProp" Target="../ctrlProps/ctrlProp249.xml"/><Relationship Id="rId273" Type="http://schemas.openxmlformats.org/officeDocument/2006/relationships/ctrlProp" Target="../ctrlProps/ctrlProp270.xml"/><Relationship Id="rId294" Type="http://schemas.openxmlformats.org/officeDocument/2006/relationships/ctrlProp" Target="../ctrlProps/ctrlProp291.xml"/><Relationship Id="rId308" Type="http://schemas.openxmlformats.org/officeDocument/2006/relationships/ctrlProp" Target="../ctrlProps/ctrlProp305.xml"/><Relationship Id="rId329" Type="http://schemas.openxmlformats.org/officeDocument/2006/relationships/ctrlProp" Target="../ctrlProps/ctrlProp326.xml"/><Relationship Id="rId47" Type="http://schemas.openxmlformats.org/officeDocument/2006/relationships/ctrlProp" Target="../ctrlProps/ctrlProp44.xml"/><Relationship Id="rId68" Type="http://schemas.openxmlformats.org/officeDocument/2006/relationships/ctrlProp" Target="../ctrlProps/ctrlProp65.xml"/><Relationship Id="rId89" Type="http://schemas.openxmlformats.org/officeDocument/2006/relationships/ctrlProp" Target="../ctrlProps/ctrlProp86.xml"/><Relationship Id="rId112" Type="http://schemas.openxmlformats.org/officeDocument/2006/relationships/ctrlProp" Target="../ctrlProps/ctrlProp109.xml"/><Relationship Id="rId133" Type="http://schemas.openxmlformats.org/officeDocument/2006/relationships/ctrlProp" Target="../ctrlProps/ctrlProp130.xml"/><Relationship Id="rId154" Type="http://schemas.openxmlformats.org/officeDocument/2006/relationships/ctrlProp" Target="../ctrlProps/ctrlProp151.xml"/><Relationship Id="rId175" Type="http://schemas.openxmlformats.org/officeDocument/2006/relationships/ctrlProp" Target="../ctrlProps/ctrlProp172.xml"/><Relationship Id="rId340" Type="http://schemas.openxmlformats.org/officeDocument/2006/relationships/ctrlProp" Target="../ctrlProps/ctrlProp337.xml"/><Relationship Id="rId196" Type="http://schemas.openxmlformats.org/officeDocument/2006/relationships/ctrlProp" Target="../ctrlProps/ctrlProp193.xml"/><Relationship Id="rId200" Type="http://schemas.openxmlformats.org/officeDocument/2006/relationships/ctrlProp" Target="../ctrlProps/ctrlProp197.xml"/><Relationship Id="rId16" Type="http://schemas.openxmlformats.org/officeDocument/2006/relationships/ctrlProp" Target="../ctrlProps/ctrlProp13.xml"/><Relationship Id="rId221" Type="http://schemas.openxmlformats.org/officeDocument/2006/relationships/ctrlProp" Target="../ctrlProps/ctrlProp218.xml"/><Relationship Id="rId242" Type="http://schemas.openxmlformats.org/officeDocument/2006/relationships/ctrlProp" Target="../ctrlProps/ctrlProp239.xml"/><Relationship Id="rId263" Type="http://schemas.openxmlformats.org/officeDocument/2006/relationships/ctrlProp" Target="../ctrlProps/ctrlProp260.xml"/><Relationship Id="rId284" Type="http://schemas.openxmlformats.org/officeDocument/2006/relationships/ctrlProp" Target="../ctrlProps/ctrlProp281.xml"/><Relationship Id="rId319" Type="http://schemas.openxmlformats.org/officeDocument/2006/relationships/ctrlProp" Target="../ctrlProps/ctrlProp316.xml"/><Relationship Id="rId37" Type="http://schemas.openxmlformats.org/officeDocument/2006/relationships/ctrlProp" Target="../ctrlProps/ctrlProp34.xml"/><Relationship Id="rId58" Type="http://schemas.openxmlformats.org/officeDocument/2006/relationships/ctrlProp" Target="../ctrlProps/ctrlProp55.xml"/><Relationship Id="rId79" Type="http://schemas.openxmlformats.org/officeDocument/2006/relationships/ctrlProp" Target="../ctrlProps/ctrlProp76.xml"/><Relationship Id="rId102" Type="http://schemas.openxmlformats.org/officeDocument/2006/relationships/ctrlProp" Target="../ctrlProps/ctrlProp99.xml"/><Relationship Id="rId123" Type="http://schemas.openxmlformats.org/officeDocument/2006/relationships/ctrlProp" Target="../ctrlProps/ctrlProp120.xml"/><Relationship Id="rId144" Type="http://schemas.openxmlformats.org/officeDocument/2006/relationships/ctrlProp" Target="../ctrlProps/ctrlProp141.xml"/><Relationship Id="rId330" Type="http://schemas.openxmlformats.org/officeDocument/2006/relationships/ctrlProp" Target="../ctrlProps/ctrlProp327.xml"/><Relationship Id="rId90" Type="http://schemas.openxmlformats.org/officeDocument/2006/relationships/ctrlProp" Target="../ctrlProps/ctrlProp87.xml"/><Relationship Id="rId165" Type="http://schemas.openxmlformats.org/officeDocument/2006/relationships/ctrlProp" Target="../ctrlProps/ctrlProp162.xml"/><Relationship Id="rId186" Type="http://schemas.openxmlformats.org/officeDocument/2006/relationships/ctrlProp" Target="../ctrlProps/ctrlProp183.xml"/><Relationship Id="rId211" Type="http://schemas.openxmlformats.org/officeDocument/2006/relationships/ctrlProp" Target="../ctrlProps/ctrlProp208.xml"/><Relationship Id="rId232" Type="http://schemas.openxmlformats.org/officeDocument/2006/relationships/ctrlProp" Target="../ctrlProps/ctrlProp229.xml"/><Relationship Id="rId253" Type="http://schemas.openxmlformats.org/officeDocument/2006/relationships/ctrlProp" Target="../ctrlProps/ctrlProp250.xml"/><Relationship Id="rId274" Type="http://schemas.openxmlformats.org/officeDocument/2006/relationships/ctrlProp" Target="../ctrlProps/ctrlProp271.xml"/><Relationship Id="rId295" Type="http://schemas.openxmlformats.org/officeDocument/2006/relationships/ctrlProp" Target="../ctrlProps/ctrlProp292.xml"/><Relationship Id="rId309" Type="http://schemas.openxmlformats.org/officeDocument/2006/relationships/ctrlProp" Target="../ctrlProps/ctrlProp306.xml"/><Relationship Id="rId27" Type="http://schemas.openxmlformats.org/officeDocument/2006/relationships/ctrlProp" Target="../ctrlProps/ctrlProp24.xml"/><Relationship Id="rId48" Type="http://schemas.openxmlformats.org/officeDocument/2006/relationships/ctrlProp" Target="../ctrlProps/ctrlProp45.xml"/><Relationship Id="rId69" Type="http://schemas.openxmlformats.org/officeDocument/2006/relationships/ctrlProp" Target="../ctrlProps/ctrlProp66.xml"/><Relationship Id="rId113" Type="http://schemas.openxmlformats.org/officeDocument/2006/relationships/ctrlProp" Target="../ctrlProps/ctrlProp110.xml"/><Relationship Id="rId134" Type="http://schemas.openxmlformats.org/officeDocument/2006/relationships/ctrlProp" Target="../ctrlProps/ctrlProp131.xml"/><Relationship Id="rId320" Type="http://schemas.openxmlformats.org/officeDocument/2006/relationships/ctrlProp" Target="../ctrlProps/ctrlProp317.xml"/><Relationship Id="rId80" Type="http://schemas.openxmlformats.org/officeDocument/2006/relationships/ctrlProp" Target="../ctrlProps/ctrlProp77.xml"/><Relationship Id="rId155" Type="http://schemas.openxmlformats.org/officeDocument/2006/relationships/ctrlProp" Target="../ctrlProps/ctrlProp152.xml"/><Relationship Id="rId176" Type="http://schemas.openxmlformats.org/officeDocument/2006/relationships/ctrlProp" Target="../ctrlProps/ctrlProp173.xml"/><Relationship Id="rId197" Type="http://schemas.openxmlformats.org/officeDocument/2006/relationships/ctrlProp" Target="../ctrlProps/ctrlProp194.xml"/><Relationship Id="rId341" Type="http://schemas.openxmlformats.org/officeDocument/2006/relationships/ctrlProp" Target="../ctrlProps/ctrlProp338.xml"/><Relationship Id="rId201" Type="http://schemas.openxmlformats.org/officeDocument/2006/relationships/ctrlProp" Target="../ctrlProps/ctrlProp198.xml"/><Relationship Id="rId222" Type="http://schemas.openxmlformats.org/officeDocument/2006/relationships/ctrlProp" Target="../ctrlProps/ctrlProp219.xml"/><Relationship Id="rId243" Type="http://schemas.openxmlformats.org/officeDocument/2006/relationships/ctrlProp" Target="../ctrlProps/ctrlProp240.xml"/><Relationship Id="rId264" Type="http://schemas.openxmlformats.org/officeDocument/2006/relationships/ctrlProp" Target="../ctrlProps/ctrlProp261.xml"/><Relationship Id="rId285" Type="http://schemas.openxmlformats.org/officeDocument/2006/relationships/ctrlProp" Target="../ctrlProps/ctrlProp282.xml"/><Relationship Id="rId17" Type="http://schemas.openxmlformats.org/officeDocument/2006/relationships/ctrlProp" Target="../ctrlProps/ctrlProp14.xml"/><Relationship Id="rId38" Type="http://schemas.openxmlformats.org/officeDocument/2006/relationships/ctrlProp" Target="../ctrlProps/ctrlProp35.xml"/><Relationship Id="rId59" Type="http://schemas.openxmlformats.org/officeDocument/2006/relationships/ctrlProp" Target="../ctrlProps/ctrlProp56.xml"/><Relationship Id="rId103" Type="http://schemas.openxmlformats.org/officeDocument/2006/relationships/ctrlProp" Target="../ctrlProps/ctrlProp100.xml"/><Relationship Id="rId124" Type="http://schemas.openxmlformats.org/officeDocument/2006/relationships/ctrlProp" Target="../ctrlProps/ctrlProp121.xml"/><Relationship Id="rId310" Type="http://schemas.openxmlformats.org/officeDocument/2006/relationships/ctrlProp" Target="../ctrlProps/ctrlProp307.xml"/><Relationship Id="rId70" Type="http://schemas.openxmlformats.org/officeDocument/2006/relationships/ctrlProp" Target="../ctrlProps/ctrlProp67.xml"/><Relationship Id="rId91" Type="http://schemas.openxmlformats.org/officeDocument/2006/relationships/ctrlProp" Target="../ctrlProps/ctrlProp88.xml"/><Relationship Id="rId145" Type="http://schemas.openxmlformats.org/officeDocument/2006/relationships/ctrlProp" Target="../ctrlProps/ctrlProp142.xml"/><Relationship Id="rId166" Type="http://schemas.openxmlformats.org/officeDocument/2006/relationships/ctrlProp" Target="../ctrlProps/ctrlProp163.xml"/><Relationship Id="rId187" Type="http://schemas.openxmlformats.org/officeDocument/2006/relationships/ctrlProp" Target="../ctrlProps/ctrlProp184.xml"/><Relationship Id="rId331" Type="http://schemas.openxmlformats.org/officeDocument/2006/relationships/ctrlProp" Target="../ctrlProps/ctrlProp328.xml"/><Relationship Id="rId1" Type="http://schemas.openxmlformats.org/officeDocument/2006/relationships/printerSettings" Target="../printerSettings/printerSettings2.bin"/><Relationship Id="rId212" Type="http://schemas.openxmlformats.org/officeDocument/2006/relationships/ctrlProp" Target="../ctrlProps/ctrlProp209.xml"/><Relationship Id="rId233" Type="http://schemas.openxmlformats.org/officeDocument/2006/relationships/ctrlProp" Target="../ctrlProps/ctrlProp230.xml"/><Relationship Id="rId254" Type="http://schemas.openxmlformats.org/officeDocument/2006/relationships/ctrlProp" Target="../ctrlProps/ctrlProp251.xml"/><Relationship Id="rId28" Type="http://schemas.openxmlformats.org/officeDocument/2006/relationships/ctrlProp" Target="../ctrlProps/ctrlProp25.xml"/><Relationship Id="rId49" Type="http://schemas.openxmlformats.org/officeDocument/2006/relationships/ctrlProp" Target="../ctrlProps/ctrlProp46.xml"/><Relationship Id="rId114" Type="http://schemas.openxmlformats.org/officeDocument/2006/relationships/ctrlProp" Target="../ctrlProps/ctrlProp111.xml"/><Relationship Id="rId275" Type="http://schemas.openxmlformats.org/officeDocument/2006/relationships/ctrlProp" Target="../ctrlProps/ctrlProp272.xml"/><Relationship Id="rId296" Type="http://schemas.openxmlformats.org/officeDocument/2006/relationships/ctrlProp" Target="../ctrlProps/ctrlProp293.xml"/><Relationship Id="rId300" Type="http://schemas.openxmlformats.org/officeDocument/2006/relationships/ctrlProp" Target="../ctrlProps/ctrlProp297.xml"/><Relationship Id="rId60" Type="http://schemas.openxmlformats.org/officeDocument/2006/relationships/ctrlProp" Target="../ctrlProps/ctrlProp57.xml"/><Relationship Id="rId81" Type="http://schemas.openxmlformats.org/officeDocument/2006/relationships/ctrlProp" Target="../ctrlProps/ctrlProp78.xml"/><Relationship Id="rId135" Type="http://schemas.openxmlformats.org/officeDocument/2006/relationships/ctrlProp" Target="../ctrlProps/ctrlProp132.xml"/><Relationship Id="rId156" Type="http://schemas.openxmlformats.org/officeDocument/2006/relationships/ctrlProp" Target="../ctrlProps/ctrlProp153.xml"/><Relationship Id="rId177" Type="http://schemas.openxmlformats.org/officeDocument/2006/relationships/ctrlProp" Target="../ctrlProps/ctrlProp174.xml"/><Relationship Id="rId198" Type="http://schemas.openxmlformats.org/officeDocument/2006/relationships/ctrlProp" Target="../ctrlProps/ctrlProp195.xml"/><Relationship Id="rId321" Type="http://schemas.openxmlformats.org/officeDocument/2006/relationships/ctrlProp" Target="../ctrlProps/ctrlProp318.xml"/><Relationship Id="rId342" Type="http://schemas.openxmlformats.org/officeDocument/2006/relationships/ctrlProp" Target="../ctrlProps/ctrlProp339.xml"/><Relationship Id="rId202" Type="http://schemas.openxmlformats.org/officeDocument/2006/relationships/ctrlProp" Target="../ctrlProps/ctrlProp199.xml"/><Relationship Id="rId223" Type="http://schemas.openxmlformats.org/officeDocument/2006/relationships/ctrlProp" Target="../ctrlProps/ctrlProp220.xml"/><Relationship Id="rId244" Type="http://schemas.openxmlformats.org/officeDocument/2006/relationships/ctrlProp" Target="../ctrlProps/ctrlProp241.xml"/><Relationship Id="rId18" Type="http://schemas.openxmlformats.org/officeDocument/2006/relationships/ctrlProp" Target="../ctrlProps/ctrlProp15.xml"/><Relationship Id="rId39" Type="http://schemas.openxmlformats.org/officeDocument/2006/relationships/ctrlProp" Target="../ctrlProps/ctrlProp36.xml"/><Relationship Id="rId265" Type="http://schemas.openxmlformats.org/officeDocument/2006/relationships/ctrlProp" Target="../ctrlProps/ctrlProp262.xml"/><Relationship Id="rId286" Type="http://schemas.openxmlformats.org/officeDocument/2006/relationships/ctrlProp" Target="../ctrlProps/ctrlProp283.xml"/><Relationship Id="rId50" Type="http://schemas.openxmlformats.org/officeDocument/2006/relationships/ctrlProp" Target="../ctrlProps/ctrlProp47.xml"/><Relationship Id="rId104" Type="http://schemas.openxmlformats.org/officeDocument/2006/relationships/ctrlProp" Target="../ctrlProps/ctrlProp101.xml"/><Relationship Id="rId125" Type="http://schemas.openxmlformats.org/officeDocument/2006/relationships/ctrlProp" Target="../ctrlProps/ctrlProp122.xml"/><Relationship Id="rId146" Type="http://schemas.openxmlformats.org/officeDocument/2006/relationships/ctrlProp" Target="../ctrlProps/ctrlProp143.xml"/><Relationship Id="rId167" Type="http://schemas.openxmlformats.org/officeDocument/2006/relationships/ctrlProp" Target="../ctrlProps/ctrlProp164.xml"/><Relationship Id="rId188" Type="http://schemas.openxmlformats.org/officeDocument/2006/relationships/ctrlProp" Target="../ctrlProps/ctrlProp185.xml"/><Relationship Id="rId311" Type="http://schemas.openxmlformats.org/officeDocument/2006/relationships/ctrlProp" Target="../ctrlProps/ctrlProp308.xml"/><Relationship Id="rId332" Type="http://schemas.openxmlformats.org/officeDocument/2006/relationships/ctrlProp" Target="../ctrlProps/ctrlProp329.xml"/><Relationship Id="rId71" Type="http://schemas.openxmlformats.org/officeDocument/2006/relationships/ctrlProp" Target="../ctrlProps/ctrlProp68.xml"/><Relationship Id="rId92" Type="http://schemas.openxmlformats.org/officeDocument/2006/relationships/ctrlProp" Target="../ctrlProps/ctrlProp89.xml"/><Relationship Id="rId213" Type="http://schemas.openxmlformats.org/officeDocument/2006/relationships/ctrlProp" Target="../ctrlProps/ctrlProp210.xml"/><Relationship Id="rId234" Type="http://schemas.openxmlformats.org/officeDocument/2006/relationships/ctrlProp" Target="../ctrlProps/ctrlProp231.xml"/><Relationship Id="rId2" Type="http://schemas.openxmlformats.org/officeDocument/2006/relationships/drawing" Target="../drawings/drawing2.xml"/><Relationship Id="rId29" Type="http://schemas.openxmlformats.org/officeDocument/2006/relationships/ctrlProp" Target="../ctrlProps/ctrlProp26.xml"/><Relationship Id="rId255" Type="http://schemas.openxmlformats.org/officeDocument/2006/relationships/ctrlProp" Target="../ctrlProps/ctrlProp252.xml"/><Relationship Id="rId276" Type="http://schemas.openxmlformats.org/officeDocument/2006/relationships/ctrlProp" Target="../ctrlProps/ctrlProp273.xml"/><Relationship Id="rId297" Type="http://schemas.openxmlformats.org/officeDocument/2006/relationships/ctrlProp" Target="../ctrlProps/ctrlProp294.xml"/><Relationship Id="rId40" Type="http://schemas.openxmlformats.org/officeDocument/2006/relationships/ctrlProp" Target="../ctrlProps/ctrlProp37.xml"/><Relationship Id="rId115" Type="http://schemas.openxmlformats.org/officeDocument/2006/relationships/ctrlProp" Target="../ctrlProps/ctrlProp112.xml"/><Relationship Id="rId136" Type="http://schemas.openxmlformats.org/officeDocument/2006/relationships/ctrlProp" Target="../ctrlProps/ctrlProp133.xml"/><Relationship Id="rId157" Type="http://schemas.openxmlformats.org/officeDocument/2006/relationships/ctrlProp" Target="../ctrlProps/ctrlProp154.xml"/><Relationship Id="rId178" Type="http://schemas.openxmlformats.org/officeDocument/2006/relationships/ctrlProp" Target="../ctrlProps/ctrlProp175.xml"/><Relationship Id="rId301" Type="http://schemas.openxmlformats.org/officeDocument/2006/relationships/ctrlProp" Target="../ctrlProps/ctrlProp298.xml"/><Relationship Id="rId322" Type="http://schemas.openxmlformats.org/officeDocument/2006/relationships/ctrlProp" Target="../ctrlProps/ctrlProp319.xml"/><Relationship Id="rId343" Type="http://schemas.openxmlformats.org/officeDocument/2006/relationships/ctrlProp" Target="../ctrlProps/ctrlProp340.xml"/><Relationship Id="rId61" Type="http://schemas.openxmlformats.org/officeDocument/2006/relationships/ctrlProp" Target="../ctrlProps/ctrlProp58.xml"/><Relationship Id="rId82" Type="http://schemas.openxmlformats.org/officeDocument/2006/relationships/ctrlProp" Target="../ctrlProps/ctrlProp79.xml"/><Relationship Id="rId199" Type="http://schemas.openxmlformats.org/officeDocument/2006/relationships/ctrlProp" Target="../ctrlProps/ctrlProp196.xml"/><Relationship Id="rId203" Type="http://schemas.openxmlformats.org/officeDocument/2006/relationships/ctrlProp" Target="../ctrlProps/ctrlProp200.xml"/><Relationship Id="rId19" Type="http://schemas.openxmlformats.org/officeDocument/2006/relationships/ctrlProp" Target="../ctrlProps/ctrlProp16.xml"/><Relationship Id="rId224" Type="http://schemas.openxmlformats.org/officeDocument/2006/relationships/ctrlProp" Target="../ctrlProps/ctrlProp221.xml"/><Relationship Id="rId245" Type="http://schemas.openxmlformats.org/officeDocument/2006/relationships/ctrlProp" Target="../ctrlProps/ctrlProp242.xml"/><Relationship Id="rId266" Type="http://schemas.openxmlformats.org/officeDocument/2006/relationships/ctrlProp" Target="../ctrlProps/ctrlProp263.xml"/><Relationship Id="rId287" Type="http://schemas.openxmlformats.org/officeDocument/2006/relationships/ctrlProp" Target="../ctrlProps/ctrlProp284.xml"/><Relationship Id="rId30" Type="http://schemas.openxmlformats.org/officeDocument/2006/relationships/ctrlProp" Target="../ctrlProps/ctrlProp27.xml"/><Relationship Id="rId105" Type="http://schemas.openxmlformats.org/officeDocument/2006/relationships/ctrlProp" Target="../ctrlProps/ctrlProp102.xml"/><Relationship Id="rId126" Type="http://schemas.openxmlformats.org/officeDocument/2006/relationships/ctrlProp" Target="../ctrlProps/ctrlProp123.xml"/><Relationship Id="rId147" Type="http://schemas.openxmlformats.org/officeDocument/2006/relationships/ctrlProp" Target="../ctrlProps/ctrlProp144.xml"/><Relationship Id="rId168" Type="http://schemas.openxmlformats.org/officeDocument/2006/relationships/ctrlProp" Target="../ctrlProps/ctrlProp165.xml"/><Relationship Id="rId312" Type="http://schemas.openxmlformats.org/officeDocument/2006/relationships/ctrlProp" Target="../ctrlProps/ctrlProp309.xml"/><Relationship Id="rId333" Type="http://schemas.openxmlformats.org/officeDocument/2006/relationships/ctrlProp" Target="../ctrlProps/ctrlProp330.xml"/><Relationship Id="rId51" Type="http://schemas.openxmlformats.org/officeDocument/2006/relationships/ctrlProp" Target="../ctrlProps/ctrlProp48.xml"/><Relationship Id="rId72" Type="http://schemas.openxmlformats.org/officeDocument/2006/relationships/ctrlProp" Target="../ctrlProps/ctrlProp69.xml"/><Relationship Id="rId93" Type="http://schemas.openxmlformats.org/officeDocument/2006/relationships/ctrlProp" Target="../ctrlProps/ctrlProp90.xml"/><Relationship Id="rId189" Type="http://schemas.openxmlformats.org/officeDocument/2006/relationships/ctrlProp" Target="../ctrlProps/ctrlProp186.xml"/><Relationship Id="rId3" Type="http://schemas.openxmlformats.org/officeDocument/2006/relationships/vmlDrawing" Target="../drawings/vmlDrawing2.vml"/><Relationship Id="rId214" Type="http://schemas.openxmlformats.org/officeDocument/2006/relationships/ctrlProp" Target="../ctrlProps/ctrlProp211.xml"/><Relationship Id="rId235" Type="http://schemas.openxmlformats.org/officeDocument/2006/relationships/ctrlProp" Target="../ctrlProps/ctrlProp232.xml"/><Relationship Id="rId256" Type="http://schemas.openxmlformats.org/officeDocument/2006/relationships/ctrlProp" Target="../ctrlProps/ctrlProp253.xml"/><Relationship Id="rId277" Type="http://schemas.openxmlformats.org/officeDocument/2006/relationships/ctrlProp" Target="../ctrlProps/ctrlProp274.xml"/><Relationship Id="rId298" Type="http://schemas.openxmlformats.org/officeDocument/2006/relationships/ctrlProp" Target="../ctrlProps/ctrlProp295.xml"/><Relationship Id="rId116" Type="http://schemas.openxmlformats.org/officeDocument/2006/relationships/ctrlProp" Target="../ctrlProps/ctrlProp113.xml"/><Relationship Id="rId137" Type="http://schemas.openxmlformats.org/officeDocument/2006/relationships/ctrlProp" Target="../ctrlProps/ctrlProp134.xml"/><Relationship Id="rId158" Type="http://schemas.openxmlformats.org/officeDocument/2006/relationships/ctrlProp" Target="../ctrlProps/ctrlProp155.xml"/><Relationship Id="rId302" Type="http://schemas.openxmlformats.org/officeDocument/2006/relationships/ctrlProp" Target="../ctrlProps/ctrlProp299.xml"/><Relationship Id="rId323" Type="http://schemas.openxmlformats.org/officeDocument/2006/relationships/ctrlProp" Target="../ctrlProps/ctrlProp320.xml"/><Relationship Id="rId344" Type="http://schemas.openxmlformats.org/officeDocument/2006/relationships/comments" Target="../comments2.xml"/><Relationship Id="rId20" Type="http://schemas.openxmlformats.org/officeDocument/2006/relationships/ctrlProp" Target="../ctrlProps/ctrlProp17.xml"/><Relationship Id="rId41" Type="http://schemas.openxmlformats.org/officeDocument/2006/relationships/ctrlProp" Target="../ctrlProps/ctrlProp38.xml"/><Relationship Id="rId62" Type="http://schemas.openxmlformats.org/officeDocument/2006/relationships/ctrlProp" Target="../ctrlProps/ctrlProp59.xml"/><Relationship Id="rId83" Type="http://schemas.openxmlformats.org/officeDocument/2006/relationships/ctrlProp" Target="../ctrlProps/ctrlProp80.xml"/><Relationship Id="rId179" Type="http://schemas.openxmlformats.org/officeDocument/2006/relationships/ctrlProp" Target="../ctrlProps/ctrlProp176.xml"/><Relationship Id="rId190" Type="http://schemas.openxmlformats.org/officeDocument/2006/relationships/ctrlProp" Target="../ctrlProps/ctrlProp187.xml"/><Relationship Id="rId204" Type="http://schemas.openxmlformats.org/officeDocument/2006/relationships/ctrlProp" Target="../ctrlProps/ctrlProp201.xml"/><Relationship Id="rId225" Type="http://schemas.openxmlformats.org/officeDocument/2006/relationships/ctrlProp" Target="../ctrlProps/ctrlProp222.xml"/><Relationship Id="rId246" Type="http://schemas.openxmlformats.org/officeDocument/2006/relationships/ctrlProp" Target="../ctrlProps/ctrlProp243.xml"/><Relationship Id="rId267" Type="http://schemas.openxmlformats.org/officeDocument/2006/relationships/ctrlProp" Target="../ctrlProps/ctrlProp264.xml"/><Relationship Id="rId288" Type="http://schemas.openxmlformats.org/officeDocument/2006/relationships/ctrlProp" Target="../ctrlProps/ctrlProp285.xml"/><Relationship Id="rId106" Type="http://schemas.openxmlformats.org/officeDocument/2006/relationships/ctrlProp" Target="../ctrlProps/ctrlProp103.xml"/><Relationship Id="rId127" Type="http://schemas.openxmlformats.org/officeDocument/2006/relationships/ctrlProp" Target="../ctrlProps/ctrlProp124.xml"/><Relationship Id="rId313" Type="http://schemas.openxmlformats.org/officeDocument/2006/relationships/ctrlProp" Target="../ctrlProps/ctrlProp310.xml"/><Relationship Id="rId10" Type="http://schemas.openxmlformats.org/officeDocument/2006/relationships/ctrlProp" Target="../ctrlProps/ctrlProp7.xml"/><Relationship Id="rId31" Type="http://schemas.openxmlformats.org/officeDocument/2006/relationships/ctrlProp" Target="../ctrlProps/ctrlProp28.xml"/><Relationship Id="rId52" Type="http://schemas.openxmlformats.org/officeDocument/2006/relationships/ctrlProp" Target="../ctrlProps/ctrlProp49.xml"/><Relationship Id="rId73" Type="http://schemas.openxmlformats.org/officeDocument/2006/relationships/ctrlProp" Target="../ctrlProps/ctrlProp70.xml"/><Relationship Id="rId94" Type="http://schemas.openxmlformats.org/officeDocument/2006/relationships/ctrlProp" Target="../ctrlProps/ctrlProp91.xml"/><Relationship Id="rId148" Type="http://schemas.openxmlformats.org/officeDocument/2006/relationships/ctrlProp" Target="../ctrlProps/ctrlProp145.xml"/><Relationship Id="rId169" Type="http://schemas.openxmlformats.org/officeDocument/2006/relationships/ctrlProp" Target="../ctrlProps/ctrlProp166.xml"/><Relationship Id="rId334" Type="http://schemas.openxmlformats.org/officeDocument/2006/relationships/ctrlProp" Target="../ctrlProps/ctrlProp331.xml"/><Relationship Id="rId4" Type="http://schemas.openxmlformats.org/officeDocument/2006/relationships/ctrlProp" Target="../ctrlProps/ctrlProp1.xml"/><Relationship Id="rId180" Type="http://schemas.openxmlformats.org/officeDocument/2006/relationships/ctrlProp" Target="../ctrlProps/ctrlProp177.xml"/><Relationship Id="rId215" Type="http://schemas.openxmlformats.org/officeDocument/2006/relationships/ctrlProp" Target="../ctrlProps/ctrlProp212.xml"/><Relationship Id="rId236" Type="http://schemas.openxmlformats.org/officeDocument/2006/relationships/ctrlProp" Target="../ctrlProps/ctrlProp233.xml"/><Relationship Id="rId257" Type="http://schemas.openxmlformats.org/officeDocument/2006/relationships/ctrlProp" Target="../ctrlProps/ctrlProp254.xml"/><Relationship Id="rId278" Type="http://schemas.openxmlformats.org/officeDocument/2006/relationships/ctrlProp" Target="../ctrlProps/ctrlProp275.xml"/><Relationship Id="rId303" Type="http://schemas.openxmlformats.org/officeDocument/2006/relationships/ctrlProp" Target="../ctrlProps/ctrlProp300.xml"/><Relationship Id="rId42" Type="http://schemas.openxmlformats.org/officeDocument/2006/relationships/ctrlProp" Target="../ctrlProps/ctrlProp39.xml"/><Relationship Id="rId84" Type="http://schemas.openxmlformats.org/officeDocument/2006/relationships/ctrlProp" Target="../ctrlProps/ctrlProp81.xml"/><Relationship Id="rId138" Type="http://schemas.openxmlformats.org/officeDocument/2006/relationships/ctrlProp" Target="../ctrlProps/ctrlProp135.xml"/><Relationship Id="rId191" Type="http://schemas.openxmlformats.org/officeDocument/2006/relationships/ctrlProp" Target="../ctrlProps/ctrlProp188.xml"/><Relationship Id="rId205" Type="http://schemas.openxmlformats.org/officeDocument/2006/relationships/ctrlProp" Target="../ctrlProps/ctrlProp202.xml"/><Relationship Id="rId247" Type="http://schemas.openxmlformats.org/officeDocument/2006/relationships/ctrlProp" Target="../ctrlProps/ctrlProp244.xml"/><Relationship Id="rId107" Type="http://schemas.openxmlformats.org/officeDocument/2006/relationships/ctrlProp" Target="../ctrlProps/ctrlProp104.xml"/><Relationship Id="rId289" Type="http://schemas.openxmlformats.org/officeDocument/2006/relationships/ctrlProp" Target="../ctrlProps/ctrlProp286.xml"/><Relationship Id="rId11" Type="http://schemas.openxmlformats.org/officeDocument/2006/relationships/ctrlProp" Target="../ctrlProps/ctrlProp8.xml"/><Relationship Id="rId53" Type="http://schemas.openxmlformats.org/officeDocument/2006/relationships/ctrlProp" Target="../ctrlProps/ctrlProp50.xml"/><Relationship Id="rId149" Type="http://schemas.openxmlformats.org/officeDocument/2006/relationships/ctrlProp" Target="../ctrlProps/ctrlProp146.xml"/><Relationship Id="rId314" Type="http://schemas.openxmlformats.org/officeDocument/2006/relationships/ctrlProp" Target="../ctrlProps/ctrlProp311.xml"/><Relationship Id="rId95" Type="http://schemas.openxmlformats.org/officeDocument/2006/relationships/ctrlProp" Target="../ctrlProps/ctrlProp92.xml"/><Relationship Id="rId160" Type="http://schemas.openxmlformats.org/officeDocument/2006/relationships/ctrlProp" Target="../ctrlProps/ctrlProp157.xml"/><Relationship Id="rId216" Type="http://schemas.openxmlformats.org/officeDocument/2006/relationships/ctrlProp" Target="../ctrlProps/ctrlProp213.xml"/><Relationship Id="rId258" Type="http://schemas.openxmlformats.org/officeDocument/2006/relationships/ctrlProp" Target="../ctrlProps/ctrlProp255.xml"/><Relationship Id="rId22" Type="http://schemas.openxmlformats.org/officeDocument/2006/relationships/ctrlProp" Target="../ctrlProps/ctrlProp19.xml"/><Relationship Id="rId64" Type="http://schemas.openxmlformats.org/officeDocument/2006/relationships/ctrlProp" Target="../ctrlProps/ctrlProp61.xml"/><Relationship Id="rId118" Type="http://schemas.openxmlformats.org/officeDocument/2006/relationships/ctrlProp" Target="../ctrlProps/ctrlProp115.xml"/><Relationship Id="rId325" Type="http://schemas.openxmlformats.org/officeDocument/2006/relationships/ctrlProp" Target="../ctrlProps/ctrlProp322.xml"/><Relationship Id="rId171" Type="http://schemas.openxmlformats.org/officeDocument/2006/relationships/ctrlProp" Target="../ctrlProps/ctrlProp168.xml"/><Relationship Id="rId227" Type="http://schemas.openxmlformats.org/officeDocument/2006/relationships/ctrlProp" Target="../ctrlProps/ctrlProp224.xml"/><Relationship Id="rId269" Type="http://schemas.openxmlformats.org/officeDocument/2006/relationships/ctrlProp" Target="../ctrlProps/ctrlProp266.xml"/><Relationship Id="rId33" Type="http://schemas.openxmlformats.org/officeDocument/2006/relationships/ctrlProp" Target="../ctrlProps/ctrlProp30.xml"/><Relationship Id="rId129" Type="http://schemas.openxmlformats.org/officeDocument/2006/relationships/ctrlProp" Target="../ctrlProps/ctrlProp126.xml"/><Relationship Id="rId280" Type="http://schemas.openxmlformats.org/officeDocument/2006/relationships/ctrlProp" Target="../ctrlProps/ctrlProp277.xml"/><Relationship Id="rId336" Type="http://schemas.openxmlformats.org/officeDocument/2006/relationships/ctrlProp" Target="../ctrlProps/ctrlProp333.xml"/><Relationship Id="rId75" Type="http://schemas.openxmlformats.org/officeDocument/2006/relationships/ctrlProp" Target="../ctrlProps/ctrlProp72.xml"/><Relationship Id="rId140" Type="http://schemas.openxmlformats.org/officeDocument/2006/relationships/ctrlProp" Target="../ctrlProps/ctrlProp137.xml"/><Relationship Id="rId182" Type="http://schemas.openxmlformats.org/officeDocument/2006/relationships/ctrlProp" Target="../ctrlProps/ctrlProp179.xml"/><Relationship Id="rId6" Type="http://schemas.openxmlformats.org/officeDocument/2006/relationships/ctrlProp" Target="../ctrlProps/ctrlProp3.xml"/><Relationship Id="rId238" Type="http://schemas.openxmlformats.org/officeDocument/2006/relationships/ctrlProp" Target="../ctrlProps/ctrlProp235.xml"/><Relationship Id="rId291" Type="http://schemas.openxmlformats.org/officeDocument/2006/relationships/ctrlProp" Target="../ctrlProps/ctrlProp288.xml"/><Relationship Id="rId305" Type="http://schemas.openxmlformats.org/officeDocument/2006/relationships/ctrlProp" Target="../ctrlProps/ctrlProp302.xml"/><Relationship Id="rId44" Type="http://schemas.openxmlformats.org/officeDocument/2006/relationships/ctrlProp" Target="../ctrlProps/ctrlProp41.xml"/><Relationship Id="rId86" Type="http://schemas.openxmlformats.org/officeDocument/2006/relationships/ctrlProp" Target="../ctrlProps/ctrlProp83.xml"/><Relationship Id="rId151" Type="http://schemas.openxmlformats.org/officeDocument/2006/relationships/ctrlProp" Target="../ctrlProps/ctrlProp148.xml"/><Relationship Id="rId193" Type="http://schemas.openxmlformats.org/officeDocument/2006/relationships/ctrlProp" Target="../ctrlProps/ctrlProp190.xml"/><Relationship Id="rId207" Type="http://schemas.openxmlformats.org/officeDocument/2006/relationships/ctrlProp" Target="../ctrlProps/ctrlProp204.xml"/><Relationship Id="rId249" Type="http://schemas.openxmlformats.org/officeDocument/2006/relationships/ctrlProp" Target="../ctrlProps/ctrlProp246.xml"/><Relationship Id="rId13" Type="http://schemas.openxmlformats.org/officeDocument/2006/relationships/ctrlProp" Target="../ctrlProps/ctrlProp10.xml"/><Relationship Id="rId109" Type="http://schemas.openxmlformats.org/officeDocument/2006/relationships/ctrlProp" Target="../ctrlProps/ctrlProp106.xml"/><Relationship Id="rId260" Type="http://schemas.openxmlformats.org/officeDocument/2006/relationships/ctrlProp" Target="../ctrlProps/ctrlProp257.xml"/><Relationship Id="rId316" Type="http://schemas.openxmlformats.org/officeDocument/2006/relationships/ctrlProp" Target="../ctrlProps/ctrlProp313.xml"/><Relationship Id="rId55" Type="http://schemas.openxmlformats.org/officeDocument/2006/relationships/ctrlProp" Target="../ctrlProps/ctrlProp52.xml"/><Relationship Id="rId97" Type="http://schemas.openxmlformats.org/officeDocument/2006/relationships/ctrlProp" Target="../ctrlProps/ctrlProp94.xml"/><Relationship Id="rId120" Type="http://schemas.openxmlformats.org/officeDocument/2006/relationships/ctrlProp" Target="../ctrlProps/ctrlProp117.xml"/><Relationship Id="rId162" Type="http://schemas.openxmlformats.org/officeDocument/2006/relationships/ctrlProp" Target="../ctrlProps/ctrlProp159.xml"/><Relationship Id="rId218" Type="http://schemas.openxmlformats.org/officeDocument/2006/relationships/ctrlProp" Target="../ctrlProps/ctrlProp215.xml"/><Relationship Id="rId271" Type="http://schemas.openxmlformats.org/officeDocument/2006/relationships/ctrlProp" Target="../ctrlProps/ctrlProp268.xml"/><Relationship Id="rId24" Type="http://schemas.openxmlformats.org/officeDocument/2006/relationships/ctrlProp" Target="../ctrlProps/ctrlProp21.xml"/><Relationship Id="rId66" Type="http://schemas.openxmlformats.org/officeDocument/2006/relationships/ctrlProp" Target="../ctrlProps/ctrlProp63.xml"/><Relationship Id="rId131" Type="http://schemas.openxmlformats.org/officeDocument/2006/relationships/ctrlProp" Target="../ctrlProps/ctrlProp128.xml"/><Relationship Id="rId327" Type="http://schemas.openxmlformats.org/officeDocument/2006/relationships/ctrlProp" Target="../ctrlProps/ctrlProp324.xml"/><Relationship Id="rId173" Type="http://schemas.openxmlformats.org/officeDocument/2006/relationships/ctrlProp" Target="../ctrlProps/ctrlProp170.xml"/><Relationship Id="rId229" Type="http://schemas.openxmlformats.org/officeDocument/2006/relationships/ctrlProp" Target="../ctrlProps/ctrlProp22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4.bin"/><Relationship Id="rId6" Type="http://schemas.openxmlformats.org/officeDocument/2006/relationships/ctrlProp" Target="../ctrlProps/ctrlProp343.xml"/><Relationship Id="rId5" Type="http://schemas.openxmlformats.org/officeDocument/2006/relationships/ctrlProp" Target="../ctrlProps/ctrlProp342.xml"/><Relationship Id="rId4" Type="http://schemas.openxmlformats.org/officeDocument/2006/relationships/ctrlProp" Target="../ctrlProps/ctrlProp34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4.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abelle1">
    <tabColor theme="0"/>
    <pageSetUpPr fitToPage="1"/>
  </sheetPr>
  <dimension ref="B1:K221"/>
  <sheetViews>
    <sheetView showGridLines="0" showRowColHeaders="0" zoomScaleNormal="100" workbookViewId="0">
      <selection activeCell="F15" sqref="F15:G15"/>
    </sheetView>
  </sheetViews>
  <sheetFormatPr baseColWidth="10" defaultColWidth="11.42578125" defaultRowHeight="12" x14ac:dyDescent="0.2"/>
  <cols>
    <col min="1" max="1" width="10.140625" style="1" customWidth="1"/>
    <col min="2" max="2" width="13.42578125" style="1" customWidth="1"/>
    <col min="3" max="3" width="11.42578125" style="1"/>
    <col min="4" max="4" width="13.140625" style="1" bestFit="1" customWidth="1"/>
    <col min="5" max="5" width="6.85546875" style="46" customWidth="1"/>
    <col min="6" max="7" width="11.42578125" style="1"/>
    <col min="8" max="9" width="21.140625" style="1" customWidth="1"/>
    <col min="10" max="10" width="16.85546875" style="1" bestFit="1" customWidth="1"/>
    <col min="11" max="11" width="12.85546875" style="1" customWidth="1"/>
    <col min="12" max="16384" width="11.42578125" style="1"/>
  </cols>
  <sheetData>
    <row r="1" spans="2:11" ht="12" customHeight="1" x14ac:dyDescent="0.2"/>
    <row r="3" spans="2:11" x14ac:dyDescent="0.2">
      <c r="B3" s="48"/>
      <c r="K3" s="2" t="s">
        <v>72</v>
      </c>
    </row>
    <row r="4" spans="2:11" x14ac:dyDescent="0.2">
      <c r="B4" s="48"/>
      <c r="K4" s="47" t="s">
        <v>73</v>
      </c>
    </row>
    <row r="5" spans="2:11" x14ac:dyDescent="0.2">
      <c r="B5" s="48"/>
    </row>
    <row r="6" spans="2:11" ht="24.95" customHeight="1" x14ac:dyDescent="0.2">
      <c r="B6" s="74"/>
      <c r="C6" s="74"/>
      <c r="D6" s="74"/>
      <c r="E6" s="74"/>
      <c r="F6" s="74"/>
      <c r="G6" s="74"/>
      <c r="H6" s="74"/>
      <c r="I6" s="74"/>
      <c r="J6" s="74"/>
      <c r="K6" s="74"/>
    </row>
    <row r="7" spans="2:11" x14ac:dyDescent="0.2">
      <c r="B7" s="57"/>
      <c r="C7" s="58"/>
      <c r="D7" s="58"/>
      <c r="E7" s="59"/>
      <c r="F7" s="58"/>
      <c r="G7" s="58"/>
      <c r="H7" s="58"/>
      <c r="I7" s="58"/>
      <c r="J7" s="58"/>
      <c r="K7" s="60"/>
    </row>
    <row r="8" spans="2:11" x14ac:dyDescent="0.2">
      <c r="B8" s="61"/>
      <c r="K8" s="62"/>
    </row>
    <row r="9" spans="2:11" ht="12.75" x14ac:dyDescent="0.2">
      <c r="B9" s="63"/>
      <c r="C9" s="49"/>
      <c r="D9" s="49"/>
      <c r="E9" s="50"/>
      <c r="F9" s="49"/>
      <c r="G9" s="49"/>
      <c r="H9" s="49"/>
      <c r="I9" s="49"/>
      <c r="K9" s="64"/>
    </row>
    <row r="10" spans="2:11" ht="30" customHeight="1" x14ac:dyDescent="0.2">
      <c r="B10" s="65"/>
      <c r="C10" s="51"/>
      <c r="D10" s="209" t="s">
        <v>120</v>
      </c>
      <c r="E10" s="209"/>
      <c r="F10" s="209"/>
      <c r="G10" s="209"/>
      <c r="H10" s="209"/>
      <c r="I10" s="52"/>
      <c r="J10" s="150" t="s">
        <v>119</v>
      </c>
      <c r="K10" s="66"/>
    </row>
    <row r="11" spans="2:11" ht="12.75" x14ac:dyDescent="0.2">
      <c r="B11" s="63"/>
      <c r="C11" s="49"/>
      <c r="D11" s="49"/>
      <c r="E11" s="50"/>
      <c r="F11" s="49"/>
      <c r="G11" s="49"/>
      <c r="H11" s="49"/>
      <c r="I11" s="49"/>
      <c r="K11" s="64"/>
    </row>
    <row r="12" spans="2:11" ht="12.75" x14ac:dyDescent="0.2">
      <c r="B12" s="63"/>
      <c r="C12" s="49"/>
      <c r="D12" s="49"/>
      <c r="E12" s="50"/>
      <c r="F12" s="49"/>
      <c r="G12" s="49"/>
      <c r="H12" s="49"/>
      <c r="I12" s="49"/>
      <c r="K12" s="64"/>
    </row>
    <row r="13" spans="2:11" ht="21" customHeight="1" x14ac:dyDescent="0.2">
      <c r="B13" s="63"/>
      <c r="C13" s="49"/>
      <c r="D13" s="139" t="s">
        <v>0</v>
      </c>
      <c r="E13" s="50"/>
      <c r="F13" s="215">
        <v>2023</v>
      </c>
      <c r="G13" s="216"/>
      <c r="H13" s="138" t="s">
        <v>77</v>
      </c>
      <c r="I13" s="49"/>
      <c r="J13" s="161" t="s">
        <v>120</v>
      </c>
      <c r="K13" s="64"/>
    </row>
    <row r="14" spans="2:11" ht="12.75" x14ac:dyDescent="0.2">
      <c r="B14" s="63"/>
      <c r="C14" s="49"/>
      <c r="D14" s="53"/>
      <c r="E14" s="50"/>
      <c r="F14" s="212"/>
      <c r="G14" s="212"/>
      <c r="H14" s="54"/>
      <c r="I14" s="49"/>
      <c r="J14" s="161" t="s">
        <v>230</v>
      </c>
      <c r="K14" s="64"/>
    </row>
    <row r="15" spans="2:11" ht="12.75" x14ac:dyDescent="0.2">
      <c r="B15" s="63"/>
      <c r="C15" s="49"/>
      <c r="D15" s="53" t="s">
        <v>2</v>
      </c>
      <c r="E15" s="50"/>
      <c r="F15" s="210" t="s">
        <v>497</v>
      </c>
      <c r="G15" s="211"/>
      <c r="H15" s="55" t="s">
        <v>207</v>
      </c>
      <c r="I15" s="49"/>
      <c r="J15" s="161" t="s">
        <v>215</v>
      </c>
      <c r="K15" s="64"/>
    </row>
    <row r="16" spans="2:11" ht="12.75" x14ac:dyDescent="0.2">
      <c r="B16" s="63"/>
      <c r="C16" s="49"/>
      <c r="D16" s="53"/>
      <c r="E16" s="50"/>
      <c r="F16" s="212"/>
      <c r="G16" s="212"/>
      <c r="H16" s="54"/>
      <c r="I16" s="49"/>
      <c r="J16" s="161" t="s">
        <v>226</v>
      </c>
      <c r="K16" s="64"/>
    </row>
    <row r="17" spans="2:11" ht="12.75" x14ac:dyDescent="0.2">
      <c r="B17" s="63"/>
      <c r="C17" s="49"/>
      <c r="D17" s="53" t="s">
        <v>1</v>
      </c>
      <c r="E17" s="50"/>
      <c r="F17" s="213"/>
      <c r="G17" s="214"/>
      <c r="H17" s="55" t="s">
        <v>76</v>
      </c>
      <c r="I17" s="49"/>
      <c r="J17" s="161" t="s">
        <v>157</v>
      </c>
      <c r="K17" s="64"/>
    </row>
    <row r="18" spans="2:11" ht="12.75" x14ac:dyDescent="0.2">
      <c r="B18" s="63"/>
      <c r="C18" s="49"/>
      <c r="D18" s="53"/>
      <c r="E18" s="50"/>
      <c r="F18" s="212"/>
      <c r="G18" s="212"/>
      <c r="H18" s="54"/>
      <c r="I18" s="49"/>
      <c r="J18" s="161"/>
      <c r="K18" s="64"/>
    </row>
    <row r="19" spans="2:11" ht="12.75" x14ac:dyDescent="0.2">
      <c r="B19" s="63"/>
      <c r="C19" s="49"/>
      <c r="D19" s="53" t="s">
        <v>138</v>
      </c>
      <c r="E19" s="50"/>
      <c r="F19" s="210" t="s">
        <v>263</v>
      </c>
      <c r="G19" s="211"/>
      <c r="H19" s="55" t="s">
        <v>201</v>
      </c>
      <c r="I19" s="49"/>
      <c r="K19" s="64"/>
    </row>
    <row r="20" spans="2:11" ht="12.75" x14ac:dyDescent="0.2">
      <c r="B20" s="63"/>
      <c r="C20" s="49"/>
      <c r="D20" s="53"/>
      <c r="E20" s="50"/>
      <c r="F20" s="212"/>
      <c r="G20" s="212"/>
      <c r="H20" s="54"/>
      <c r="I20" s="49"/>
      <c r="J20" s="160"/>
      <c r="K20" s="64"/>
    </row>
    <row r="21" spans="2:11" ht="12.75" x14ac:dyDescent="0.2">
      <c r="B21" s="63"/>
      <c r="C21" s="49"/>
      <c r="D21" s="53" t="s">
        <v>3</v>
      </c>
      <c r="E21" s="50"/>
      <c r="F21" s="217"/>
      <c r="G21" s="211"/>
      <c r="H21" s="55" t="s">
        <v>202</v>
      </c>
      <c r="I21" s="49"/>
      <c r="J21" s="160"/>
      <c r="K21" s="64"/>
    </row>
    <row r="22" spans="2:11" ht="12.75" x14ac:dyDescent="0.2">
      <c r="B22" s="63"/>
      <c r="C22" s="49"/>
      <c r="D22" s="53"/>
      <c r="E22" s="50"/>
      <c r="F22" s="212"/>
      <c r="G22" s="212"/>
      <c r="H22" s="55"/>
      <c r="I22" s="49"/>
      <c r="J22" s="160"/>
      <c r="K22" s="64"/>
    </row>
    <row r="23" spans="2:11" ht="12.75" customHeight="1" x14ac:dyDescent="0.2">
      <c r="B23" s="63"/>
      <c r="C23" s="49"/>
      <c r="D23" s="45" t="s">
        <v>203</v>
      </c>
      <c r="F23" s="217" t="s">
        <v>234</v>
      </c>
      <c r="G23" s="211"/>
      <c r="H23" s="219" t="s">
        <v>206</v>
      </c>
      <c r="I23" s="219"/>
      <c r="J23" s="140"/>
      <c r="K23" s="64"/>
    </row>
    <row r="24" spans="2:11" ht="12.75" x14ac:dyDescent="0.2">
      <c r="B24" s="63"/>
      <c r="C24" s="49"/>
      <c r="D24" s="53"/>
      <c r="E24" s="50"/>
      <c r="F24" s="212"/>
      <c r="G24" s="212"/>
      <c r="H24" s="219"/>
      <c r="I24" s="219"/>
      <c r="J24" s="140"/>
      <c r="K24" s="64"/>
    </row>
    <row r="25" spans="2:11" ht="12.75" customHeight="1" x14ac:dyDescent="0.2">
      <c r="B25" s="63"/>
      <c r="C25" s="49"/>
      <c r="D25" s="53"/>
      <c r="E25" s="50"/>
      <c r="F25" s="212"/>
      <c r="G25" s="212"/>
      <c r="H25" s="219" t="s">
        <v>208</v>
      </c>
      <c r="I25" s="219"/>
      <c r="J25" s="140"/>
      <c r="K25" s="64"/>
    </row>
    <row r="26" spans="2:11" ht="12.75" x14ac:dyDescent="0.2">
      <c r="B26" s="63"/>
      <c r="C26" s="49"/>
      <c r="D26" s="53"/>
      <c r="E26" s="50"/>
      <c r="F26" s="212"/>
      <c r="G26" s="212"/>
      <c r="H26" s="219"/>
      <c r="I26" s="219"/>
      <c r="J26" s="140"/>
      <c r="K26" s="64"/>
    </row>
    <row r="27" spans="2:11" ht="12.75" x14ac:dyDescent="0.2">
      <c r="B27" s="63"/>
      <c r="C27" s="49"/>
      <c r="D27" s="53"/>
      <c r="E27" s="50"/>
      <c r="F27" s="212"/>
      <c r="G27" s="212"/>
      <c r="H27" s="55"/>
      <c r="I27" s="49"/>
      <c r="J27" s="160"/>
      <c r="K27" s="64"/>
    </row>
    <row r="28" spans="2:11" ht="12.75" x14ac:dyDescent="0.2">
      <c r="B28" s="63"/>
      <c r="C28" s="49"/>
      <c r="D28" s="45" t="s">
        <v>118</v>
      </c>
      <c r="E28" s="50"/>
      <c r="F28" s="213" t="s">
        <v>111</v>
      </c>
      <c r="G28" s="214"/>
      <c r="H28" s="138" t="s">
        <v>210</v>
      </c>
      <c r="I28" s="49"/>
      <c r="J28" s="160"/>
      <c r="K28" s="64"/>
    </row>
    <row r="29" spans="2:11" ht="12.75" x14ac:dyDescent="0.2">
      <c r="B29" s="63"/>
      <c r="C29" s="49"/>
      <c r="D29" s="53"/>
      <c r="E29" s="50"/>
      <c r="F29" s="212"/>
      <c r="G29" s="212"/>
      <c r="H29" s="54"/>
      <c r="I29" s="49"/>
      <c r="J29" s="160"/>
      <c r="K29" s="64"/>
    </row>
    <row r="30" spans="2:11" ht="12" customHeight="1" x14ac:dyDescent="0.2">
      <c r="B30" s="63"/>
      <c r="C30" s="4"/>
      <c r="E30" s="1"/>
      <c r="H30" s="218"/>
      <c r="I30" s="218"/>
      <c r="J30" s="3"/>
      <c r="K30" s="64"/>
    </row>
    <row r="31" spans="2:11" ht="12" customHeight="1" x14ac:dyDescent="0.2">
      <c r="B31" s="63"/>
      <c r="C31" s="49"/>
      <c r="D31" s="49"/>
      <c r="E31" s="50"/>
      <c r="F31" s="49"/>
      <c r="G31" s="49"/>
      <c r="H31" s="218"/>
      <c r="I31" s="218"/>
      <c r="J31" s="49"/>
      <c r="K31" s="64"/>
    </row>
    <row r="32" spans="2:11" ht="12" customHeight="1" x14ac:dyDescent="0.2">
      <c r="B32" s="63"/>
      <c r="C32" s="49"/>
      <c r="D32" s="49"/>
      <c r="E32" s="50"/>
      <c r="F32" s="49"/>
      <c r="G32" s="49"/>
      <c r="H32" s="218"/>
      <c r="I32" s="218"/>
      <c r="J32" s="49"/>
      <c r="K32" s="64"/>
    </row>
    <row r="33" spans="2:11" ht="12" customHeight="1" x14ac:dyDescent="0.2">
      <c r="B33" s="67" t="s">
        <v>246</v>
      </c>
      <c r="C33" s="49"/>
      <c r="D33" s="49"/>
      <c r="E33" s="50"/>
      <c r="F33" s="49"/>
      <c r="G33" s="49"/>
      <c r="H33" s="49"/>
      <c r="I33" s="50"/>
      <c r="J33" s="49"/>
      <c r="K33" s="62"/>
    </row>
    <row r="34" spans="2:11" ht="12" customHeight="1" x14ac:dyDescent="0.2">
      <c r="B34" s="68" t="s">
        <v>74</v>
      </c>
      <c r="C34" s="49"/>
      <c r="D34" s="49"/>
      <c r="E34" s="50"/>
      <c r="F34" s="49"/>
      <c r="G34" s="49"/>
      <c r="H34" s="49"/>
      <c r="I34" s="49"/>
      <c r="K34" s="62"/>
    </row>
    <row r="35" spans="2:11" ht="12" customHeight="1" x14ac:dyDescent="0.2">
      <c r="B35" s="69"/>
      <c r="C35" s="70"/>
      <c r="D35" s="70"/>
      <c r="E35" s="71"/>
      <c r="F35" s="70"/>
      <c r="G35" s="70"/>
      <c r="H35" s="70"/>
      <c r="I35" s="70"/>
      <c r="J35" s="72"/>
      <c r="K35" s="73"/>
    </row>
    <row r="36" spans="2:11" ht="12.75" x14ac:dyDescent="0.2">
      <c r="B36" s="201" t="s">
        <v>250</v>
      </c>
      <c r="C36" s="49"/>
      <c r="D36" s="49"/>
      <c r="E36" s="50"/>
      <c r="F36" s="49"/>
      <c r="G36" s="49"/>
      <c r="H36" s="49"/>
      <c r="I36" s="49"/>
      <c r="J36" s="49"/>
      <c r="K36" s="202" t="s">
        <v>251</v>
      </c>
    </row>
    <row r="37" spans="2:11" ht="12.75" x14ac:dyDescent="0.2">
      <c r="B37" s="49"/>
      <c r="C37" s="49"/>
      <c r="D37" s="49"/>
      <c r="E37" s="50"/>
      <c r="F37" s="49"/>
      <c r="G37" s="49"/>
      <c r="H37" s="49"/>
      <c r="I37" s="49"/>
      <c r="J37" s="49"/>
    </row>
    <row r="38" spans="2:11" ht="12.75" x14ac:dyDescent="0.2">
      <c r="B38" s="49"/>
      <c r="C38" s="49"/>
      <c r="D38" s="49"/>
      <c r="E38" s="50"/>
      <c r="F38" s="49"/>
      <c r="G38" s="49"/>
      <c r="H38" s="49"/>
      <c r="I38" s="49"/>
      <c r="J38" s="49"/>
    </row>
    <row r="39" spans="2:11" ht="12.75" x14ac:dyDescent="0.2">
      <c r="B39" s="49"/>
      <c r="C39" s="49"/>
      <c r="D39" s="49"/>
      <c r="E39" s="50"/>
      <c r="F39" s="49"/>
      <c r="G39" s="49"/>
      <c r="H39" s="49"/>
      <c r="I39" s="49"/>
      <c r="J39" s="49"/>
    </row>
    <row r="40" spans="2:11" ht="12.75" x14ac:dyDescent="0.2">
      <c r="B40" s="49"/>
      <c r="C40" s="49"/>
      <c r="D40" s="49"/>
      <c r="E40" s="50"/>
      <c r="F40" s="49"/>
      <c r="G40" s="49"/>
      <c r="H40" s="49"/>
      <c r="I40" s="49"/>
      <c r="J40" s="49"/>
    </row>
    <row r="41" spans="2:11" ht="12.75" x14ac:dyDescent="0.2">
      <c r="B41" s="49"/>
      <c r="C41" s="49"/>
      <c r="D41" s="49"/>
      <c r="E41" s="50"/>
      <c r="F41" s="49"/>
      <c r="G41" s="49"/>
      <c r="H41" s="49"/>
      <c r="I41" s="49"/>
      <c r="J41" s="49"/>
    </row>
    <row r="42" spans="2:11" ht="12.75" x14ac:dyDescent="0.2">
      <c r="B42" s="49"/>
      <c r="C42" s="49"/>
      <c r="D42" s="49"/>
      <c r="E42" s="50"/>
      <c r="F42" s="49"/>
      <c r="G42" s="49"/>
      <c r="H42" s="49"/>
      <c r="I42" s="49"/>
      <c r="J42" s="49"/>
    </row>
    <row r="43" spans="2:11" ht="12.75" x14ac:dyDescent="0.2">
      <c r="B43" s="49"/>
      <c r="C43" s="49"/>
      <c r="D43" s="49"/>
      <c r="E43" s="50"/>
      <c r="F43" s="49"/>
      <c r="G43" s="49"/>
      <c r="H43" s="49"/>
      <c r="I43" s="49"/>
      <c r="J43" s="49"/>
    </row>
    <row r="44" spans="2:11" ht="12.75" x14ac:dyDescent="0.2">
      <c r="B44" s="49"/>
      <c r="C44" s="49"/>
      <c r="D44" s="49"/>
      <c r="E44" s="50"/>
      <c r="F44" s="49"/>
      <c r="G44" s="49"/>
      <c r="H44" s="49"/>
      <c r="I44" s="49"/>
      <c r="J44" s="49"/>
    </row>
    <row r="45" spans="2:11" ht="12.75" x14ac:dyDescent="0.2">
      <c r="B45" s="49"/>
      <c r="C45" s="49"/>
      <c r="D45" s="49"/>
      <c r="E45" s="50"/>
      <c r="F45" s="49"/>
      <c r="G45" s="49"/>
      <c r="H45" s="49"/>
      <c r="I45" s="49"/>
      <c r="J45" s="49"/>
    </row>
    <row r="46" spans="2:11" ht="12.75" x14ac:dyDescent="0.2">
      <c r="B46" s="49"/>
      <c r="C46" s="49"/>
      <c r="D46" s="49"/>
      <c r="E46" s="50"/>
      <c r="F46" s="49"/>
      <c r="G46" s="49"/>
      <c r="H46" s="49"/>
      <c r="I46" s="49"/>
      <c r="J46" s="49"/>
    </row>
    <row r="47" spans="2:11" ht="12.75" x14ac:dyDescent="0.2">
      <c r="B47" s="49"/>
      <c r="C47" s="49"/>
      <c r="D47" s="49"/>
      <c r="E47" s="50"/>
      <c r="F47" s="49"/>
      <c r="G47" s="49"/>
      <c r="H47" s="49"/>
      <c r="I47" s="49"/>
      <c r="J47" s="49"/>
    </row>
    <row r="48" spans="2:11" ht="12.75" x14ac:dyDescent="0.2">
      <c r="B48" s="49"/>
      <c r="C48" s="49"/>
      <c r="D48" s="49"/>
      <c r="E48" s="50"/>
      <c r="F48" s="49"/>
      <c r="G48" s="49"/>
      <c r="H48" s="49"/>
      <c r="I48" s="49"/>
      <c r="J48" s="49"/>
    </row>
    <row r="49" spans="2:10" ht="12.75" x14ac:dyDescent="0.2">
      <c r="B49" s="49"/>
      <c r="C49" s="49"/>
      <c r="D49" s="49"/>
      <c r="E49" s="50"/>
      <c r="F49" s="49"/>
      <c r="G49" s="49"/>
      <c r="H49" s="49"/>
      <c r="I49" s="49"/>
      <c r="J49" s="49"/>
    </row>
    <row r="50" spans="2:10" ht="12.75" x14ac:dyDescent="0.2">
      <c r="B50" s="49"/>
      <c r="C50" s="49"/>
      <c r="D50" s="49"/>
      <c r="E50" s="50"/>
      <c r="F50" s="49"/>
      <c r="G50" s="49"/>
      <c r="H50" s="49"/>
      <c r="I50" s="49"/>
      <c r="J50" s="49"/>
    </row>
    <row r="51" spans="2:10" ht="12.75" x14ac:dyDescent="0.2">
      <c r="B51" s="49"/>
      <c r="C51" s="49"/>
      <c r="D51" s="49"/>
      <c r="E51" s="50"/>
      <c r="F51" s="49"/>
      <c r="G51" s="49"/>
      <c r="H51" s="49"/>
      <c r="I51" s="49"/>
      <c r="J51" s="49"/>
    </row>
    <row r="52" spans="2:10" ht="12.75" x14ac:dyDescent="0.2">
      <c r="B52" s="49"/>
      <c r="C52" s="49"/>
      <c r="D52" s="49"/>
      <c r="E52" s="50"/>
      <c r="F52" s="49"/>
      <c r="G52" s="49"/>
      <c r="H52" s="49"/>
      <c r="I52" s="49"/>
      <c r="J52" s="49"/>
    </row>
    <row r="53" spans="2:10" ht="12.75" x14ac:dyDescent="0.2">
      <c r="B53" s="49"/>
      <c r="C53" s="49"/>
      <c r="D53" s="49"/>
      <c r="E53" s="50"/>
      <c r="F53" s="49"/>
      <c r="G53" s="49"/>
      <c r="H53" s="49"/>
      <c r="I53" s="49"/>
      <c r="J53" s="49"/>
    </row>
    <row r="54" spans="2:10" ht="12.75" x14ac:dyDescent="0.2">
      <c r="B54" s="49"/>
      <c r="C54" s="49"/>
      <c r="D54" s="49"/>
      <c r="E54" s="50"/>
      <c r="F54" s="49"/>
      <c r="G54" s="49"/>
      <c r="H54" s="49"/>
      <c r="I54" s="49"/>
      <c r="J54" s="49"/>
    </row>
    <row r="55" spans="2:10" ht="12.75" x14ac:dyDescent="0.2">
      <c r="B55" s="49"/>
      <c r="C55" s="49"/>
      <c r="D55" s="49"/>
      <c r="E55" s="50"/>
      <c r="F55" s="49"/>
      <c r="G55" s="49"/>
      <c r="H55" s="49"/>
      <c r="I55" s="49"/>
      <c r="J55" s="49"/>
    </row>
    <row r="56" spans="2:10" ht="12.75" x14ac:dyDescent="0.2">
      <c r="B56" s="49"/>
      <c r="C56" s="49"/>
      <c r="D56" s="49"/>
      <c r="E56" s="50"/>
      <c r="F56" s="49"/>
      <c r="G56" s="49"/>
      <c r="H56" s="49"/>
      <c r="I56" s="49"/>
      <c r="J56" s="49"/>
    </row>
    <row r="57" spans="2:10" ht="12.75" x14ac:dyDescent="0.2">
      <c r="B57" s="49"/>
      <c r="C57" s="49"/>
      <c r="D57" s="49"/>
      <c r="E57" s="50"/>
      <c r="F57" s="49"/>
      <c r="G57" s="49"/>
      <c r="H57" s="49"/>
      <c r="I57" s="49"/>
      <c r="J57" s="49"/>
    </row>
    <row r="58" spans="2:10" ht="12.75" x14ac:dyDescent="0.2">
      <c r="B58" s="49"/>
      <c r="C58" s="49"/>
      <c r="D58" s="49"/>
      <c r="E58" s="50"/>
      <c r="F58" s="49"/>
      <c r="G58" s="49"/>
      <c r="H58" s="49"/>
      <c r="I58" s="49"/>
      <c r="J58" s="49"/>
    </row>
    <row r="59" spans="2:10" ht="12.75" x14ac:dyDescent="0.2">
      <c r="B59" s="49"/>
      <c r="C59" s="49"/>
      <c r="D59" s="49"/>
      <c r="E59" s="50"/>
      <c r="F59" s="49"/>
      <c r="G59" s="49"/>
      <c r="H59" s="49"/>
      <c r="I59" s="49"/>
      <c r="J59" s="49"/>
    </row>
    <row r="60" spans="2:10" ht="12.75" x14ac:dyDescent="0.2">
      <c r="B60" s="49"/>
      <c r="C60" s="49"/>
      <c r="D60" s="49"/>
      <c r="E60" s="50"/>
      <c r="F60" s="49"/>
      <c r="G60" s="49"/>
      <c r="H60" s="49"/>
      <c r="I60" s="49"/>
      <c r="J60" s="49"/>
    </row>
    <row r="61" spans="2:10" ht="12.75" x14ac:dyDescent="0.2">
      <c r="B61" s="49"/>
      <c r="C61" s="49"/>
      <c r="D61" s="49"/>
      <c r="E61" s="50"/>
      <c r="F61" s="49"/>
      <c r="G61" s="49"/>
      <c r="H61" s="49"/>
      <c r="I61" s="49"/>
      <c r="J61" s="49"/>
    </row>
    <row r="62" spans="2:10" ht="12.75" x14ac:dyDescent="0.2">
      <c r="B62" s="49"/>
      <c r="C62" s="49"/>
      <c r="D62" s="49"/>
      <c r="E62" s="50"/>
      <c r="F62" s="49"/>
      <c r="G62" s="49"/>
      <c r="H62" s="49"/>
      <c r="I62" s="49"/>
      <c r="J62" s="49"/>
    </row>
    <row r="63" spans="2:10" ht="12.75" x14ac:dyDescent="0.2">
      <c r="B63" s="49"/>
      <c r="C63" s="49"/>
      <c r="D63" s="49"/>
      <c r="E63" s="50"/>
      <c r="F63" s="49"/>
      <c r="G63" s="49"/>
      <c r="H63" s="49"/>
      <c r="I63" s="49"/>
      <c r="J63" s="49"/>
    </row>
    <row r="64" spans="2:10" ht="12.75" x14ac:dyDescent="0.2">
      <c r="B64" s="49"/>
      <c r="C64" s="49"/>
      <c r="D64" s="49"/>
      <c r="E64" s="50"/>
      <c r="F64" s="49"/>
      <c r="G64" s="49"/>
      <c r="H64" s="49"/>
      <c r="I64" s="49"/>
      <c r="J64" s="49"/>
    </row>
    <row r="65" spans="2:10" ht="12.75" x14ac:dyDescent="0.2">
      <c r="B65" s="49"/>
      <c r="C65" s="49"/>
      <c r="D65" s="49"/>
      <c r="E65" s="50"/>
      <c r="F65" s="49"/>
      <c r="G65" s="49"/>
      <c r="H65" s="49"/>
      <c r="I65" s="49"/>
      <c r="J65" s="49"/>
    </row>
    <row r="66" spans="2:10" ht="12.75" x14ac:dyDescent="0.2">
      <c r="B66" s="49"/>
      <c r="C66" s="49"/>
      <c r="D66" s="49"/>
      <c r="E66" s="50"/>
      <c r="F66" s="49"/>
      <c r="G66" s="49"/>
      <c r="H66" s="49"/>
      <c r="I66" s="49"/>
      <c r="J66" s="49"/>
    </row>
    <row r="67" spans="2:10" ht="12.75" x14ac:dyDescent="0.2">
      <c r="B67" s="49"/>
      <c r="C67" s="49"/>
      <c r="D67" s="49"/>
      <c r="E67" s="50"/>
      <c r="F67" s="49"/>
      <c r="G67" s="49"/>
      <c r="H67" s="49"/>
      <c r="I67" s="49"/>
      <c r="J67" s="49"/>
    </row>
    <row r="68" spans="2:10" ht="12.75" x14ac:dyDescent="0.2">
      <c r="B68" s="49"/>
      <c r="C68" s="49"/>
      <c r="D68" s="49"/>
      <c r="E68" s="50"/>
      <c r="F68" s="49"/>
      <c r="G68" s="49"/>
      <c r="H68" s="49"/>
      <c r="I68" s="49"/>
      <c r="J68" s="49"/>
    </row>
    <row r="69" spans="2:10" ht="12.75" x14ac:dyDescent="0.2">
      <c r="B69" s="49"/>
      <c r="C69" s="49"/>
      <c r="D69" s="49"/>
      <c r="E69" s="50"/>
      <c r="F69" s="49"/>
      <c r="G69" s="49"/>
      <c r="H69" s="49"/>
      <c r="I69" s="49"/>
      <c r="J69" s="49"/>
    </row>
    <row r="70" spans="2:10" ht="12.75" x14ac:dyDescent="0.2">
      <c r="B70" s="49"/>
      <c r="C70" s="49"/>
      <c r="D70" s="49"/>
      <c r="E70" s="50"/>
      <c r="F70" s="49"/>
      <c r="G70" s="49"/>
      <c r="H70" s="49"/>
      <c r="I70" s="49"/>
      <c r="J70" s="49"/>
    </row>
    <row r="71" spans="2:10" ht="12.75" x14ac:dyDescent="0.2">
      <c r="B71" s="49"/>
      <c r="C71" s="49"/>
      <c r="D71" s="49"/>
      <c r="E71" s="50"/>
      <c r="F71" s="49"/>
      <c r="G71" s="49"/>
      <c r="H71" s="49"/>
      <c r="I71" s="49"/>
      <c r="J71" s="49"/>
    </row>
    <row r="72" spans="2:10" ht="12.75" x14ac:dyDescent="0.2">
      <c r="B72" s="49"/>
      <c r="C72" s="49"/>
      <c r="D72" s="49"/>
      <c r="E72" s="50"/>
      <c r="F72" s="49"/>
      <c r="G72" s="49"/>
      <c r="H72" s="49"/>
      <c r="I72" s="49"/>
      <c r="J72" s="49"/>
    </row>
    <row r="73" spans="2:10" ht="12.75" x14ac:dyDescent="0.2">
      <c r="B73" s="49"/>
      <c r="C73" s="49"/>
      <c r="D73" s="49"/>
      <c r="E73" s="50"/>
      <c r="F73" s="49"/>
      <c r="G73" s="49"/>
      <c r="H73" s="49"/>
      <c r="I73" s="49"/>
      <c r="J73" s="49"/>
    </row>
    <row r="74" spans="2:10" ht="12.75" x14ac:dyDescent="0.2">
      <c r="B74" s="49"/>
      <c r="C74" s="49"/>
      <c r="D74" s="49"/>
      <c r="E74" s="50"/>
      <c r="F74" s="49"/>
      <c r="G74" s="49"/>
      <c r="H74" s="49"/>
      <c r="I74" s="49"/>
      <c r="J74" s="49"/>
    </row>
    <row r="75" spans="2:10" ht="12.75" x14ac:dyDescent="0.2">
      <c r="B75" s="49"/>
      <c r="C75" s="49"/>
      <c r="D75" s="49"/>
      <c r="E75" s="50"/>
      <c r="F75" s="49"/>
      <c r="G75" s="49"/>
      <c r="H75" s="49"/>
      <c r="I75" s="49"/>
      <c r="J75" s="49"/>
    </row>
    <row r="76" spans="2:10" ht="12.75" x14ac:dyDescent="0.2">
      <c r="B76" s="49"/>
      <c r="C76" s="49"/>
      <c r="D76" s="49"/>
      <c r="E76" s="50"/>
      <c r="F76" s="49"/>
      <c r="G76" s="49"/>
      <c r="H76" s="49"/>
      <c r="I76" s="49"/>
      <c r="J76" s="49"/>
    </row>
    <row r="77" spans="2:10" ht="12.75" x14ac:dyDescent="0.2">
      <c r="B77" s="49"/>
      <c r="C77" s="49"/>
      <c r="D77" s="49"/>
      <c r="E77" s="50"/>
      <c r="F77" s="49"/>
      <c r="G77" s="49"/>
      <c r="H77" s="49"/>
      <c r="I77" s="49"/>
      <c r="J77" s="49"/>
    </row>
    <row r="78" spans="2:10" ht="12.75" x14ac:dyDescent="0.2">
      <c r="B78" s="49"/>
      <c r="C78" s="49"/>
      <c r="D78" s="49"/>
      <c r="E78" s="50"/>
      <c r="F78" s="49"/>
      <c r="G78" s="49"/>
      <c r="H78" s="49"/>
      <c r="I78" s="49"/>
      <c r="J78" s="49"/>
    </row>
    <row r="79" spans="2:10" ht="12.75" x14ac:dyDescent="0.2">
      <c r="B79" s="49"/>
      <c r="C79" s="49"/>
      <c r="D79" s="49"/>
      <c r="E79" s="50"/>
      <c r="F79" s="49"/>
      <c r="G79" s="49"/>
      <c r="H79" s="49"/>
      <c r="I79" s="49"/>
      <c r="J79" s="49"/>
    </row>
    <row r="80" spans="2:10" ht="12.75" x14ac:dyDescent="0.2">
      <c r="B80" s="49"/>
      <c r="C80" s="49"/>
      <c r="D80" s="49"/>
      <c r="E80" s="50"/>
      <c r="F80" s="49"/>
      <c r="G80" s="49"/>
      <c r="H80" s="49"/>
      <c r="I80" s="49"/>
      <c r="J80" s="49"/>
    </row>
    <row r="81" spans="2:10" ht="12.75" x14ac:dyDescent="0.2">
      <c r="B81" s="49"/>
      <c r="C81" s="49"/>
      <c r="D81" s="49"/>
      <c r="E81" s="50"/>
      <c r="F81" s="49"/>
      <c r="G81" s="49"/>
      <c r="H81" s="49"/>
      <c r="I81" s="49"/>
      <c r="J81" s="49"/>
    </row>
    <row r="82" spans="2:10" ht="12.75" x14ac:dyDescent="0.2">
      <c r="B82" s="49"/>
      <c r="C82" s="49"/>
      <c r="D82" s="49"/>
      <c r="E82" s="50"/>
      <c r="F82" s="49"/>
      <c r="G82" s="49"/>
      <c r="H82" s="49"/>
      <c r="I82" s="49"/>
      <c r="J82" s="49"/>
    </row>
    <row r="83" spans="2:10" ht="12.75" x14ac:dyDescent="0.2">
      <c r="B83" s="49"/>
      <c r="C83" s="49"/>
      <c r="D83" s="49"/>
      <c r="E83" s="50"/>
      <c r="F83" s="49"/>
      <c r="G83" s="49"/>
      <c r="H83" s="49"/>
      <c r="I83" s="49"/>
      <c r="J83" s="49"/>
    </row>
    <row r="84" spans="2:10" ht="12.75" x14ac:dyDescent="0.2">
      <c r="B84" s="49"/>
      <c r="C84" s="49"/>
      <c r="D84" s="49"/>
      <c r="E84" s="50"/>
      <c r="F84" s="49"/>
      <c r="G84" s="49"/>
      <c r="H84" s="49"/>
      <c r="I84" s="49"/>
      <c r="J84" s="49"/>
    </row>
    <row r="85" spans="2:10" ht="12.75" x14ac:dyDescent="0.2">
      <c r="B85" s="49"/>
      <c r="C85" s="49"/>
      <c r="D85" s="49"/>
      <c r="E85" s="50"/>
      <c r="F85" s="49"/>
      <c r="G85" s="49"/>
      <c r="H85" s="49"/>
      <c r="I85" s="49"/>
      <c r="J85" s="49"/>
    </row>
    <row r="86" spans="2:10" ht="12.75" x14ac:dyDescent="0.2">
      <c r="B86" s="49"/>
      <c r="C86" s="49"/>
      <c r="D86" s="49"/>
      <c r="E86" s="50"/>
      <c r="F86" s="49"/>
      <c r="G86" s="49"/>
      <c r="H86" s="49"/>
      <c r="I86" s="49"/>
      <c r="J86" s="49"/>
    </row>
    <row r="87" spans="2:10" ht="12.75" x14ac:dyDescent="0.2">
      <c r="B87" s="49"/>
      <c r="C87" s="49"/>
      <c r="D87" s="49"/>
      <c r="E87" s="50"/>
      <c r="F87" s="49"/>
      <c r="G87" s="49"/>
      <c r="H87" s="49"/>
      <c r="I87" s="49"/>
      <c r="J87" s="49"/>
    </row>
    <row r="88" spans="2:10" ht="12.75" x14ac:dyDescent="0.2">
      <c r="B88" s="49"/>
      <c r="C88" s="49"/>
      <c r="D88" s="49"/>
      <c r="E88" s="50"/>
      <c r="F88" s="49"/>
      <c r="G88" s="49"/>
      <c r="H88" s="49"/>
      <c r="I88" s="49"/>
      <c r="J88" s="49"/>
    </row>
    <row r="89" spans="2:10" ht="12.75" x14ac:dyDescent="0.2">
      <c r="B89" s="49"/>
      <c r="C89" s="49"/>
      <c r="D89" s="49"/>
      <c r="E89" s="50"/>
      <c r="F89" s="49"/>
      <c r="G89" s="49"/>
      <c r="H89" s="49"/>
      <c r="I89" s="49"/>
      <c r="J89" s="49"/>
    </row>
    <row r="90" spans="2:10" ht="12.75" x14ac:dyDescent="0.2">
      <c r="B90" s="49"/>
      <c r="C90" s="49"/>
      <c r="D90" s="49"/>
      <c r="E90" s="50"/>
      <c r="F90" s="49"/>
      <c r="G90" s="49"/>
      <c r="H90" s="49"/>
      <c r="I90" s="49"/>
      <c r="J90" s="49"/>
    </row>
    <row r="91" spans="2:10" ht="12.75" x14ac:dyDescent="0.2">
      <c r="B91" s="49"/>
      <c r="C91" s="49"/>
      <c r="D91" s="49"/>
      <c r="E91" s="50"/>
      <c r="F91" s="49"/>
      <c r="G91" s="49"/>
      <c r="H91" s="49"/>
      <c r="I91" s="49"/>
      <c r="J91" s="49"/>
    </row>
    <row r="92" spans="2:10" ht="12.75" x14ac:dyDescent="0.2">
      <c r="B92" s="49"/>
      <c r="C92" s="49"/>
      <c r="D92" s="49"/>
      <c r="E92" s="50"/>
      <c r="F92" s="49"/>
      <c r="G92" s="49"/>
      <c r="H92" s="49"/>
      <c r="I92" s="49"/>
      <c r="J92" s="49"/>
    </row>
    <row r="93" spans="2:10" ht="12.75" x14ac:dyDescent="0.2">
      <c r="B93" s="49"/>
      <c r="C93" s="49"/>
      <c r="D93" s="49"/>
      <c r="E93" s="50"/>
      <c r="F93" s="49"/>
      <c r="G93" s="49"/>
      <c r="H93" s="49"/>
      <c r="I93" s="49"/>
      <c r="J93" s="49"/>
    </row>
    <row r="94" spans="2:10" ht="12.75" x14ac:dyDescent="0.2">
      <c r="B94" s="49"/>
      <c r="C94" s="49"/>
      <c r="D94" s="49"/>
      <c r="E94" s="50"/>
      <c r="F94" s="49"/>
      <c r="G94" s="49"/>
      <c r="H94" s="49"/>
      <c r="I94" s="49"/>
      <c r="J94" s="49"/>
    </row>
    <row r="95" spans="2:10" ht="12.75" x14ac:dyDescent="0.2">
      <c r="B95" s="49"/>
      <c r="C95" s="49"/>
      <c r="D95" s="49"/>
      <c r="E95" s="50"/>
      <c r="F95" s="49"/>
      <c r="G95" s="49"/>
      <c r="H95" s="49"/>
      <c r="I95" s="49"/>
      <c r="J95" s="49"/>
    </row>
    <row r="96" spans="2:10" ht="12.75" x14ac:dyDescent="0.2">
      <c r="B96" s="49"/>
      <c r="C96" s="49"/>
      <c r="D96" s="49"/>
      <c r="E96" s="50"/>
      <c r="F96" s="49"/>
      <c r="G96" s="49"/>
      <c r="H96" s="49"/>
      <c r="I96" s="49"/>
      <c r="J96" s="49"/>
    </row>
    <row r="97" spans="2:10" ht="12.75" x14ac:dyDescent="0.2">
      <c r="B97" s="49"/>
      <c r="C97" s="49"/>
      <c r="D97" s="49"/>
      <c r="E97" s="50"/>
      <c r="F97" s="49"/>
      <c r="G97" s="49"/>
      <c r="H97" s="49"/>
      <c r="I97" s="49"/>
      <c r="J97" s="49"/>
    </row>
    <row r="98" spans="2:10" ht="12.75" x14ac:dyDescent="0.2">
      <c r="B98" s="49"/>
      <c r="C98" s="49"/>
      <c r="D98" s="49"/>
      <c r="E98" s="50"/>
      <c r="F98" s="49"/>
      <c r="G98" s="49"/>
      <c r="H98" s="49"/>
      <c r="I98" s="49"/>
      <c r="J98" s="49"/>
    </row>
    <row r="99" spans="2:10" ht="12.75" x14ac:dyDescent="0.2">
      <c r="B99" s="49"/>
      <c r="C99" s="49"/>
      <c r="D99" s="49"/>
      <c r="E99" s="50"/>
      <c r="F99" s="49"/>
      <c r="G99" s="49"/>
      <c r="H99" s="49"/>
      <c r="I99" s="49"/>
      <c r="J99" s="49"/>
    </row>
    <row r="100" spans="2:10" ht="12.75" x14ac:dyDescent="0.2">
      <c r="B100" s="49"/>
      <c r="C100" s="49"/>
      <c r="D100" s="49"/>
      <c r="E100" s="50"/>
      <c r="F100" s="49"/>
      <c r="G100" s="49"/>
      <c r="H100" s="49"/>
      <c r="I100" s="49"/>
      <c r="J100" s="49"/>
    </row>
    <row r="101" spans="2:10" ht="12.75" x14ac:dyDescent="0.2">
      <c r="B101" s="49"/>
      <c r="C101" s="49"/>
      <c r="D101" s="49"/>
      <c r="E101" s="50"/>
      <c r="F101" s="49"/>
      <c r="G101" s="49"/>
      <c r="H101" s="49"/>
      <c r="I101" s="49"/>
      <c r="J101" s="49"/>
    </row>
    <row r="102" spans="2:10" ht="12.75" x14ac:dyDescent="0.2">
      <c r="B102" s="49"/>
      <c r="C102" s="49"/>
      <c r="D102" s="49"/>
      <c r="E102" s="50"/>
      <c r="F102" s="49"/>
      <c r="G102" s="49"/>
      <c r="H102" s="49"/>
      <c r="I102" s="49"/>
      <c r="J102" s="49"/>
    </row>
    <row r="103" spans="2:10" ht="12.75" x14ac:dyDescent="0.2">
      <c r="B103" s="49"/>
      <c r="C103" s="49"/>
      <c r="D103" s="49"/>
      <c r="E103" s="50"/>
      <c r="F103" s="49"/>
      <c r="G103" s="49"/>
      <c r="H103" s="49"/>
      <c r="I103" s="49"/>
      <c r="J103" s="49"/>
    </row>
    <row r="104" spans="2:10" ht="12.75" x14ac:dyDescent="0.2">
      <c r="B104" s="49"/>
      <c r="C104" s="49"/>
      <c r="D104" s="49"/>
      <c r="E104" s="50"/>
      <c r="F104" s="49"/>
      <c r="G104" s="49"/>
      <c r="H104" s="49"/>
      <c r="I104" s="49"/>
      <c r="J104" s="49"/>
    </row>
    <row r="105" spans="2:10" ht="12.75" x14ac:dyDescent="0.2">
      <c r="B105" s="49"/>
      <c r="C105" s="49"/>
      <c r="D105" s="49"/>
      <c r="E105" s="50"/>
      <c r="F105" s="49"/>
      <c r="G105" s="49"/>
      <c r="H105" s="49"/>
      <c r="I105" s="49"/>
      <c r="J105" s="49"/>
    </row>
    <row r="106" spans="2:10" ht="12.75" x14ac:dyDescent="0.2">
      <c r="B106" s="49"/>
      <c r="C106" s="49"/>
      <c r="D106" s="49"/>
      <c r="E106" s="50"/>
      <c r="F106" s="49"/>
      <c r="G106" s="49"/>
      <c r="H106" s="49"/>
      <c r="I106" s="49"/>
      <c r="J106" s="49"/>
    </row>
    <row r="107" spans="2:10" ht="12.75" x14ac:dyDescent="0.2">
      <c r="B107" s="49"/>
      <c r="C107" s="49"/>
      <c r="D107" s="49"/>
      <c r="E107" s="50"/>
      <c r="F107" s="49"/>
      <c r="G107" s="49"/>
      <c r="H107" s="49"/>
      <c r="I107" s="49"/>
      <c r="J107" s="49"/>
    </row>
    <row r="108" spans="2:10" ht="12.75" x14ac:dyDescent="0.2">
      <c r="B108" s="49"/>
      <c r="C108" s="49"/>
      <c r="D108" s="49"/>
      <c r="E108" s="50"/>
      <c r="F108" s="49"/>
      <c r="G108" s="49"/>
      <c r="H108" s="49"/>
      <c r="I108" s="49"/>
      <c r="J108" s="49"/>
    </row>
    <row r="109" spans="2:10" ht="12.75" x14ac:dyDescent="0.2">
      <c r="B109" s="49"/>
      <c r="C109" s="49"/>
      <c r="D109" s="49"/>
      <c r="E109" s="50"/>
      <c r="F109" s="49"/>
      <c r="G109" s="49"/>
      <c r="H109" s="49"/>
      <c r="I109" s="49"/>
      <c r="J109" s="49"/>
    </row>
    <row r="110" spans="2:10" ht="12.75" x14ac:dyDescent="0.2">
      <c r="B110" s="49"/>
      <c r="C110" s="49"/>
      <c r="D110" s="49"/>
      <c r="E110" s="50"/>
      <c r="F110" s="49"/>
      <c r="G110" s="49"/>
      <c r="H110" s="49"/>
      <c r="I110" s="49"/>
      <c r="J110" s="49"/>
    </row>
    <row r="111" spans="2:10" ht="12.75" x14ac:dyDescent="0.2">
      <c r="B111" s="49"/>
      <c r="C111" s="49"/>
      <c r="D111" s="49"/>
      <c r="E111" s="50"/>
      <c r="F111" s="49"/>
      <c r="G111" s="49"/>
      <c r="H111" s="49"/>
      <c r="I111" s="49"/>
      <c r="J111" s="49"/>
    </row>
    <row r="112" spans="2:10" ht="12.75" x14ac:dyDescent="0.2">
      <c r="B112" s="49"/>
      <c r="C112" s="49"/>
      <c r="D112" s="49"/>
      <c r="E112" s="50"/>
      <c r="F112" s="49"/>
      <c r="G112" s="49"/>
      <c r="H112" s="49"/>
      <c r="I112" s="49"/>
      <c r="J112" s="49"/>
    </row>
    <row r="113" spans="2:10" ht="12.75" x14ac:dyDescent="0.2">
      <c r="B113" s="49"/>
      <c r="C113" s="49"/>
      <c r="D113" s="49"/>
      <c r="E113" s="50"/>
      <c r="F113" s="49"/>
      <c r="G113" s="49"/>
      <c r="H113" s="49"/>
      <c r="I113" s="49"/>
      <c r="J113" s="49"/>
    </row>
    <row r="114" spans="2:10" ht="12.75" x14ac:dyDescent="0.2">
      <c r="B114" s="49"/>
      <c r="C114" s="49"/>
      <c r="D114" s="49"/>
      <c r="E114" s="50"/>
      <c r="F114" s="49"/>
      <c r="G114" s="49"/>
      <c r="H114" s="49"/>
      <c r="I114" s="49"/>
      <c r="J114" s="49"/>
    </row>
    <row r="115" spans="2:10" ht="12.75" x14ac:dyDescent="0.2">
      <c r="B115" s="49"/>
      <c r="C115" s="49"/>
      <c r="D115" s="49"/>
      <c r="E115" s="50"/>
      <c r="F115" s="49"/>
      <c r="G115" s="49"/>
      <c r="H115" s="49"/>
      <c r="I115" s="49"/>
      <c r="J115" s="49"/>
    </row>
    <row r="116" spans="2:10" ht="12.75" x14ac:dyDescent="0.2">
      <c r="B116" s="49"/>
      <c r="C116" s="49"/>
      <c r="D116" s="49"/>
      <c r="E116" s="50"/>
      <c r="F116" s="49"/>
      <c r="G116" s="49"/>
      <c r="H116" s="49"/>
      <c r="I116" s="49"/>
      <c r="J116" s="49"/>
    </row>
    <row r="117" spans="2:10" ht="12.75" x14ac:dyDescent="0.2">
      <c r="B117" s="49"/>
      <c r="C117" s="49"/>
      <c r="D117" s="49"/>
      <c r="E117" s="50"/>
      <c r="F117" s="49"/>
      <c r="G117" s="49"/>
      <c r="H117" s="49"/>
      <c r="I117" s="49"/>
      <c r="J117" s="49"/>
    </row>
    <row r="118" spans="2:10" ht="12.75" x14ac:dyDescent="0.2">
      <c r="B118" s="49"/>
      <c r="C118" s="49"/>
      <c r="D118" s="49"/>
      <c r="E118" s="50"/>
      <c r="F118" s="49"/>
      <c r="G118" s="49"/>
      <c r="H118" s="49"/>
      <c r="I118" s="49"/>
      <c r="J118" s="49"/>
    </row>
    <row r="119" spans="2:10" ht="12.75" x14ac:dyDescent="0.2">
      <c r="B119" s="49"/>
      <c r="C119" s="49"/>
      <c r="D119" s="49"/>
      <c r="E119" s="50"/>
      <c r="F119" s="49"/>
      <c r="G119" s="49"/>
      <c r="H119" s="49"/>
      <c r="I119" s="49"/>
      <c r="J119" s="49"/>
    </row>
    <row r="120" spans="2:10" ht="12.75" x14ac:dyDescent="0.2">
      <c r="B120" s="49"/>
      <c r="C120" s="49"/>
      <c r="D120" s="49"/>
      <c r="E120" s="50"/>
      <c r="F120" s="49"/>
      <c r="G120" s="49"/>
      <c r="H120" s="49"/>
      <c r="I120" s="49"/>
      <c r="J120" s="49"/>
    </row>
    <row r="121" spans="2:10" ht="12.75" x14ac:dyDescent="0.2">
      <c r="B121" s="49"/>
      <c r="C121" s="49"/>
      <c r="D121" s="49"/>
      <c r="E121" s="50"/>
      <c r="F121" s="49"/>
      <c r="G121" s="49"/>
      <c r="H121" s="49"/>
      <c r="I121" s="49"/>
      <c r="J121" s="49"/>
    </row>
    <row r="122" spans="2:10" ht="12.75" x14ac:dyDescent="0.2">
      <c r="B122" s="49"/>
      <c r="C122" s="49"/>
      <c r="D122" s="49"/>
      <c r="E122" s="50"/>
      <c r="F122" s="49"/>
      <c r="G122" s="49"/>
      <c r="H122" s="49"/>
      <c r="I122" s="49"/>
      <c r="J122" s="49"/>
    </row>
    <row r="123" spans="2:10" ht="12.75" x14ac:dyDescent="0.2">
      <c r="B123" s="49"/>
      <c r="C123" s="49"/>
      <c r="D123" s="49"/>
      <c r="E123" s="50"/>
      <c r="F123" s="49"/>
      <c r="G123" s="49"/>
      <c r="H123" s="49"/>
      <c r="I123" s="49"/>
      <c r="J123" s="49"/>
    </row>
    <row r="124" spans="2:10" ht="12.75" x14ac:dyDescent="0.2">
      <c r="B124" s="49"/>
      <c r="C124" s="49"/>
      <c r="D124" s="49"/>
      <c r="E124" s="50"/>
      <c r="F124" s="49"/>
      <c r="G124" s="49"/>
      <c r="H124" s="49"/>
      <c r="I124" s="49"/>
      <c r="J124" s="49"/>
    </row>
    <row r="125" spans="2:10" ht="12.75" x14ac:dyDescent="0.2">
      <c r="B125" s="49"/>
      <c r="C125" s="49"/>
      <c r="D125" s="49"/>
      <c r="E125" s="50"/>
      <c r="F125" s="49"/>
      <c r="G125" s="49"/>
      <c r="H125" s="49"/>
      <c r="I125" s="49"/>
      <c r="J125" s="49"/>
    </row>
    <row r="126" spans="2:10" ht="12.75" x14ac:dyDescent="0.2">
      <c r="B126" s="49"/>
      <c r="C126" s="49"/>
      <c r="D126" s="49"/>
      <c r="E126" s="50"/>
      <c r="F126" s="49"/>
      <c r="G126" s="49"/>
      <c r="H126" s="49"/>
      <c r="I126" s="49"/>
      <c r="J126" s="49"/>
    </row>
    <row r="127" spans="2:10" ht="12.75" x14ac:dyDescent="0.2">
      <c r="B127" s="49"/>
      <c r="C127" s="49"/>
      <c r="D127" s="49"/>
      <c r="E127" s="50"/>
      <c r="F127" s="49"/>
      <c r="G127" s="49"/>
      <c r="H127" s="49"/>
      <c r="I127" s="49"/>
      <c r="J127" s="49"/>
    </row>
    <row r="128" spans="2:10" ht="12.75" x14ac:dyDescent="0.2">
      <c r="B128" s="49"/>
      <c r="C128" s="49"/>
      <c r="D128" s="49"/>
      <c r="E128" s="50"/>
      <c r="F128" s="49"/>
      <c r="G128" s="49"/>
      <c r="H128" s="49"/>
      <c r="I128" s="49"/>
      <c r="J128" s="49"/>
    </row>
    <row r="129" spans="2:10" ht="12.75" x14ac:dyDescent="0.2">
      <c r="B129" s="49"/>
      <c r="C129" s="49"/>
      <c r="D129" s="49"/>
      <c r="E129" s="50"/>
      <c r="F129" s="49"/>
      <c r="G129" s="49"/>
      <c r="H129" s="49"/>
      <c r="I129" s="49"/>
      <c r="J129" s="49"/>
    </row>
    <row r="130" spans="2:10" ht="12.75" x14ac:dyDescent="0.2">
      <c r="B130" s="49"/>
      <c r="C130" s="49"/>
      <c r="D130" s="49"/>
      <c r="E130" s="50"/>
      <c r="F130" s="49"/>
      <c r="G130" s="49"/>
      <c r="H130" s="49"/>
      <c r="I130" s="49"/>
      <c r="J130" s="49"/>
    </row>
    <row r="131" spans="2:10" ht="12.75" x14ac:dyDescent="0.2">
      <c r="B131" s="49"/>
      <c r="C131" s="49"/>
      <c r="D131" s="49"/>
      <c r="E131" s="50"/>
      <c r="F131" s="49"/>
      <c r="G131" s="49"/>
      <c r="H131" s="49"/>
      <c r="I131" s="49"/>
      <c r="J131" s="49"/>
    </row>
    <row r="132" spans="2:10" ht="12.75" x14ac:dyDescent="0.2">
      <c r="B132" s="49"/>
      <c r="C132" s="49"/>
      <c r="D132" s="49"/>
      <c r="E132" s="50"/>
      <c r="F132" s="49"/>
      <c r="G132" s="49"/>
      <c r="H132" s="49"/>
      <c r="I132" s="49"/>
      <c r="J132" s="49"/>
    </row>
    <row r="133" spans="2:10" ht="12.75" x14ac:dyDescent="0.2">
      <c r="B133" s="49"/>
      <c r="C133" s="49"/>
      <c r="D133" s="49"/>
      <c r="E133" s="50"/>
      <c r="F133" s="49"/>
      <c r="G133" s="49"/>
      <c r="H133" s="49"/>
      <c r="I133" s="49"/>
      <c r="J133" s="49"/>
    </row>
    <row r="134" spans="2:10" ht="12.75" x14ac:dyDescent="0.2">
      <c r="B134" s="49"/>
      <c r="C134" s="49"/>
      <c r="D134" s="49"/>
      <c r="E134" s="50"/>
      <c r="F134" s="49"/>
      <c r="G134" s="49"/>
      <c r="H134" s="49"/>
      <c r="I134" s="49"/>
      <c r="J134" s="49"/>
    </row>
    <row r="135" spans="2:10" ht="12.75" x14ac:dyDescent="0.2">
      <c r="B135" s="49"/>
      <c r="C135" s="49"/>
      <c r="D135" s="49"/>
      <c r="E135" s="50"/>
      <c r="F135" s="49"/>
      <c r="G135" s="49"/>
      <c r="H135" s="49"/>
      <c r="I135" s="49"/>
      <c r="J135" s="49"/>
    </row>
    <row r="136" spans="2:10" ht="12.75" x14ac:dyDescent="0.2">
      <c r="B136" s="49"/>
      <c r="C136" s="49"/>
      <c r="D136" s="49"/>
      <c r="E136" s="50"/>
      <c r="F136" s="49"/>
      <c r="G136" s="49"/>
      <c r="H136" s="49"/>
      <c r="I136" s="49"/>
      <c r="J136" s="49"/>
    </row>
    <row r="137" spans="2:10" ht="12.75" x14ac:dyDescent="0.2">
      <c r="B137" s="49"/>
      <c r="C137" s="49"/>
      <c r="D137" s="49"/>
      <c r="E137" s="50"/>
      <c r="F137" s="49"/>
      <c r="G137" s="49"/>
      <c r="H137" s="49"/>
      <c r="I137" s="49"/>
      <c r="J137" s="49"/>
    </row>
    <row r="138" spans="2:10" ht="12.75" x14ac:dyDescent="0.2">
      <c r="B138" s="49"/>
      <c r="C138" s="49"/>
      <c r="D138" s="49"/>
      <c r="E138" s="50"/>
      <c r="F138" s="49"/>
      <c r="G138" s="49"/>
      <c r="H138" s="49"/>
      <c r="I138" s="49"/>
      <c r="J138" s="49"/>
    </row>
    <row r="139" spans="2:10" ht="12.75" x14ac:dyDescent="0.2">
      <c r="B139" s="49"/>
      <c r="C139" s="49"/>
      <c r="D139" s="49"/>
      <c r="E139" s="50"/>
      <c r="F139" s="49"/>
      <c r="G139" s="49"/>
      <c r="H139" s="49"/>
      <c r="I139" s="49"/>
      <c r="J139" s="49"/>
    </row>
    <row r="140" spans="2:10" ht="12.75" x14ac:dyDescent="0.2">
      <c r="B140" s="49"/>
      <c r="C140" s="49"/>
      <c r="D140" s="49"/>
      <c r="E140" s="50"/>
      <c r="F140" s="49"/>
      <c r="G140" s="49"/>
      <c r="H140" s="49"/>
      <c r="I140" s="49"/>
      <c r="J140" s="49"/>
    </row>
    <row r="141" spans="2:10" ht="12.75" x14ac:dyDescent="0.2">
      <c r="B141" s="49"/>
      <c r="C141" s="49"/>
      <c r="D141" s="49"/>
      <c r="E141" s="50"/>
      <c r="F141" s="49"/>
      <c r="G141" s="49"/>
      <c r="H141" s="49"/>
      <c r="I141" s="49"/>
      <c r="J141" s="49"/>
    </row>
    <row r="142" spans="2:10" ht="12.75" x14ac:dyDescent="0.2">
      <c r="B142" s="49"/>
      <c r="C142" s="49"/>
      <c r="D142" s="49"/>
      <c r="E142" s="50"/>
      <c r="F142" s="49"/>
      <c r="G142" s="49"/>
      <c r="H142" s="49"/>
      <c r="I142" s="49"/>
      <c r="J142" s="49"/>
    </row>
    <row r="143" spans="2:10" ht="12.75" x14ac:dyDescent="0.2">
      <c r="B143" s="49"/>
      <c r="C143" s="49"/>
      <c r="D143" s="49"/>
      <c r="E143" s="50"/>
      <c r="F143" s="49"/>
      <c r="G143" s="49"/>
      <c r="H143" s="49"/>
      <c r="I143" s="49"/>
      <c r="J143" s="49"/>
    </row>
    <row r="144" spans="2:10" ht="12.75" x14ac:dyDescent="0.2">
      <c r="B144" s="49"/>
      <c r="C144" s="49"/>
      <c r="D144" s="49"/>
      <c r="E144" s="50"/>
      <c r="F144" s="49"/>
      <c r="G144" s="49"/>
      <c r="H144" s="49"/>
      <c r="I144" s="49"/>
      <c r="J144" s="49"/>
    </row>
    <row r="145" spans="2:10" ht="12.75" x14ac:dyDescent="0.2">
      <c r="B145" s="49"/>
      <c r="C145" s="49"/>
      <c r="D145" s="49"/>
      <c r="E145" s="50"/>
      <c r="F145" s="49"/>
      <c r="G145" s="49"/>
      <c r="H145" s="49"/>
      <c r="I145" s="49"/>
      <c r="J145" s="49"/>
    </row>
    <row r="146" spans="2:10" ht="12.75" x14ac:dyDescent="0.2">
      <c r="B146" s="49"/>
      <c r="C146" s="49"/>
      <c r="D146" s="49"/>
      <c r="E146" s="50"/>
      <c r="F146" s="49"/>
      <c r="G146" s="49"/>
      <c r="H146" s="49"/>
      <c r="I146" s="49"/>
      <c r="J146" s="49"/>
    </row>
    <row r="147" spans="2:10" ht="12.75" x14ac:dyDescent="0.2">
      <c r="B147" s="49"/>
      <c r="C147" s="49"/>
      <c r="D147" s="49"/>
      <c r="E147" s="50"/>
      <c r="F147" s="49"/>
      <c r="G147" s="49"/>
      <c r="H147" s="49"/>
      <c r="I147" s="49"/>
      <c r="J147" s="49"/>
    </row>
    <row r="148" spans="2:10" ht="12.75" x14ac:dyDescent="0.2">
      <c r="B148" s="49"/>
      <c r="C148" s="49"/>
      <c r="D148" s="49"/>
      <c r="E148" s="50"/>
      <c r="F148" s="49"/>
      <c r="G148" s="49"/>
      <c r="H148" s="49"/>
      <c r="I148" s="49"/>
      <c r="J148" s="49"/>
    </row>
    <row r="149" spans="2:10" ht="12.75" x14ac:dyDescent="0.2">
      <c r="B149" s="49"/>
      <c r="C149" s="49"/>
      <c r="D149" s="49"/>
      <c r="E149" s="50"/>
      <c r="F149" s="49"/>
      <c r="G149" s="49"/>
      <c r="H149" s="49"/>
      <c r="I149" s="49"/>
      <c r="J149" s="49"/>
    </row>
    <row r="150" spans="2:10" ht="12.75" x14ac:dyDescent="0.2">
      <c r="B150" s="49"/>
      <c r="C150" s="49"/>
      <c r="D150" s="49"/>
      <c r="E150" s="50"/>
      <c r="F150" s="49"/>
      <c r="G150" s="49"/>
      <c r="H150" s="49"/>
      <c r="I150" s="49"/>
      <c r="J150" s="49"/>
    </row>
    <row r="151" spans="2:10" ht="12.75" x14ac:dyDescent="0.2">
      <c r="B151" s="49"/>
      <c r="C151" s="49"/>
      <c r="D151" s="49"/>
      <c r="E151" s="50"/>
      <c r="F151" s="49"/>
      <c r="G151" s="49"/>
      <c r="H151" s="49"/>
      <c r="I151" s="49"/>
      <c r="J151" s="49"/>
    </row>
    <row r="152" spans="2:10" ht="12.75" x14ac:dyDescent="0.2">
      <c r="B152" s="49"/>
      <c r="C152" s="49"/>
      <c r="D152" s="49"/>
      <c r="E152" s="50"/>
      <c r="F152" s="49"/>
      <c r="G152" s="49"/>
      <c r="H152" s="49"/>
      <c r="I152" s="49"/>
      <c r="J152" s="49"/>
    </row>
    <row r="153" spans="2:10" ht="12.75" x14ac:dyDescent="0.2">
      <c r="B153" s="49"/>
      <c r="C153" s="49"/>
      <c r="D153" s="49"/>
      <c r="E153" s="50"/>
      <c r="F153" s="49"/>
      <c r="G153" s="49"/>
      <c r="H153" s="49"/>
      <c r="I153" s="49"/>
      <c r="J153" s="49"/>
    </row>
    <row r="154" spans="2:10" ht="12.75" x14ac:dyDescent="0.2">
      <c r="B154" s="49"/>
      <c r="C154" s="49"/>
      <c r="D154" s="49"/>
      <c r="E154" s="50"/>
      <c r="F154" s="49"/>
      <c r="G154" s="49"/>
      <c r="H154" s="49"/>
      <c r="I154" s="49"/>
      <c r="J154" s="49"/>
    </row>
    <row r="155" spans="2:10" ht="12.75" x14ac:dyDescent="0.2">
      <c r="B155" s="49"/>
      <c r="C155" s="49"/>
      <c r="D155" s="49"/>
      <c r="E155" s="50"/>
      <c r="F155" s="49"/>
      <c r="G155" s="49"/>
      <c r="H155" s="49"/>
      <c r="I155" s="49"/>
      <c r="J155" s="49"/>
    </row>
    <row r="156" spans="2:10" ht="12.75" x14ac:dyDescent="0.2">
      <c r="B156" s="49"/>
      <c r="C156" s="49"/>
      <c r="D156" s="49"/>
      <c r="E156" s="50"/>
      <c r="F156" s="49"/>
      <c r="G156" s="49"/>
      <c r="H156" s="49"/>
      <c r="I156" s="49"/>
      <c r="J156" s="49"/>
    </row>
    <row r="157" spans="2:10" ht="12.75" x14ac:dyDescent="0.2">
      <c r="B157" s="49"/>
      <c r="C157" s="49"/>
      <c r="D157" s="49"/>
      <c r="E157" s="50"/>
      <c r="F157" s="49"/>
      <c r="G157" s="49"/>
      <c r="H157" s="49"/>
      <c r="I157" s="49"/>
      <c r="J157" s="49"/>
    </row>
    <row r="158" spans="2:10" ht="12.75" x14ac:dyDescent="0.2">
      <c r="B158" s="49"/>
      <c r="C158" s="49"/>
      <c r="D158" s="49"/>
      <c r="E158" s="50"/>
      <c r="F158" s="49"/>
      <c r="G158" s="49"/>
      <c r="H158" s="49"/>
      <c r="I158" s="49"/>
      <c r="J158" s="49"/>
    </row>
    <row r="159" spans="2:10" ht="12.75" x14ac:dyDescent="0.2">
      <c r="B159" s="49"/>
      <c r="C159" s="49"/>
      <c r="D159" s="49"/>
      <c r="E159" s="50"/>
      <c r="F159" s="49"/>
      <c r="G159" s="49"/>
      <c r="H159" s="49"/>
      <c r="I159" s="49"/>
      <c r="J159" s="49"/>
    </row>
    <row r="160" spans="2:10" ht="12.75" x14ac:dyDescent="0.2">
      <c r="B160" s="49"/>
      <c r="C160" s="49"/>
      <c r="D160" s="49"/>
      <c r="E160" s="50"/>
      <c r="F160" s="49"/>
      <c r="G160" s="49"/>
      <c r="H160" s="49"/>
      <c r="I160" s="49"/>
      <c r="J160" s="49"/>
    </row>
    <row r="161" spans="2:10" ht="12.75" x14ac:dyDescent="0.2">
      <c r="B161" s="49"/>
      <c r="C161" s="49"/>
      <c r="D161" s="49"/>
      <c r="E161" s="50"/>
      <c r="F161" s="49"/>
      <c r="G161" s="49"/>
      <c r="H161" s="49"/>
      <c r="I161" s="49"/>
      <c r="J161" s="49"/>
    </row>
    <row r="162" spans="2:10" ht="12.75" x14ac:dyDescent="0.2">
      <c r="B162" s="49"/>
      <c r="C162" s="49"/>
      <c r="D162" s="49"/>
      <c r="E162" s="50"/>
      <c r="F162" s="49"/>
      <c r="G162" s="49"/>
      <c r="H162" s="49"/>
      <c r="I162" s="49"/>
      <c r="J162" s="49"/>
    </row>
    <row r="163" spans="2:10" ht="12.75" x14ac:dyDescent="0.2">
      <c r="B163" s="49"/>
      <c r="C163" s="49"/>
      <c r="D163" s="49"/>
      <c r="E163" s="50"/>
      <c r="F163" s="49"/>
      <c r="G163" s="49"/>
      <c r="H163" s="49"/>
      <c r="I163" s="49"/>
      <c r="J163" s="49"/>
    </row>
    <row r="164" spans="2:10" ht="12.75" x14ac:dyDescent="0.2">
      <c r="B164" s="49"/>
      <c r="C164" s="49"/>
      <c r="D164" s="49"/>
      <c r="E164" s="50"/>
      <c r="F164" s="49"/>
      <c r="G164" s="49"/>
      <c r="H164" s="49"/>
      <c r="I164" s="49"/>
      <c r="J164" s="49"/>
    </row>
    <row r="165" spans="2:10" ht="12.75" x14ac:dyDescent="0.2">
      <c r="B165" s="49"/>
      <c r="C165" s="49"/>
      <c r="D165" s="49"/>
      <c r="E165" s="50"/>
      <c r="F165" s="49"/>
      <c r="G165" s="49"/>
      <c r="H165" s="49"/>
      <c r="I165" s="49"/>
      <c r="J165" s="49"/>
    </row>
    <row r="166" spans="2:10" ht="12.75" x14ac:dyDescent="0.2">
      <c r="B166" s="49"/>
      <c r="C166" s="49"/>
      <c r="D166" s="49"/>
      <c r="E166" s="50"/>
      <c r="F166" s="49"/>
      <c r="G166" s="49"/>
      <c r="H166" s="49"/>
      <c r="I166" s="49"/>
      <c r="J166" s="49"/>
    </row>
    <row r="167" spans="2:10" ht="12.75" x14ac:dyDescent="0.2">
      <c r="B167" s="49"/>
      <c r="C167" s="49"/>
      <c r="D167" s="49"/>
      <c r="E167" s="50"/>
      <c r="F167" s="49"/>
      <c r="G167" s="49"/>
      <c r="H167" s="49"/>
      <c r="I167" s="49"/>
      <c r="J167" s="49"/>
    </row>
    <row r="168" spans="2:10" ht="12.75" x14ac:dyDescent="0.2">
      <c r="B168" s="49"/>
      <c r="C168" s="49"/>
      <c r="D168" s="49"/>
      <c r="E168" s="50"/>
      <c r="F168" s="49"/>
      <c r="G168" s="49"/>
      <c r="H168" s="49"/>
      <c r="I168" s="49"/>
      <c r="J168" s="49"/>
    </row>
    <row r="169" spans="2:10" ht="12.75" x14ac:dyDescent="0.2">
      <c r="B169" s="49"/>
      <c r="C169" s="49"/>
      <c r="D169" s="49"/>
      <c r="E169" s="50"/>
      <c r="F169" s="49"/>
      <c r="G169" s="49"/>
      <c r="H169" s="49"/>
      <c r="I169" s="49"/>
      <c r="J169" s="49"/>
    </row>
    <row r="170" spans="2:10" ht="12.75" x14ac:dyDescent="0.2">
      <c r="B170" s="49"/>
      <c r="C170" s="49"/>
      <c r="D170" s="49"/>
      <c r="E170" s="50"/>
      <c r="F170" s="49"/>
      <c r="G170" s="49"/>
      <c r="H170" s="49"/>
      <c r="I170" s="49"/>
      <c r="J170" s="49"/>
    </row>
    <row r="171" spans="2:10" ht="12.75" x14ac:dyDescent="0.2">
      <c r="B171" s="49"/>
      <c r="C171" s="49"/>
      <c r="D171" s="49"/>
      <c r="E171" s="50"/>
      <c r="F171" s="49"/>
      <c r="G171" s="49"/>
      <c r="H171" s="49"/>
      <c r="I171" s="49"/>
      <c r="J171" s="49"/>
    </row>
    <row r="172" spans="2:10" ht="12.75" x14ac:dyDescent="0.2">
      <c r="B172" s="49"/>
      <c r="C172" s="49"/>
      <c r="D172" s="49"/>
      <c r="E172" s="50"/>
      <c r="F172" s="49"/>
      <c r="G172" s="49"/>
      <c r="H172" s="49"/>
      <c r="I172" s="49"/>
      <c r="J172" s="49"/>
    </row>
    <row r="173" spans="2:10" ht="12.75" x14ac:dyDescent="0.2">
      <c r="B173" s="49"/>
      <c r="C173" s="49"/>
      <c r="D173" s="49"/>
      <c r="E173" s="50"/>
      <c r="F173" s="49"/>
      <c r="G173" s="49"/>
      <c r="H173" s="49"/>
      <c r="I173" s="49"/>
      <c r="J173" s="49"/>
    </row>
    <row r="174" spans="2:10" ht="12.75" x14ac:dyDescent="0.2">
      <c r="B174" s="49"/>
      <c r="C174" s="49"/>
      <c r="D174" s="49"/>
      <c r="E174" s="50"/>
      <c r="F174" s="49"/>
      <c r="G174" s="49"/>
      <c r="H174" s="49"/>
      <c r="I174" s="49"/>
      <c r="J174" s="49"/>
    </row>
    <row r="175" spans="2:10" ht="12.75" x14ac:dyDescent="0.2">
      <c r="B175" s="49"/>
      <c r="C175" s="49"/>
      <c r="D175" s="49"/>
      <c r="E175" s="50"/>
      <c r="F175" s="49"/>
      <c r="G175" s="49"/>
      <c r="H175" s="49"/>
      <c r="I175" s="49"/>
      <c r="J175" s="49"/>
    </row>
    <row r="176" spans="2:10" ht="12.75" x14ac:dyDescent="0.2">
      <c r="B176" s="49"/>
      <c r="C176" s="49"/>
      <c r="D176" s="49"/>
      <c r="E176" s="50"/>
      <c r="F176" s="49"/>
      <c r="G176" s="49"/>
      <c r="H176" s="49"/>
      <c r="I176" s="49"/>
      <c r="J176" s="49"/>
    </row>
    <row r="177" spans="2:10" ht="12.75" x14ac:dyDescent="0.2">
      <c r="B177" s="49"/>
      <c r="C177" s="49"/>
      <c r="D177" s="49"/>
      <c r="E177" s="50"/>
      <c r="F177" s="49"/>
      <c r="G177" s="49"/>
      <c r="H177" s="49"/>
      <c r="I177" s="49"/>
      <c r="J177" s="49"/>
    </row>
    <row r="178" spans="2:10" ht="12.75" x14ac:dyDescent="0.2">
      <c r="B178" s="49"/>
      <c r="C178" s="49"/>
      <c r="D178" s="49"/>
      <c r="E178" s="50"/>
      <c r="F178" s="49"/>
      <c r="G178" s="49"/>
      <c r="H178" s="49"/>
      <c r="I178" s="49"/>
      <c r="J178" s="49"/>
    </row>
    <row r="179" spans="2:10" ht="12.75" x14ac:dyDescent="0.2">
      <c r="B179" s="49"/>
      <c r="C179" s="49"/>
      <c r="D179" s="49"/>
      <c r="E179" s="50"/>
      <c r="F179" s="49"/>
      <c r="G179" s="49"/>
      <c r="H179" s="49"/>
      <c r="I179" s="49"/>
      <c r="J179" s="49"/>
    </row>
    <row r="180" spans="2:10" ht="12.75" x14ac:dyDescent="0.2">
      <c r="B180" s="49"/>
      <c r="C180" s="49"/>
      <c r="D180" s="49"/>
      <c r="E180" s="50"/>
      <c r="F180" s="49"/>
      <c r="G180" s="49"/>
      <c r="H180" s="49"/>
      <c r="I180" s="49"/>
      <c r="J180" s="49"/>
    </row>
    <row r="181" spans="2:10" ht="12.75" x14ac:dyDescent="0.2">
      <c r="B181" s="49"/>
      <c r="C181" s="49"/>
      <c r="D181" s="49"/>
      <c r="E181" s="50"/>
      <c r="F181" s="49"/>
      <c r="G181" s="49"/>
      <c r="H181" s="49"/>
      <c r="I181" s="49"/>
      <c r="J181" s="49"/>
    </row>
    <row r="182" spans="2:10" ht="12.75" x14ac:dyDescent="0.2">
      <c r="B182" s="49"/>
      <c r="C182" s="49"/>
      <c r="D182" s="49"/>
      <c r="E182" s="50"/>
      <c r="F182" s="49"/>
      <c r="G182" s="49"/>
      <c r="H182" s="49"/>
      <c r="I182" s="49"/>
      <c r="J182" s="49"/>
    </row>
    <row r="183" spans="2:10" ht="12.75" x14ac:dyDescent="0.2">
      <c r="B183" s="49"/>
      <c r="C183" s="49"/>
      <c r="D183" s="49"/>
      <c r="E183" s="50"/>
      <c r="F183" s="49"/>
      <c r="G183" s="49"/>
      <c r="H183" s="49"/>
      <c r="I183" s="49"/>
      <c r="J183" s="49"/>
    </row>
    <row r="184" spans="2:10" ht="12.75" x14ac:dyDescent="0.2">
      <c r="B184" s="49"/>
      <c r="C184" s="49"/>
      <c r="D184" s="49"/>
      <c r="E184" s="50"/>
      <c r="F184" s="49"/>
      <c r="G184" s="49"/>
      <c r="H184" s="49"/>
      <c r="I184" s="49"/>
      <c r="J184" s="49"/>
    </row>
    <row r="185" spans="2:10" ht="12.75" x14ac:dyDescent="0.2">
      <c r="B185" s="49"/>
      <c r="C185" s="49"/>
      <c r="D185" s="49"/>
      <c r="E185" s="50"/>
      <c r="F185" s="49"/>
      <c r="G185" s="49"/>
      <c r="H185" s="49"/>
      <c r="I185" s="49"/>
      <c r="J185" s="49"/>
    </row>
    <row r="186" spans="2:10" ht="12.75" x14ac:dyDescent="0.2">
      <c r="B186" s="49"/>
      <c r="C186" s="49"/>
      <c r="D186" s="49"/>
      <c r="E186" s="50"/>
      <c r="F186" s="49"/>
      <c r="G186" s="49"/>
      <c r="H186" s="49"/>
      <c r="I186" s="49"/>
      <c r="J186" s="49"/>
    </row>
    <row r="187" spans="2:10" ht="12.75" x14ac:dyDescent="0.2">
      <c r="B187" s="49"/>
      <c r="C187" s="49"/>
      <c r="D187" s="49"/>
      <c r="E187" s="50"/>
      <c r="F187" s="49"/>
      <c r="G187" s="49"/>
      <c r="H187" s="49"/>
      <c r="I187" s="49"/>
      <c r="J187" s="49"/>
    </row>
    <row r="188" spans="2:10" ht="12.75" x14ac:dyDescent="0.2">
      <c r="B188" s="49"/>
      <c r="C188" s="49"/>
      <c r="D188" s="49"/>
      <c r="E188" s="50"/>
      <c r="F188" s="49"/>
      <c r="G188" s="49"/>
      <c r="H188" s="49"/>
      <c r="I188" s="49"/>
      <c r="J188" s="49"/>
    </row>
    <row r="189" spans="2:10" ht="12.75" x14ac:dyDescent="0.2">
      <c r="B189" s="49"/>
      <c r="C189" s="49"/>
      <c r="D189" s="49"/>
      <c r="E189" s="50"/>
      <c r="F189" s="49"/>
      <c r="G189" s="49"/>
      <c r="H189" s="49"/>
      <c r="I189" s="49"/>
      <c r="J189" s="49"/>
    </row>
    <row r="190" spans="2:10" ht="12.75" x14ac:dyDescent="0.2">
      <c r="B190" s="49"/>
      <c r="C190" s="49"/>
      <c r="D190" s="49"/>
      <c r="E190" s="50"/>
      <c r="F190" s="49"/>
      <c r="G190" s="49"/>
      <c r="H190" s="49"/>
      <c r="I190" s="49"/>
      <c r="J190" s="49"/>
    </row>
    <row r="191" spans="2:10" ht="12.75" x14ac:dyDescent="0.2">
      <c r="B191" s="49"/>
      <c r="C191" s="49"/>
      <c r="D191" s="49"/>
      <c r="E191" s="50"/>
      <c r="F191" s="49"/>
      <c r="G191" s="49"/>
      <c r="H191" s="49"/>
      <c r="I191" s="49"/>
      <c r="J191" s="49"/>
    </row>
    <row r="192" spans="2:10" ht="12.75" x14ac:dyDescent="0.2">
      <c r="B192" s="49"/>
      <c r="C192" s="49"/>
      <c r="D192" s="49"/>
      <c r="E192" s="50"/>
      <c r="F192" s="49"/>
      <c r="G192" s="49"/>
      <c r="H192" s="49"/>
      <c r="I192" s="49"/>
      <c r="J192" s="49"/>
    </row>
    <row r="193" spans="2:10" ht="12.75" x14ac:dyDescent="0.2">
      <c r="B193" s="49"/>
      <c r="C193" s="49"/>
      <c r="D193" s="49"/>
      <c r="E193" s="50"/>
      <c r="F193" s="49"/>
      <c r="G193" s="49"/>
      <c r="H193" s="49"/>
      <c r="I193" s="49"/>
      <c r="J193" s="49"/>
    </row>
    <row r="194" spans="2:10" ht="12.75" x14ac:dyDescent="0.2">
      <c r="B194" s="49"/>
      <c r="C194" s="49"/>
      <c r="D194" s="49"/>
      <c r="E194" s="50"/>
      <c r="F194" s="49"/>
      <c r="G194" s="49"/>
      <c r="H194" s="49"/>
      <c r="I194" s="49"/>
      <c r="J194" s="49"/>
    </row>
    <row r="195" spans="2:10" ht="12.75" x14ac:dyDescent="0.2">
      <c r="B195" s="49"/>
      <c r="C195" s="49"/>
      <c r="D195" s="49"/>
      <c r="E195" s="50"/>
      <c r="F195" s="49"/>
      <c r="G195" s="49"/>
      <c r="H195" s="49"/>
      <c r="I195" s="49"/>
      <c r="J195" s="49"/>
    </row>
    <row r="196" spans="2:10" ht="12.75" x14ac:dyDescent="0.2">
      <c r="B196" s="49"/>
      <c r="C196" s="49"/>
      <c r="D196" s="49"/>
      <c r="E196" s="50"/>
      <c r="F196" s="49"/>
      <c r="G196" s="49"/>
      <c r="H196" s="49"/>
      <c r="I196" s="49"/>
      <c r="J196" s="49"/>
    </row>
    <row r="197" spans="2:10" ht="12.75" x14ac:dyDescent="0.2">
      <c r="B197" s="49"/>
      <c r="C197" s="49"/>
      <c r="D197" s="49"/>
      <c r="E197" s="50"/>
      <c r="F197" s="49"/>
      <c r="G197" s="49"/>
      <c r="H197" s="49"/>
      <c r="I197" s="49"/>
      <c r="J197" s="49"/>
    </row>
    <row r="198" spans="2:10" ht="12.75" x14ac:dyDescent="0.2">
      <c r="B198" s="49"/>
      <c r="C198" s="49"/>
      <c r="D198" s="49"/>
      <c r="E198" s="50"/>
      <c r="F198" s="49"/>
      <c r="G198" s="49"/>
      <c r="H198" s="49"/>
      <c r="I198" s="49"/>
      <c r="J198" s="49"/>
    </row>
    <row r="199" spans="2:10" ht="12.75" x14ac:dyDescent="0.2">
      <c r="B199" s="49"/>
      <c r="C199" s="49"/>
      <c r="D199" s="49"/>
      <c r="E199" s="50"/>
      <c r="F199" s="49"/>
      <c r="G199" s="49"/>
      <c r="H199" s="49"/>
      <c r="I199" s="49"/>
      <c r="J199" s="49"/>
    </row>
    <row r="200" spans="2:10" ht="12.75" x14ac:dyDescent="0.2">
      <c r="B200" s="49"/>
      <c r="C200" s="49"/>
      <c r="D200" s="49"/>
      <c r="E200" s="50"/>
      <c r="F200" s="49"/>
      <c r="G200" s="49"/>
      <c r="H200" s="49"/>
      <c r="I200" s="49"/>
      <c r="J200" s="49"/>
    </row>
    <row r="201" spans="2:10" ht="12.75" x14ac:dyDescent="0.2">
      <c r="B201" s="49"/>
      <c r="C201" s="49"/>
      <c r="D201" s="49"/>
      <c r="E201" s="50"/>
      <c r="F201" s="49"/>
      <c r="G201" s="49"/>
      <c r="H201" s="49"/>
      <c r="I201" s="49"/>
      <c r="J201" s="49"/>
    </row>
    <row r="202" spans="2:10" ht="12.75" x14ac:dyDescent="0.2">
      <c r="B202" s="49"/>
      <c r="C202" s="49"/>
      <c r="D202" s="49"/>
      <c r="E202" s="50"/>
      <c r="F202" s="49"/>
      <c r="G202" s="49"/>
      <c r="H202" s="49"/>
      <c r="I202" s="49"/>
      <c r="J202" s="49"/>
    </row>
    <row r="203" spans="2:10" ht="12.75" x14ac:dyDescent="0.2">
      <c r="B203" s="49"/>
      <c r="C203" s="49"/>
      <c r="D203" s="49"/>
      <c r="E203" s="50"/>
      <c r="F203" s="49"/>
      <c r="G203" s="49"/>
      <c r="H203" s="49"/>
      <c r="I203" s="49"/>
      <c r="J203" s="49"/>
    </row>
    <row r="204" spans="2:10" ht="12.75" x14ac:dyDescent="0.2">
      <c r="B204" s="49"/>
      <c r="C204" s="49"/>
      <c r="D204" s="49"/>
      <c r="E204" s="50"/>
      <c r="F204" s="49"/>
      <c r="G204" s="49"/>
      <c r="H204" s="49"/>
      <c r="I204" s="49"/>
      <c r="J204" s="49"/>
    </row>
    <row r="205" spans="2:10" ht="12.75" x14ac:dyDescent="0.2">
      <c r="B205" s="49"/>
      <c r="C205" s="49"/>
      <c r="D205" s="49"/>
      <c r="E205" s="50"/>
      <c r="F205" s="49"/>
      <c r="G205" s="49"/>
      <c r="H205" s="49"/>
      <c r="I205" s="49"/>
      <c r="J205" s="49"/>
    </row>
    <row r="206" spans="2:10" ht="12.75" x14ac:dyDescent="0.2">
      <c r="B206" s="49"/>
      <c r="C206" s="49"/>
      <c r="D206" s="49"/>
      <c r="E206" s="50"/>
      <c r="F206" s="49"/>
      <c r="G206" s="49"/>
      <c r="H206" s="49"/>
      <c r="I206" s="49"/>
      <c r="J206" s="49"/>
    </row>
    <row r="207" spans="2:10" ht="12.75" x14ac:dyDescent="0.2">
      <c r="B207" s="49"/>
      <c r="C207" s="49"/>
      <c r="D207" s="49"/>
      <c r="E207" s="50"/>
      <c r="F207" s="49"/>
      <c r="G207" s="49"/>
      <c r="H207" s="49"/>
      <c r="I207" s="49"/>
      <c r="J207" s="49"/>
    </row>
    <row r="208" spans="2:10" ht="12.75" x14ac:dyDescent="0.2">
      <c r="B208" s="49"/>
      <c r="C208" s="49"/>
      <c r="D208" s="49"/>
      <c r="E208" s="50"/>
      <c r="F208" s="49"/>
      <c r="G208" s="49"/>
      <c r="H208" s="49"/>
      <c r="I208" s="49"/>
      <c r="J208" s="49"/>
    </row>
    <row r="209" spans="2:10" ht="12.75" x14ac:dyDescent="0.2">
      <c r="B209" s="49"/>
      <c r="C209" s="49"/>
      <c r="D209" s="49"/>
      <c r="E209" s="50"/>
      <c r="F209" s="49"/>
      <c r="G209" s="49"/>
      <c r="H209" s="49"/>
      <c r="I209" s="49"/>
      <c r="J209" s="49"/>
    </row>
    <row r="210" spans="2:10" ht="12.75" x14ac:dyDescent="0.2">
      <c r="B210" s="49"/>
      <c r="C210" s="49"/>
      <c r="D210" s="49"/>
      <c r="E210" s="50"/>
      <c r="F210" s="49"/>
      <c r="G210" s="49"/>
      <c r="H210" s="49"/>
      <c r="I210" s="49"/>
      <c r="J210" s="49"/>
    </row>
    <row r="211" spans="2:10" ht="12.75" x14ac:dyDescent="0.2">
      <c r="B211" s="49"/>
      <c r="C211" s="49"/>
      <c r="D211" s="49"/>
      <c r="E211" s="50"/>
      <c r="F211" s="49"/>
      <c r="G211" s="49"/>
      <c r="H211" s="49"/>
      <c r="I211" s="49"/>
      <c r="J211" s="49"/>
    </row>
    <row r="212" spans="2:10" ht="12.75" x14ac:dyDescent="0.2">
      <c r="B212" s="49"/>
      <c r="C212" s="49"/>
      <c r="D212" s="49"/>
      <c r="E212" s="50"/>
      <c r="F212" s="49"/>
      <c r="G212" s="49"/>
      <c r="H212" s="49"/>
      <c r="I212" s="49"/>
      <c r="J212" s="49"/>
    </row>
    <row r="213" spans="2:10" ht="12.75" x14ac:dyDescent="0.2">
      <c r="B213" s="49"/>
      <c r="C213" s="49"/>
      <c r="D213" s="49"/>
      <c r="E213" s="50"/>
      <c r="F213" s="49"/>
      <c r="G213" s="49"/>
      <c r="H213" s="49"/>
      <c r="I213" s="49"/>
      <c r="J213" s="49"/>
    </row>
    <row r="214" spans="2:10" ht="12.75" x14ac:dyDescent="0.2">
      <c r="B214" s="49"/>
      <c r="C214" s="49"/>
      <c r="D214" s="49"/>
      <c r="E214" s="50"/>
      <c r="F214" s="49"/>
      <c r="G214" s="49"/>
      <c r="H214" s="49"/>
      <c r="I214" s="49"/>
      <c r="J214" s="49"/>
    </row>
    <row r="215" spans="2:10" ht="12.75" x14ac:dyDescent="0.2">
      <c r="B215" s="49"/>
      <c r="C215" s="49"/>
      <c r="D215" s="49"/>
      <c r="E215" s="50"/>
      <c r="F215" s="49"/>
      <c r="G215" s="49"/>
      <c r="H215" s="49"/>
      <c r="I215" s="49"/>
      <c r="J215" s="49"/>
    </row>
    <row r="216" spans="2:10" ht="12.75" x14ac:dyDescent="0.2">
      <c r="B216" s="49"/>
      <c r="C216" s="49"/>
      <c r="D216" s="49"/>
      <c r="E216" s="50"/>
      <c r="F216" s="49"/>
      <c r="G216" s="49"/>
      <c r="H216" s="49"/>
      <c r="I216" s="49"/>
      <c r="J216" s="49"/>
    </row>
    <row r="217" spans="2:10" ht="12.75" x14ac:dyDescent="0.2">
      <c r="B217" s="49"/>
      <c r="C217" s="49"/>
      <c r="D217" s="49"/>
      <c r="E217" s="50"/>
      <c r="F217" s="49"/>
      <c r="G217" s="49"/>
      <c r="H217" s="49"/>
      <c r="I217" s="49"/>
      <c r="J217" s="49"/>
    </row>
    <row r="218" spans="2:10" ht="12.75" x14ac:dyDescent="0.2">
      <c r="B218" s="49"/>
      <c r="C218" s="49"/>
      <c r="D218" s="49"/>
      <c r="E218" s="50"/>
      <c r="F218" s="49"/>
      <c r="G218" s="49"/>
      <c r="H218" s="49"/>
      <c r="I218" s="49"/>
      <c r="J218" s="49"/>
    </row>
    <row r="219" spans="2:10" ht="12.75" x14ac:dyDescent="0.2">
      <c r="B219" s="49"/>
      <c r="C219" s="49"/>
      <c r="D219" s="49"/>
      <c r="E219" s="50"/>
      <c r="F219" s="49"/>
      <c r="G219" s="49"/>
      <c r="H219" s="49"/>
      <c r="I219" s="49"/>
      <c r="J219" s="49"/>
    </row>
    <row r="220" spans="2:10" ht="12.75" x14ac:dyDescent="0.2">
      <c r="B220" s="49"/>
      <c r="C220" s="49"/>
      <c r="D220" s="49"/>
      <c r="E220" s="50"/>
      <c r="F220" s="49"/>
      <c r="G220" s="49"/>
      <c r="H220" s="49"/>
      <c r="I220" s="49"/>
      <c r="J220" s="49"/>
    </row>
    <row r="221" spans="2:10" ht="12.75" x14ac:dyDescent="0.2">
      <c r="B221" s="49"/>
      <c r="C221" s="49"/>
      <c r="D221" s="49"/>
      <c r="E221" s="50"/>
      <c r="F221" s="49"/>
      <c r="G221" s="49"/>
      <c r="H221" s="49"/>
      <c r="I221" s="49"/>
      <c r="J221" s="49"/>
    </row>
  </sheetData>
  <sheetProtection password="C939" sheet="1" selectLockedCells="1"/>
  <mergeCells count="22">
    <mergeCell ref="H30:I30"/>
    <mergeCell ref="H31:I32"/>
    <mergeCell ref="H23:I24"/>
    <mergeCell ref="H25:I26"/>
    <mergeCell ref="F24:G24"/>
    <mergeCell ref="F25:G25"/>
    <mergeCell ref="F26:G26"/>
    <mergeCell ref="F22:G22"/>
    <mergeCell ref="F28:G28"/>
    <mergeCell ref="F29:G29"/>
    <mergeCell ref="F18:G18"/>
    <mergeCell ref="F19:G19"/>
    <mergeCell ref="F21:G21"/>
    <mergeCell ref="F27:G27"/>
    <mergeCell ref="F23:G23"/>
    <mergeCell ref="D10:H10"/>
    <mergeCell ref="F15:G15"/>
    <mergeCell ref="F16:G16"/>
    <mergeCell ref="F17:G17"/>
    <mergeCell ref="F20:G20"/>
    <mergeCell ref="F13:G13"/>
    <mergeCell ref="F14:G14"/>
  </mergeCells>
  <phoneticPr fontId="6" type="noConversion"/>
  <dataValidations count="3">
    <dataValidation type="list" allowBlank="1" showInputMessage="1" showErrorMessage="1" sqref="F23:G23" xr:uid="{00000000-0002-0000-0000-000000000000}">
      <formula1>Länder</formula1>
    </dataValidation>
    <dataValidation type="list" allowBlank="1" showInputMessage="1" showErrorMessage="1" sqref="F28:G28" xr:uid="{00000000-0002-0000-0000-000001000000}">
      <formula1>IF($F$23=" Deutschland",Bundesländer,$B$37)</formula1>
    </dataValidation>
    <dataValidation type="list" allowBlank="1" showInputMessage="1" showErrorMessage="1" sqref="F13:G13" xr:uid="{00000000-0002-0000-0000-000002000000}">
      <formula1>Jahreszahlen</formula1>
    </dataValidation>
  </dataValidations>
  <hyperlinks>
    <hyperlink ref="K3" r:id="rId1" display="www.stallwanger.net" xr:uid="{00000000-0004-0000-0000-000000000000}"/>
    <hyperlink ref="J13" location="Reisekosten!B9" display="Reisekostenabrechnung" xr:uid="{00000000-0004-0000-0000-000001000000}"/>
    <hyperlink ref="J14" location="Erläuterungen!C9" display="Erläuterungen" xr:uid="{00000000-0004-0000-0000-000002000000}"/>
    <hyperlink ref="J15" location="Bewirtung!J12" display="Bewirtung" xr:uid="{00000000-0004-0000-0000-000003000000}"/>
    <hyperlink ref="J16" location="Teamevent!J9" display="Teamevent" xr:uid="{00000000-0004-0000-0000-000004000000}"/>
    <hyperlink ref="J17" location="Einstellungen!E8" display="Einstellungen" xr:uid="{00000000-0004-0000-0000-000005000000}"/>
    <hyperlink ref="B36" r:id="rId2" xr:uid="{00000000-0004-0000-0000-000006000000}"/>
    <hyperlink ref="K36" r:id="rId3" xr:uid="{00000000-0004-0000-0000-000007000000}"/>
  </hyperlinks>
  <printOptions horizontalCentered="1"/>
  <pageMargins left="0.70866141732283472" right="0.70866141732283472" top="0.78740157480314965" bottom="0.78740157480314965" header="0.31496062992125984" footer="0.31496062992125984"/>
  <pageSetup paperSize="9" scale="66" orientation="portrait" horizontalDpi="1200" verticalDpi="1200" r:id="rId4"/>
  <headerFooter>
    <oddFooter>&amp;L&amp;D&amp;T&amp;C&amp;F&amp;R&amp;P</oddFooter>
  </headerFooter>
  <drawing r:id="rId5"/>
  <legacyDrawing r:id="rId6"/>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0" tint="-0.34998626667073579"/>
    <pageSetUpPr fitToPage="1"/>
  </sheetPr>
  <dimension ref="B2:AH163"/>
  <sheetViews>
    <sheetView showGridLines="0" showRowColHeaders="0" tabSelected="1" topLeftCell="A5" zoomScaleNormal="100" workbookViewId="0">
      <selection activeCell="AH14" sqref="AH14"/>
    </sheetView>
  </sheetViews>
  <sheetFormatPr baseColWidth="10" defaultColWidth="11.42578125" defaultRowHeight="15" x14ac:dyDescent="0.3"/>
  <cols>
    <col min="1" max="1" width="2.85546875" customWidth="1"/>
    <col min="2" max="2" width="9.85546875" style="77" customWidth="1"/>
    <col min="3" max="4" width="4.85546875" style="77" customWidth="1"/>
    <col min="5" max="6" width="6.85546875" style="77" customWidth="1"/>
    <col min="7" max="7" width="4.85546875" style="77" customWidth="1"/>
    <col min="8" max="8" width="8.140625" style="77" customWidth="1"/>
    <col min="9" max="9" width="4.85546875" style="77" customWidth="1"/>
    <col min="10" max="10" width="30.85546875" style="80" customWidth="1"/>
    <col min="11" max="11" width="17.85546875" style="77" customWidth="1"/>
    <col min="12" max="12" width="6.85546875" style="80" customWidth="1"/>
    <col min="13" max="18" width="5.140625" style="80" customWidth="1"/>
    <col min="19" max="19" width="6.140625" style="80" bestFit="1" customWidth="1"/>
    <col min="20" max="25" width="6.85546875" style="80" customWidth="1"/>
    <col min="26" max="26" width="4.85546875" style="80" customWidth="1"/>
    <col min="27" max="31" width="6.85546875" style="80" customWidth="1"/>
    <col min="32" max="32" width="8.140625" style="80" customWidth="1"/>
    <col min="33" max="33" width="2.85546875" customWidth="1"/>
  </cols>
  <sheetData>
    <row r="2" spans="2:34" ht="35.1" customHeight="1" x14ac:dyDescent="0.3">
      <c r="B2" s="220" t="s">
        <v>264</v>
      </c>
      <c r="C2" s="221"/>
      <c r="D2" s="221"/>
      <c r="E2" s="221"/>
      <c r="F2" s="221"/>
      <c r="G2" s="221"/>
      <c r="H2" s="221"/>
      <c r="I2" s="221"/>
      <c r="J2" s="221"/>
      <c r="K2" s="84"/>
      <c r="L2" s="84"/>
      <c r="M2" s="84"/>
      <c r="N2" s="84"/>
      <c r="O2" s="84"/>
      <c r="P2" s="84"/>
      <c r="Q2" s="84"/>
      <c r="R2" s="84"/>
      <c r="S2" s="84"/>
      <c r="T2" s="84"/>
      <c r="U2" s="84"/>
      <c r="V2" s="84"/>
      <c r="W2" s="84"/>
      <c r="X2" s="84"/>
      <c r="Y2" s="84"/>
      <c r="Z2" s="84"/>
      <c r="AA2" s="84"/>
      <c r="AB2" s="84"/>
      <c r="AC2" s="84"/>
      <c r="AD2" s="84"/>
      <c r="AE2" s="84"/>
      <c r="AF2" s="85"/>
    </row>
    <row r="3" spans="2:34" s="75" customFormat="1" ht="21.95" customHeight="1" x14ac:dyDescent="0.2">
      <c r="B3" s="227" t="s">
        <v>4</v>
      </c>
      <c r="C3" s="228"/>
      <c r="D3" s="228"/>
      <c r="E3" s="228"/>
      <c r="F3" s="222" t="str">
        <f>Deckblatt!F15</f>
        <v>Jannik Uffmann</v>
      </c>
      <c r="G3" s="222"/>
      <c r="H3" s="222"/>
      <c r="I3" s="222"/>
      <c r="J3" s="222"/>
      <c r="L3" s="130" t="s">
        <v>138</v>
      </c>
      <c r="Q3" s="225" t="str">
        <f>IF(Deckblatt!F19="","",Deckblatt!F19)</f>
        <v>DTS Systeme GmbH</v>
      </c>
      <c r="R3" s="225"/>
      <c r="S3" s="225"/>
      <c r="T3" s="225"/>
      <c r="U3" s="225"/>
      <c r="V3" s="225"/>
      <c r="W3" s="225"/>
      <c r="X3" s="225"/>
      <c r="Y3" s="225"/>
      <c r="Z3" s="225"/>
      <c r="AA3" s="225"/>
      <c r="AB3" s="225"/>
      <c r="AC3" s="130"/>
      <c r="AD3" s="130"/>
      <c r="AE3" s="130"/>
      <c r="AF3" s="162"/>
    </row>
    <row r="4" spans="2:34" s="75" customFormat="1" ht="15" customHeight="1" x14ac:dyDescent="0.2">
      <c r="B4" s="132" t="s">
        <v>121</v>
      </c>
      <c r="C4" s="133"/>
      <c r="D4" s="133"/>
      <c r="E4" s="133"/>
      <c r="F4" s="222" t="str">
        <f>IF(Deckblatt!F17=0,"",Deckblatt!F17)</f>
        <v/>
      </c>
      <c r="G4" s="222"/>
      <c r="H4" s="222"/>
      <c r="I4" s="222"/>
      <c r="J4" s="222"/>
      <c r="L4" s="135" t="s">
        <v>3</v>
      </c>
      <c r="O4" s="75" t="str">
        <f>IF(Deckblatt!F21=0,"",Deckblatt!F21)</f>
        <v/>
      </c>
      <c r="Q4" s="222" t="str">
        <f>IF(Deckblatt!F21="","",Deckblatt!F21)</f>
        <v/>
      </c>
      <c r="R4" s="222"/>
      <c r="S4" s="222"/>
      <c r="T4" s="222"/>
      <c r="U4" s="222"/>
      <c r="V4" s="222"/>
      <c r="W4" s="222"/>
      <c r="X4" s="222"/>
      <c r="Y4" s="222"/>
      <c r="Z4" s="222"/>
      <c r="AA4" s="222"/>
      <c r="AB4" s="222"/>
      <c r="AC4" s="116"/>
      <c r="AD4" s="116"/>
      <c r="AE4" s="116"/>
      <c r="AF4" s="149"/>
    </row>
    <row r="5" spans="2:34" s="75" customFormat="1" ht="11.25" customHeight="1" x14ac:dyDescent="0.2">
      <c r="B5" s="94"/>
      <c r="C5" s="95"/>
      <c r="D5" s="95"/>
      <c r="E5" s="95"/>
      <c r="F5" s="95"/>
      <c r="G5" s="95"/>
      <c r="H5" s="95"/>
      <c r="I5" s="95"/>
      <c r="J5" s="95"/>
      <c r="K5" s="95"/>
      <c r="L5" s="95"/>
      <c r="M5" s="95"/>
      <c r="N5" s="95"/>
      <c r="O5" s="95"/>
      <c r="P5" s="95"/>
      <c r="Q5" s="95"/>
      <c r="R5" s="95"/>
      <c r="S5" s="95"/>
      <c r="T5" s="95"/>
      <c r="U5" s="95"/>
      <c r="V5" s="95"/>
      <c r="W5" s="95"/>
      <c r="X5" s="95"/>
      <c r="Y5" s="95"/>
      <c r="Z5" s="95"/>
      <c r="AA5" s="95"/>
      <c r="AB5" s="95"/>
      <c r="AC5" s="95"/>
      <c r="AD5" s="95"/>
      <c r="AE5" s="95"/>
      <c r="AF5" s="96"/>
    </row>
    <row r="6" spans="2:34" ht="24.95" customHeight="1" x14ac:dyDescent="0.3">
      <c r="B6" s="223" t="s">
        <v>122</v>
      </c>
      <c r="C6" s="224"/>
      <c r="D6" s="224"/>
      <c r="E6" s="224"/>
      <c r="F6" s="224"/>
      <c r="G6" s="224"/>
      <c r="H6" s="224"/>
      <c r="I6" s="226" t="s">
        <v>213</v>
      </c>
      <c r="J6" s="226"/>
      <c r="K6" s="226"/>
      <c r="L6" s="233" t="s">
        <v>129</v>
      </c>
      <c r="M6" s="224"/>
      <c r="N6" s="224"/>
      <c r="O6" s="224"/>
      <c r="P6" s="224"/>
      <c r="Q6" s="224"/>
      <c r="R6" s="224"/>
      <c r="S6" s="234"/>
      <c r="T6" s="226" t="s">
        <v>191</v>
      </c>
      <c r="U6" s="226"/>
      <c r="V6" s="226"/>
      <c r="W6" s="226" t="s">
        <v>124</v>
      </c>
      <c r="X6" s="226"/>
      <c r="Y6" s="226"/>
      <c r="Z6" s="233" t="s">
        <v>123</v>
      </c>
      <c r="AA6" s="224"/>
      <c r="AB6" s="224"/>
      <c r="AC6" s="224"/>
      <c r="AD6" s="224"/>
      <c r="AE6" s="234"/>
      <c r="AF6" s="196"/>
    </row>
    <row r="7" spans="2:34" ht="69.75" customHeight="1" x14ac:dyDescent="0.3">
      <c r="B7" s="106" t="s">
        <v>235</v>
      </c>
      <c r="C7" s="97" t="s">
        <v>244</v>
      </c>
      <c r="D7" s="97" t="s">
        <v>5</v>
      </c>
      <c r="E7" s="106" t="s">
        <v>125</v>
      </c>
      <c r="F7" s="106" t="s">
        <v>126</v>
      </c>
      <c r="G7" s="97" t="s">
        <v>140</v>
      </c>
      <c r="H7" s="106" t="s">
        <v>127</v>
      </c>
      <c r="I7" s="97" t="s">
        <v>128</v>
      </c>
      <c r="J7" s="106" t="s">
        <v>152</v>
      </c>
      <c r="K7" s="106" t="s">
        <v>236</v>
      </c>
      <c r="L7" s="107" t="s">
        <v>189</v>
      </c>
      <c r="M7" s="129" t="s">
        <v>146</v>
      </c>
      <c r="N7" s="129" t="s">
        <v>240</v>
      </c>
      <c r="O7" s="129" t="s">
        <v>192</v>
      </c>
      <c r="P7" s="129" t="s">
        <v>241</v>
      </c>
      <c r="Q7" s="129" t="s">
        <v>193</v>
      </c>
      <c r="R7" s="129" t="s">
        <v>242</v>
      </c>
      <c r="S7" s="129" t="s">
        <v>262</v>
      </c>
      <c r="T7" s="129" t="s">
        <v>195</v>
      </c>
      <c r="U7" s="129" t="s">
        <v>194</v>
      </c>
      <c r="V7" s="129" t="s">
        <v>196</v>
      </c>
      <c r="W7" s="129" t="s">
        <v>150</v>
      </c>
      <c r="X7" s="129" t="s">
        <v>166</v>
      </c>
      <c r="Y7" s="106" t="s">
        <v>151</v>
      </c>
      <c r="Z7" s="231" t="s">
        <v>144</v>
      </c>
      <c r="AA7" s="232"/>
      <c r="AB7" s="106" t="s">
        <v>130</v>
      </c>
      <c r="AC7" s="106" t="s">
        <v>147</v>
      </c>
      <c r="AD7" s="106" t="s">
        <v>148</v>
      </c>
      <c r="AE7" s="106" t="s">
        <v>149</v>
      </c>
      <c r="AF7" s="106" t="s">
        <v>145</v>
      </c>
    </row>
    <row r="8" spans="2:34" ht="15" customHeight="1" x14ac:dyDescent="0.3">
      <c r="B8" s="110" t="s">
        <v>139</v>
      </c>
      <c r="C8" s="134"/>
      <c r="D8" s="134"/>
      <c r="E8" s="229" t="s">
        <v>131</v>
      </c>
      <c r="F8" s="229"/>
      <c r="G8" s="134"/>
      <c r="H8" s="134" t="s">
        <v>132</v>
      </c>
      <c r="I8" s="134"/>
      <c r="J8" s="134" t="s">
        <v>133</v>
      </c>
      <c r="K8" s="134"/>
      <c r="L8" s="134" t="s">
        <v>190</v>
      </c>
      <c r="M8" s="134"/>
      <c r="N8" s="134" t="s">
        <v>190</v>
      </c>
      <c r="O8" s="134"/>
      <c r="P8" s="134" t="s">
        <v>190</v>
      </c>
      <c r="Q8" s="134"/>
      <c r="R8" s="134" t="s">
        <v>190</v>
      </c>
      <c r="S8" s="134" t="s">
        <v>190</v>
      </c>
      <c r="T8" s="134" t="s">
        <v>190</v>
      </c>
      <c r="U8" s="134" t="s">
        <v>190</v>
      </c>
      <c r="V8" s="134" t="s">
        <v>190</v>
      </c>
      <c r="W8" s="134" t="s">
        <v>134</v>
      </c>
      <c r="X8" s="134" t="s">
        <v>135</v>
      </c>
      <c r="Y8" s="134" t="s">
        <v>190</v>
      </c>
      <c r="Z8" s="134"/>
      <c r="AA8" s="134" t="s">
        <v>190</v>
      </c>
      <c r="AB8" s="134" t="s">
        <v>190</v>
      </c>
      <c r="AC8" s="134" t="s">
        <v>190</v>
      </c>
      <c r="AD8" s="134" t="s">
        <v>190</v>
      </c>
      <c r="AE8" s="134" t="s">
        <v>190</v>
      </c>
      <c r="AF8" s="111" t="s">
        <v>190</v>
      </c>
    </row>
    <row r="9" spans="2:34" ht="17.100000000000001" customHeight="1" x14ac:dyDescent="0.3">
      <c r="B9" s="108">
        <v>45200</v>
      </c>
      <c r="C9" s="109"/>
      <c r="D9" s="163" t="str">
        <f>IF(ISERROR(VLOOKUP($B9,Feiertage_D!$D$5:$Z$38,VLOOKUP(Deckblatt!$F$28,Hilfsfeld!$Q$1:$S$20,3,0),0)),"",IF(VLOOKUP($B9,Feiertage_D!$D$5:$Z$38,VLOOKUP(Deckblatt!$F$28,Hilfsfeld!$Q$1:$S$20,3,0),0)=0,"",VLOOKUP($B9,Feiertage_D!$D$5:$Z$38,VLOOKUP(Deckblatt!$F$28,Hilfsfeld!$Q$1:$S$20,3,0),0)))</f>
        <v/>
      </c>
      <c r="E9" s="192"/>
      <c r="F9" s="192"/>
      <c r="G9" s="109"/>
      <c r="H9" s="127" t="str">
        <f>IF(B9="","",IF(Hilfsfeld!$D4=TRUE,"24:00",IF(OR(E9="",F9=""),"",IF(E9&lt;=F9,F9-E9,1-E9+F9))))</f>
        <v/>
      </c>
      <c r="I9" s="112"/>
      <c r="J9" s="113"/>
      <c r="K9" s="113" t="s">
        <v>234</v>
      </c>
      <c r="L9" s="105" t="str">
        <f>IF(OR($B9="",$K9="",AND(Hilfsfeld!C4=FALSE,Hilfsfeld!D4=FALSE,OR(E9="",F9="")),AND(Option_Standortreisen=nein,Hilfsfeld!$E4=TRUE),AND(Hilfsfeld!C4=FALSE,H9&lt;=(8/24))),"",IF(Hilfsfeld!D4=TRUE,VLOOKUP($K9,Länderkennzeichen,3,0),VLOOKUP($K9,Länderkennzeichen,2,0)))</f>
        <v/>
      </c>
      <c r="M9" s="165"/>
      <c r="N9" s="167"/>
      <c r="O9" s="166"/>
      <c r="P9" s="167"/>
      <c r="Q9" s="166"/>
      <c r="R9" s="167"/>
      <c r="S9" s="200" t="str">
        <f>IF(OR(B9="",K9="",AND(Option_Standortreisen=nein,Hilfsfeld!$E4=TRUE),AND(H9="",L9=""),AND(Hilfsfeld!G4=FALSE,Hilfsfeld!H4=FALSE,Hilfsfeld!I4=FALSE)),"",IF(L9&lt;&gt;"",(-1)*MIN(L9,SUM(IF(Hilfsfeld!G4=TRUE,MAX(VLOOKUP($K9,Länderkennzeichen,3,0)*Einstellungen!$E$6-N9,0),0),IF(Hilfsfeld!H4=TRUE,MAX(VLOOKUP($K9,Länderkennzeichen,3,0)*Einstellungen!$E$10-P9,0),0),IF(Hilfsfeld!I4=TRUE,MAX(VLOOKUP($K9,Länderkennzeichen,3,0)*Einstellungen!$E$10-R9,0),0))),(-1)*SUM(0,IF(Hilfsfeld!G4=TRUE,Einstellungen!$E$15,0),IF(Hilfsfeld!H4=TRUE,Einstellungen!$E$19,0),IF(Hilfsfeld!I4=TRUE,Einstellungen!$E$19,0))))</f>
        <v/>
      </c>
      <c r="T9" s="167"/>
      <c r="U9" s="167"/>
      <c r="V9" s="167"/>
      <c r="W9" s="168"/>
      <c r="X9" s="166"/>
      <c r="Y9" s="122" t="str">
        <f>IF(OR(B9="",W9=""),"",W9*Einstellungen!$E$31+W9*Einstellungen!$E$33*X9)</f>
        <v/>
      </c>
      <c r="Z9" s="165"/>
      <c r="AA9" s="105" t="str">
        <f>IF(OR(B9="",K9="",Hilfsfeld!$F4=FALSE),"",VLOOKUP($K9,Länderkennzeichen,4,0))</f>
        <v/>
      </c>
      <c r="AB9" s="167"/>
      <c r="AC9" s="167"/>
      <c r="AD9" s="167"/>
      <c r="AE9" s="167"/>
      <c r="AF9" s="105" t="str">
        <f>IF(OR(B9="",AND(L9="",S9="",T9="",U9="",V9="",Y9="",AA9="",AB9="",AC9="",AD9="",AE9="")),"",SUM(L9,S9:V9,Y9,AA9:AC9,AE9)+IF(Einstellungen!$E$39="ja",Reisekosten!AD9))</f>
        <v/>
      </c>
    </row>
    <row r="10" spans="2:34" ht="17.100000000000001" customHeight="1" x14ac:dyDescent="0.3">
      <c r="B10" s="108">
        <v>45201</v>
      </c>
      <c r="C10" s="109"/>
      <c r="D10" s="163" t="str">
        <f>IF(ISERROR(VLOOKUP($B10,Feiertage_D!$D$5:$Z$38,VLOOKUP(Deckblatt!$F$28,Hilfsfeld!$Q$1:$S$20,3,0),0)),"",IF(VLOOKUP($B10,Feiertage_D!$D$5:$Z$38,VLOOKUP(Deckblatt!$F$28,Hilfsfeld!$Q$1:$S$20,3,0),0)=0,"",VLOOKUP($B10,Feiertage_D!$D$5:$Z$38,VLOOKUP(Deckblatt!$F$28,Hilfsfeld!$Q$1:$S$20,3,0),0)))</f>
        <v/>
      </c>
      <c r="E10" s="192">
        <v>0.33333333333333331</v>
      </c>
      <c r="F10" s="192">
        <v>1</v>
      </c>
      <c r="G10" s="109"/>
      <c r="H10" s="127">
        <f>IF(B10="","",IF(Hilfsfeld!$D5=TRUE,"24:00",IF(OR(E10="",F10=""),"",IF(E10&lt;=F10,F10-E10,1-E10+F10))))</f>
        <v>0.66666666666666674</v>
      </c>
      <c r="I10" s="112"/>
      <c r="J10" s="113" t="s">
        <v>495</v>
      </c>
      <c r="K10" s="113" t="s">
        <v>321</v>
      </c>
      <c r="L10" s="105">
        <f>IF(OR($B10="",$K10="",AND(Hilfsfeld!C5=FALSE,Hilfsfeld!D5=FALSE,OR(E10="",F10="")),AND(Option_Standortreisen=nein,Hilfsfeld!$E5=TRUE),AND(Hilfsfeld!C5=FALSE,H10&lt;=(8/24))),"",IF(Hilfsfeld!D5=TRUE,VLOOKUP($K10,Länderkennzeichen,3,0),VLOOKUP($K10,Länderkennzeichen,2,0)))</f>
        <v>27</v>
      </c>
      <c r="M10" s="165"/>
      <c r="N10" s="167"/>
      <c r="O10" s="166"/>
      <c r="P10" s="167"/>
      <c r="Q10" s="166"/>
      <c r="R10" s="167"/>
      <c r="S10" s="200" t="str">
        <f>IF(OR(B10="",K10="",AND(Option_Standortreisen=nein,Hilfsfeld!$E5=TRUE),AND(H10="",L10=""),AND(Hilfsfeld!G5=FALSE,Hilfsfeld!H5=FALSE,Hilfsfeld!I5=FALSE)),"",IF(L10&lt;&gt;"",(-1)*MIN(L10,SUM(IF(Hilfsfeld!G5=TRUE,MAX(VLOOKUP($K10,Länderkennzeichen,3,0)*Einstellungen!$E$6-N10,0),0),IF(Hilfsfeld!H5=TRUE,MAX(VLOOKUP($K10,Länderkennzeichen,3,0)*Einstellungen!$E$10-P10,0),0),IF(Hilfsfeld!I5=TRUE,MAX(VLOOKUP($K10,Länderkennzeichen,3,0)*Einstellungen!$E$10-R10,0),0))),(-1)*SUM(0,IF(Hilfsfeld!G5=TRUE,Einstellungen!$E$15,0),IF(Hilfsfeld!H5=TRUE,Einstellungen!$E$19,0),IF(Hilfsfeld!I5=TRUE,Einstellungen!$E$19,0))))</f>
        <v/>
      </c>
      <c r="T10" s="167"/>
      <c r="U10" s="167"/>
      <c r="V10" s="167"/>
      <c r="W10" s="168"/>
      <c r="X10" s="166"/>
      <c r="Y10" s="122" t="str">
        <f>IF(OR(B10="",W10=""),"",W10*Einstellungen!$E$31+W10*Einstellungen!$E$33*X10)</f>
        <v/>
      </c>
      <c r="Z10" s="165"/>
      <c r="AA10" s="105" t="str">
        <f>IF(OR(B10="",K10="",Hilfsfeld!$F5=FALSE),"",VLOOKUP($K10,Länderkennzeichen,4,0))</f>
        <v/>
      </c>
      <c r="AB10" s="167"/>
      <c r="AC10" s="167"/>
      <c r="AD10" s="167"/>
      <c r="AE10" s="167"/>
      <c r="AF10" s="105">
        <f>IF(OR(B10="",AND(L10="",S10="",T10="",U10="",V10="",Y10="",AA10="",AB10="",AC10="",AD10="",AE10="")),"",SUM(L10,S10:V10,Y10,AA10:AC10,AE10)+IF(Einstellungen!$E$39="ja",Reisekosten!AD10))</f>
        <v>27</v>
      </c>
    </row>
    <row r="11" spans="2:34" ht="17.100000000000001" customHeight="1" x14ac:dyDescent="0.3">
      <c r="B11" s="108">
        <v>45202</v>
      </c>
      <c r="C11" s="109"/>
      <c r="D11" s="163"/>
      <c r="E11" s="192">
        <v>0</v>
      </c>
      <c r="F11" s="192">
        <v>1</v>
      </c>
      <c r="G11" s="109"/>
      <c r="H11" s="127" t="str">
        <f>IF(B11="","",IF(Hilfsfeld!$D6=TRUE,"24:00",IF(OR(E11="",F11=""),"",IF(E11&lt;=F11,F11-E11,1-E11+F11))))</f>
        <v>24:00</v>
      </c>
      <c r="I11" s="112"/>
      <c r="J11" s="113" t="s">
        <v>495</v>
      </c>
      <c r="K11" s="113" t="s">
        <v>321</v>
      </c>
      <c r="L11" s="105">
        <f>IF(OR($B11="",$K11="",AND(Hilfsfeld!C6=FALSE,Hilfsfeld!D6=FALSE,OR(E11="",F11="")),AND(Option_Standortreisen=nein,Hilfsfeld!$E6=TRUE),AND(Hilfsfeld!C6=FALSE,H11&lt;=(8/24))),"",IF(Hilfsfeld!D6=TRUE,VLOOKUP($K11,Länderkennzeichen,3,0),VLOOKUP($K11,Länderkennzeichen,2,0)))</f>
        <v>40</v>
      </c>
      <c r="M11" s="165"/>
      <c r="N11" s="167"/>
      <c r="O11" s="166"/>
      <c r="P11" s="167"/>
      <c r="Q11" s="166"/>
      <c r="R11" s="167"/>
      <c r="S11" s="200">
        <f>IF(OR(B11="",K11="",AND(Option_Standortreisen=nein,Hilfsfeld!$E6=TRUE),AND(H11="",L11=""),AND(Hilfsfeld!G6=FALSE,Hilfsfeld!H6=FALSE,Hilfsfeld!I6=FALSE)),"",IF(L11&lt;&gt;"",(-1)*MIN(L11,SUM(IF(Hilfsfeld!G6=TRUE,MAX(VLOOKUP($K11,Länderkennzeichen,3,0)*Einstellungen!$E$6-N11,0),0),IF(Hilfsfeld!H6=TRUE,MAX(VLOOKUP($K11,Länderkennzeichen,3,0)*Einstellungen!$E$10-P11,0),0),IF(Hilfsfeld!I6=TRUE,MAX(VLOOKUP($K11,Länderkennzeichen,3,0)*Einstellungen!$E$10-R11,0),0))),(-1)*SUM(0,IF(Hilfsfeld!G6=TRUE,Einstellungen!$E$15,0),IF(Hilfsfeld!H6=TRUE,Einstellungen!$E$19,0),IF(Hilfsfeld!I6=TRUE,Einstellungen!$E$19,0))))</f>
        <v>-8</v>
      </c>
      <c r="T11" s="167"/>
      <c r="U11" s="167"/>
      <c r="V11" s="167"/>
      <c r="W11" s="168"/>
      <c r="X11" s="166"/>
      <c r="Y11" s="122" t="str">
        <f>IF(OR(B11="",W11=""),"",W11*Einstellungen!$E$31+W11*Einstellungen!$E$33*X11)</f>
        <v/>
      </c>
      <c r="Z11" s="165"/>
      <c r="AA11" s="105" t="str">
        <f>IF(OR(B11="",K11="",Hilfsfeld!$F6=FALSE),"",VLOOKUP($K11,Länderkennzeichen,4,0))</f>
        <v/>
      </c>
      <c r="AB11" s="167"/>
      <c r="AC11" s="167"/>
      <c r="AD11" s="167"/>
      <c r="AE11" s="167"/>
      <c r="AF11" s="105">
        <f>IF(OR(B11="",AND(L11="",S11="",T11="",U11="",V11="",Y11="",AA11="",AB11="",AC11="",AD11="",AE11="")),"",SUM(L11,S11:V11,Y11,AA11:AC11,AE11)+IF(Einstellungen!$E$39="ja",Reisekosten!AD11))</f>
        <v>32</v>
      </c>
    </row>
    <row r="12" spans="2:34" ht="17.100000000000001" customHeight="1" x14ac:dyDescent="0.3">
      <c r="B12" s="108">
        <v>45203</v>
      </c>
      <c r="C12" s="109"/>
      <c r="D12" s="163" t="str">
        <f>IF(ISERROR(VLOOKUP($B12,Feiertage_D!$D$5:$Z$38,VLOOKUP(Deckblatt!$F$28,Hilfsfeld!$Q$1:$S$20,3,0),0)),"",IF(VLOOKUP($B12,Feiertage_D!$D$5:$Z$38,VLOOKUP(Deckblatt!$F$28,Hilfsfeld!$Q$1:$S$20,3,0),0)=0,"",VLOOKUP($B12,Feiertage_D!$D$5:$Z$38,VLOOKUP(Deckblatt!$F$28,Hilfsfeld!$Q$1:$S$20,3,0),0)))</f>
        <v/>
      </c>
      <c r="E12" s="192">
        <v>0</v>
      </c>
      <c r="F12" s="192">
        <v>1</v>
      </c>
      <c r="G12" s="109"/>
      <c r="H12" s="127" t="str">
        <f>IF(B12="","",IF(Hilfsfeld!$D7=TRUE,"24:00",IF(OR(E12="",F12=""),"",IF(E12&lt;=F12,F12-E12,1-E12+F12))))</f>
        <v>24:00</v>
      </c>
      <c r="I12" s="112"/>
      <c r="J12" s="113" t="s">
        <v>496</v>
      </c>
      <c r="K12" s="113" t="s">
        <v>320</v>
      </c>
      <c r="L12" s="105">
        <f>IF(OR($B12="",$K12="",AND(Hilfsfeld!C7=FALSE,Hilfsfeld!D7=FALSE,OR(E12="",F12="")),AND(Option_Standortreisen=nein,Hilfsfeld!$E7=TRUE),AND(Hilfsfeld!C7=FALSE,H12&lt;=(8/24))),"",IF(Hilfsfeld!D7=TRUE,VLOOKUP($K12,Länderkennzeichen,3,0),VLOOKUP($K12,Länderkennzeichen,2,0)))</f>
        <v>36</v>
      </c>
      <c r="M12" s="165"/>
      <c r="N12" s="167"/>
      <c r="O12" s="166"/>
      <c r="P12" s="167"/>
      <c r="Q12" s="166"/>
      <c r="R12" s="167"/>
      <c r="S12" s="200">
        <f>IF(OR(B12="",K12="",AND(Option_Standortreisen=nein,Hilfsfeld!$E7=TRUE),AND(H12="",L12=""),AND(Hilfsfeld!G7=FALSE,Hilfsfeld!H7=FALSE,Hilfsfeld!I7=FALSE)),"",IF(L12&lt;&gt;"",(-1)*MIN(L12,SUM(IF(Hilfsfeld!G7=TRUE,MAX(VLOOKUP($K12,Länderkennzeichen,3,0)*Einstellungen!$E$6-N12,0),0),IF(Hilfsfeld!H7=TRUE,MAX(VLOOKUP($K12,Länderkennzeichen,3,0)*Einstellungen!$E$10-P12,0),0),IF(Hilfsfeld!I7=TRUE,MAX(VLOOKUP($K12,Länderkennzeichen,3,0)*Einstellungen!$E$10-R12,0),0))),(-1)*SUM(0,IF(Hilfsfeld!G7=TRUE,Einstellungen!$E$15,0),IF(Hilfsfeld!H7=TRUE,Einstellungen!$E$19,0),IF(Hilfsfeld!I7=TRUE,Einstellungen!$E$19,0))))</f>
        <v>-21.6</v>
      </c>
      <c r="T12" s="167"/>
      <c r="U12" s="167"/>
      <c r="V12" s="167"/>
      <c r="W12" s="168"/>
      <c r="X12" s="166"/>
      <c r="Y12" s="122" t="str">
        <f>IF(OR(B12="",W12=""),"",W12*Einstellungen!$E$31+W12*Einstellungen!$E$33*X12)</f>
        <v/>
      </c>
      <c r="Z12" s="165"/>
      <c r="AA12" s="105" t="str">
        <f>IF(OR(B12="",K12="",Hilfsfeld!$F7=FALSE),"",VLOOKUP($K12,Länderkennzeichen,4,0))</f>
        <v/>
      </c>
      <c r="AB12" s="167"/>
      <c r="AC12" s="167"/>
      <c r="AD12" s="167"/>
      <c r="AE12" s="167"/>
      <c r="AF12" s="105">
        <f>IF(OR(B12="",AND(L12="",S12="",T12="",U12="",V12="",Y12="",AA12="",AB12="",AC12="",AD12="",AE12="")),"",SUM(L12,S12:V12,Y12,AA12:AC12,AE12)+IF(Einstellungen!$E$39="ja",Reisekosten!AD12))</f>
        <v>14.399999999999999</v>
      </c>
    </row>
    <row r="13" spans="2:34" ht="17.100000000000001" customHeight="1" x14ac:dyDescent="0.3">
      <c r="B13" s="108">
        <v>45204</v>
      </c>
      <c r="C13" s="109"/>
      <c r="D13" s="163" t="str">
        <f>IF(ISERROR(VLOOKUP($B13,Feiertage_D!$D$5:$Z$38,VLOOKUP(Deckblatt!$F$28,Hilfsfeld!$Q$1:$S$20,3,0),0)),"",IF(VLOOKUP($B13,Feiertage_D!$D$5:$Z$38,VLOOKUP(Deckblatt!$F$28,Hilfsfeld!$Q$1:$S$20,3,0),0)=0,"",VLOOKUP($B13,Feiertage_D!$D$5:$Z$38,VLOOKUP(Deckblatt!$F$28,Hilfsfeld!$Q$1:$S$20,3,0),0)))</f>
        <v/>
      </c>
      <c r="E13" s="192">
        <v>0</v>
      </c>
      <c r="F13" s="192">
        <v>1</v>
      </c>
      <c r="G13" s="109"/>
      <c r="H13" s="127" t="str">
        <f>IF(B13="","",IF(Hilfsfeld!$D8=TRUE,"24:00",IF(OR(E13="",F13=""),"",IF(E13&lt;=F13,F13-E13,1-E13+F13))))</f>
        <v>24:00</v>
      </c>
      <c r="I13" s="112"/>
      <c r="J13" s="113" t="s">
        <v>496</v>
      </c>
      <c r="K13" s="113" t="s">
        <v>320</v>
      </c>
      <c r="L13" s="105">
        <f>IF(OR($B13="",$K13="",AND(Hilfsfeld!C8=FALSE,Hilfsfeld!D8=FALSE,OR(E13="",F13="")),AND(Option_Standortreisen=nein,Hilfsfeld!$E8=TRUE),AND(Hilfsfeld!C8=FALSE,H13&lt;=(8/24))),"",IF(Hilfsfeld!D8=TRUE,VLOOKUP($K13,Länderkennzeichen,3,0),VLOOKUP($K13,Länderkennzeichen,2,0)))</f>
        <v>36</v>
      </c>
      <c r="M13" s="165"/>
      <c r="N13" s="167"/>
      <c r="O13" s="166"/>
      <c r="P13" s="167"/>
      <c r="Q13" s="166"/>
      <c r="R13" s="167"/>
      <c r="S13" s="200">
        <f>IF(OR(B13="",K13="",AND(Option_Standortreisen=nein,Hilfsfeld!$E8=TRUE),AND(H13="",L13=""),AND(Hilfsfeld!G8=FALSE,Hilfsfeld!H8=FALSE,Hilfsfeld!I8=FALSE)),"",IF(L13&lt;&gt;"",(-1)*MIN(L13,SUM(IF(Hilfsfeld!G8=TRUE,MAX(VLOOKUP($K13,Länderkennzeichen,3,0)*Einstellungen!$E$6-N13,0),0),IF(Hilfsfeld!H8=TRUE,MAX(VLOOKUP($K13,Länderkennzeichen,3,0)*Einstellungen!$E$10-P13,0),0),IF(Hilfsfeld!I8=TRUE,MAX(VLOOKUP($K13,Länderkennzeichen,3,0)*Einstellungen!$E$10-R13,0),0))),(-1)*SUM(0,IF(Hilfsfeld!G8=TRUE,Einstellungen!$E$15,0),IF(Hilfsfeld!H8=TRUE,Einstellungen!$E$19,0),IF(Hilfsfeld!I8=TRUE,Einstellungen!$E$19,0))))</f>
        <v>-36</v>
      </c>
      <c r="T13" s="167"/>
      <c r="U13" s="167"/>
      <c r="V13" s="167"/>
      <c r="W13" s="168"/>
      <c r="X13" s="166"/>
      <c r="Y13" s="122" t="str">
        <f>IF(OR(B13="",W13=""),"",W13*Einstellungen!$E$31+W13*Einstellungen!$E$33*X13)</f>
        <v/>
      </c>
      <c r="Z13" s="165"/>
      <c r="AA13" s="105" t="str">
        <f>IF(OR(B13="",K13="",Hilfsfeld!$F8=FALSE),"",VLOOKUP($K13,Länderkennzeichen,4,0))</f>
        <v/>
      </c>
      <c r="AB13" s="167"/>
      <c r="AC13" s="167">
        <v>140</v>
      </c>
      <c r="AD13" s="167"/>
      <c r="AE13" s="167">
        <v>11</v>
      </c>
      <c r="AF13" s="105">
        <f>IF(OR(B13="",AND(L13="",S13="",T13="",U13="",V13="",Y13="",AA13="",AB13="",AC13="",AD13="",AE13="")),"",SUM(L13,S13:V13,Y13,AA13:AC13,AE13)+IF(Einstellungen!$E$39="ja",Reisekosten!AD13))</f>
        <v>151</v>
      </c>
      <c r="AH13" t="s">
        <v>498</v>
      </c>
    </row>
    <row r="14" spans="2:34" ht="17.100000000000001" customHeight="1" x14ac:dyDescent="0.3">
      <c r="B14" s="108">
        <v>45205</v>
      </c>
      <c r="C14" s="109"/>
      <c r="D14" s="163" t="str">
        <f>IF(ISERROR(VLOOKUP($B14,Feiertage_D!$D$5:$Z$38,VLOOKUP(Deckblatt!$F$28,Hilfsfeld!$Q$1:$S$20,3,0),0)),"",IF(VLOOKUP($B14,Feiertage_D!$D$5:$Z$38,VLOOKUP(Deckblatt!$F$28,Hilfsfeld!$Q$1:$S$20,3,0),0)=0,"",VLOOKUP($B14,Feiertage_D!$D$5:$Z$38,VLOOKUP(Deckblatt!$F$28,Hilfsfeld!$Q$1:$S$20,3,0),0)))</f>
        <v/>
      </c>
      <c r="E14" s="192">
        <v>0</v>
      </c>
      <c r="F14" s="192">
        <v>0.29166666666666669</v>
      </c>
      <c r="G14" s="109"/>
      <c r="H14" s="127">
        <f>IF(B14="","",IF(Hilfsfeld!$D9=TRUE,"24:00",IF(OR(E14="",F14=""),"",IF(E14&lt;=F14,F14-E14,1-E14+F14))))</f>
        <v>0.29166666666666669</v>
      </c>
      <c r="I14" s="112"/>
      <c r="J14" s="113" t="s">
        <v>496</v>
      </c>
      <c r="K14" s="113" t="s">
        <v>320</v>
      </c>
      <c r="L14" s="105" t="str">
        <f>IF(OR($B14="",$K14="",AND(Hilfsfeld!C9=FALSE,Hilfsfeld!D9=FALSE,OR(E14="",F14="")),AND(Option_Standortreisen=nein,Hilfsfeld!$E9=TRUE),AND(Hilfsfeld!C9=FALSE,H14&lt;=(8/24))),"",IF(Hilfsfeld!D9=TRUE,VLOOKUP($K14,Länderkennzeichen,3,0),VLOOKUP($K14,Länderkennzeichen,2,0)))</f>
        <v/>
      </c>
      <c r="M14" s="165"/>
      <c r="N14" s="167"/>
      <c r="O14" s="166"/>
      <c r="P14" s="167"/>
      <c r="Q14" s="166"/>
      <c r="R14" s="167"/>
      <c r="S14" s="200" t="str">
        <f>IF(OR(B14="",K14="",AND(Option_Standortreisen=nein,Hilfsfeld!$E9=TRUE),AND(H14="",L14=""),AND(Hilfsfeld!G9=FALSE,Hilfsfeld!H9=FALSE,Hilfsfeld!I9=FALSE)),"",IF(L14&lt;&gt;"",(-1)*MIN(L14,SUM(IF(Hilfsfeld!G9=TRUE,MAX(VLOOKUP($K14,Länderkennzeichen,3,0)*Einstellungen!$E$6-N14,0),0),IF(Hilfsfeld!H9=TRUE,MAX(VLOOKUP($K14,Länderkennzeichen,3,0)*Einstellungen!$E$10-P14,0),0),IF(Hilfsfeld!I9=TRUE,MAX(VLOOKUP($K14,Länderkennzeichen,3,0)*Einstellungen!$E$10-R14,0),0))),(-1)*SUM(0,IF(Hilfsfeld!G9=TRUE,Einstellungen!$E$15,0),IF(Hilfsfeld!H9=TRUE,Einstellungen!$E$19,0),IF(Hilfsfeld!I9=TRUE,Einstellungen!$E$19,0))))</f>
        <v/>
      </c>
      <c r="T14" s="167"/>
      <c r="U14" s="167"/>
      <c r="V14" s="167">
        <v>20</v>
      </c>
      <c r="W14" s="168"/>
      <c r="X14" s="166"/>
      <c r="Y14" s="122" t="str">
        <f>IF(OR(B14="",W14=""),"",W14*Einstellungen!$E$31+W14*Einstellungen!$E$33*X14)</f>
        <v/>
      </c>
      <c r="Z14" s="165"/>
      <c r="AA14" s="105" t="str">
        <f>IF(OR(B14="",K14="",Hilfsfeld!$F9=FALSE),"",VLOOKUP($K14,Länderkennzeichen,4,0))</f>
        <v/>
      </c>
      <c r="AB14" s="167"/>
      <c r="AC14" s="167"/>
      <c r="AD14" s="167"/>
      <c r="AE14" s="167"/>
      <c r="AF14" s="105">
        <f>IF(OR(B14="",AND(L14="",S14="",T14="",U14="",V14="",Y14="",AA14="",AB14="",AC14="",AD14="",AE14="")),"",SUM(L14,S14:V14,Y14,AA14:AC14,AE14)+IF(Einstellungen!$E$39="ja",Reisekosten!AD14))</f>
        <v>20</v>
      </c>
    </row>
    <row r="15" spans="2:34" ht="17.100000000000001" customHeight="1" x14ac:dyDescent="0.3">
      <c r="B15" s="108">
        <v>45206</v>
      </c>
      <c r="C15" s="109"/>
      <c r="D15" s="163"/>
      <c r="E15" s="192"/>
      <c r="F15" s="192"/>
      <c r="G15" s="109"/>
      <c r="H15" s="127" t="str">
        <f>IF(B15="","",IF(Hilfsfeld!$D10=TRUE,"24:00",IF(OR(E15="",F15=""),"",IF(E15&lt;=F15,F15-E15,1-E15+F15))))</f>
        <v/>
      </c>
      <c r="I15" s="112"/>
      <c r="J15" s="206"/>
      <c r="K15" s="113" t="s">
        <v>234</v>
      </c>
      <c r="L15" s="105" t="str">
        <f>IF(OR($B15="",$K15="",AND(Hilfsfeld!C10=FALSE,Hilfsfeld!D10=FALSE,OR(E15="",F15="")),AND(Option_Standortreisen=nein,Hilfsfeld!$E10=TRUE),AND(Hilfsfeld!C10=FALSE,H15&lt;=(8/24))),"",IF(Hilfsfeld!D10=TRUE,VLOOKUP($K15,Länderkennzeichen,3,0),VLOOKUP($K15,Länderkennzeichen,2,0)))</f>
        <v/>
      </c>
      <c r="M15" s="165"/>
      <c r="N15" s="167"/>
      <c r="O15" s="166"/>
      <c r="P15" s="167"/>
      <c r="Q15" s="166"/>
      <c r="R15" s="167"/>
      <c r="S15" s="200" t="str">
        <f>IF(OR(B15="",K15="",AND(Option_Standortreisen=nein,Hilfsfeld!$E10=TRUE),AND(H15="",L15=""),AND(Hilfsfeld!G10=FALSE,Hilfsfeld!H10=FALSE,Hilfsfeld!I10=FALSE)),"",IF(L15&lt;&gt;"",(-1)*MIN(L15,SUM(IF(Hilfsfeld!G10=TRUE,MAX(VLOOKUP($K15,Länderkennzeichen,3,0)*Einstellungen!$E$6-N15,0),0),IF(Hilfsfeld!H10=TRUE,MAX(VLOOKUP($K15,Länderkennzeichen,3,0)*Einstellungen!$E$10-P15,0),0),IF(Hilfsfeld!I10=TRUE,MAX(VLOOKUP($K15,Länderkennzeichen,3,0)*Einstellungen!$E$10-R15,0),0))),(-1)*SUM(0,IF(Hilfsfeld!G10=TRUE,Einstellungen!$E$15,0),IF(Hilfsfeld!H10=TRUE,Einstellungen!$E$19,0),IF(Hilfsfeld!I10=TRUE,Einstellungen!$E$19,0))))</f>
        <v/>
      </c>
      <c r="T15" s="167"/>
      <c r="U15" s="167"/>
      <c r="V15" s="167"/>
      <c r="W15" s="168"/>
      <c r="X15" s="166"/>
      <c r="Y15" s="122" t="str">
        <f>IF(OR(B15="",W15=""),"",W15*Einstellungen!$E$31+W15*Einstellungen!$E$33*X15)</f>
        <v/>
      </c>
      <c r="Z15" s="165"/>
      <c r="AA15" s="105" t="str">
        <f>IF(OR(B15="",K15="",Hilfsfeld!$F10=FALSE),"",VLOOKUP($K15,Länderkennzeichen,4,0))</f>
        <v/>
      </c>
      <c r="AB15" s="167"/>
      <c r="AC15" s="167"/>
      <c r="AD15" s="167"/>
      <c r="AE15" s="167"/>
      <c r="AF15" s="105"/>
    </row>
    <row r="16" spans="2:34" ht="17.100000000000001" customHeight="1" x14ac:dyDescent="0.3">
      <c r="B16" s="108">
        <v>45207</v>
      </c>
      <c r="C16" s="109"/>
      <c r="D16" s="163" t="str">
        <f>IF(ISERROR(VLOOKUP($B16,Feiertage_D!$D$5:$Z$38,VLOOKUP(Deckblatt!$F$28,Hilfsfeld!$Q$1:$S$20,3,0),0)),"",IF(VLOOKUP($B16,Feiertage_D!$D$5:$Z$38,VLOOKUP(Deckblatt!$F$28,Hilfsfeld!$Q$1:$S$20,3,0),0)=0,"",VLOOKUP($B16,Feiertage_D!$D$5:$Z$38,VLOOKUP(Deckblatt!$F$28,Hilfsfeld!$Q$1:$S$20,3,0),0)))</f>
        <v/>
      </c>
      <c r="E16" s="192">
        <v>0.33333333333333331</v>
      </c>
      <c r="F16" s="192">
        <v>0.58333333333333337</v>
      </c>
      <c r="G16" s="109"/>
      <c r="H16" s="127">
        <f>IF(B16="","",IF(Hilfsfeld!$D11=TRUE,"24:00",IF(OR(E16="",F16=""),"",IF(E16&lt;=F16,F16-E16,1-E16+F16))))</f>
        <v>0.25000000000000006</v>
      </c>
      <c r="I16" s="112"/>
      <c r="J16" s="113" t="s">
        <v>493</v>
      </c>
      <c r="K16" s="113" t="s">
        <v>234</v>
      </c>
      <c r="L16" s="105" t="str">
        <f>IF(OR($B16="",$K16="",AND(Hilfsfeld!C11=FALSE,Hilfsfeld!D11=FALSE,OR(E16="",F16="")),AND(Option_Standortreisen=nein,Hilfsfeld!$E11=TRUE),AND(Hilfsfeld!C11=FALSE,H16&lt;=(8/24))),"",IF(Hilfsfeld!D11=TRUE,VLOOKUP($K16,Länderkennzeichen,3,0),VLOOKUP($K16,Länderkennzeichen,2,0)))</f>
        <v/>
      </c>
      <c r="M16" s="165"/>
      <c r="N16" s="167"/>
      <c r="O16" s="166"/>
      <c r="P16" s="167"/>
      <c r="Q16" s="166"/>
      <c r="R16" s="167"/>
      <c r="S16" s="200" t="str">
        <f>IF(OR(B16="",K16="",AND(Option_Standortreisen=nein,Hilfsfeld!$E11=TRUE),AND(H16="",L16=""),AND(Hilfsfeld!G11=FALSE,Hilfsfeld!H11=FALSE,Hilfsfeld!I11=FALSE)),"",IF(L16&lt;&gt;"",(-1)*MIN(L16,SUM(IF(Hilfsfeld!G11=TRUE,MAX(VLOOKUP($K16,Länderkennzeichen,3,0)*Einstellungen!$E$6-N16,0),0),IF(Hilfsfeld!H11=TRUE,MAX(VLOOKUP($K16,Länderkennzeichen,3,0)*Einstellungen!$E$10-P16,0),0),IF(Hilfsfeld!I11=TRUE,MAX(VLOOKUP($K16,Länderkennzeichen,3,0)*Einstellungen!$E$10-R16,0),0))),(-1)*SUM(0,IF(Hilfsfeld!G11=TRUE,Einstellungen!$E$15,0),IF(Hilfsfeld!H11=TRUE,Einstellungen!$E$19,0),IF(Hilfsfeld!I11=TRUE,Einstellungen!$E$19,0))))</f>
        <v/>
      </c>
      <c r="T16" s="167"/>
      <c r="U16" s="167">
        <v>16.3</v>
      </c>
      <c r="V16" s="167"/>
      <c r="W16" s="168"/>
      <c r="X16" s="166"/>
      <c r="Y16" s="122" t="str">
        <f>IF(OR(B16="",W16=""),"",W16*Einstellungen!$E$31+W16*Einstellungen!$E$33*X16)</f>
        <v/>
      </c>
      <c r="Z16" s="165"/>
      <c r="AA16" s="105" t="str">
        <f>IF(OR(B16="",K16="",Hilfsfeld!$F11=FALSE),"",VLOOKUP($K16,Länderkennzeichen,4,0))</f>
        <v/>
      </c>
      <c r="AB16" s="167"/>
      <c r="AC16" s="167"/>
      <c r="AD16" s="167"/>
      <c r="AE16" s="167"/>
      <c r="AF16" s="105">
        <f>IF(OR(B16="",AND(L16="",S16="",T16="",U16="",V16="",Y16="",AA16="",AB16="",AC16="",AD16="",AE16="")),"",SUM(L16,S16:V16,Y16,AA16:AC16,AE16)+IF(Einstellungen!$E$39="ja",Reisekosten!AD16))</f>
        <v>16.3</v>
      </c>
    </row>
    <row r="17" spans="2:32" ht="17.100000000000001" customHeight="1" x14ac:dyDescent="0.3">
      <c r="B17" s="108">
        <v>45208</v>
      </c>
      <c r="C17" s="109"/>
      <c r="D17" s="163" t="str">
        <f>IF(ISERROR(VLOOKUP($B17,Feiertage_D!$D$5:$Z$38,VLOOKUP(Deckblatt!$F$28,Hilfsfeld!$Q$1:$S$20,3,0),0)),"",IF(VLOOKUP($B17,Feiertage_D!$D$5:$Z$38,VLOOKUP(Deckblatt!$F$28,Hilfsfeld!$Q$1:$S$20,3,0),0)=0,"",VLOOKUP($B17,Feiertage_D!$D$5:$Z$38,VLOOKUP(Deckblatt!$F$28,Hilfsfeld!$Q$1:$S$20,3,0),0)))</f>
        <v/>
      </c>
      <c r="E17" s="192"/>
      <c r="F17" s="192"/>
      <c r="G17" s="109"/>
      <c r="H17" s="127" t="str">
        <f>IF(B17="","",IF(Hilfsfeld!$D12=TRUE,"24:00",IF(OR(E17="",F17=""),"",IF(E17&lt;=F17,F17-E17,1-E17+F17))))</f>
        <v/>
      </c>
      <c r="I17" s="112"/>
      <c r="J17" s="113"/>
      <c r="K17" s="113" t="s">
        <v>234</v>
      </c>
      <c r="L17" s="105" t="str">
        <f>IF(OR($B17="",$K17="",AND(Hilfsfeld!C12=FALSE,Hilfsfeld!D12=FALSE,OR(E17="",F17="")),AND(Option_Standortreisen=nein,Hilfsfeld!$E12=TRUE),AND(Hilfsfeld!C12=FALSE,H17&lt;=(8/24))),"",IF(Hilfsfeld!D12=TRUE,VLOOKUP($K17,Länderkennzeichen,3,0),VLOOKUP($K17,Länderkennzeichen,2,0)))</f>
        <v/>
      </c>
      <c r="M17" s="165"/>
      <c r="N17" s="167"/>
      <c r="O17" s="166"/>
      <c r="P17" s="167"/>
      <c r="Q17" s="166"/>
      <c r="R17" s="167"/>
      <c r="S17" s="200" t="str">
        <f>IF(OR(B17="",K17="",AND(Option_Standortreisen=nein,Hilfsfeld!$E12=TRUE),AND(H17="",L17=""),AND(Hilfsfeld!G12=FALSE,Hilfsfeld!H12=FALSE,Hilfsfeld!I12=FALSE)),"",IF(L17&lt;&gt;"",(-1)*MIN(L17,SUM(IF(Hilfsfeld!G12=TRUE,MAX(VLOOKUP($K17,Länderkennzeichen,3,0)*Einstellungen!$E$6-N17,0),0),IF(Hilfsfeld!H12=TRUE,MAX(VLOOKUP($K17,Länderkennzeichen,3,0)*Einstellungen!$E$10-P17,0),0),IF(Hilfsfeld!I12=TRUE,MAX(VLOOKUP($K17,Länderkennzeichen,3,0)*Einstellungen!$E$10-R17,0),0))),(-1)*SUM(0,IF(Hilfsfeld!G12=TRUE,Einstellungen!$E$15,0),IF(Hilfsfeld!H12=TRUE,Einstellungen!$E$19,0),IF(Hilfsfeld!I12=TRUE,Einstellungen!$E$19,0))))</f>
        <v/>
      </c>
      <c r="T17" s="167"/>
      <c r="U17" s="167"/>
      <c r="V17" s="167"/>
      <c r="W17" s="168"/>
      <c r="X17" s="166"/>
      <c r="Y17" s="122" t="str">
        <f>IF(OR(B17="",W17=""),"",W17*Einstellungen!$E$31+W17*Einstellungen!$E$33*X17)</f>
        <v/>
      </c>
      <c r="Z17" s="165"/>
      <c r="AA17" s="105" t="str">
        <f>IF(OR(B17="",K17="",Hilfsfeld!$F12=FALSE),"",VLOOKUP($K17,Länderkennzeichen,4,0))</f>
        <v/>
      </c>
      <c r="AB17" s="167"/>
      <c r="AC17" s="167"/>
      <c r="AD17" s="167"/>
      <c r="AE17" s="167"/>
      <c r="AF17" s="105" t="str">
        <f>IF(OR(B17="",AND(L17="",S17="",T17="",U17="",V17="",Y17="",AA17="",AB17="",AC17="",AD17="",AE17="")),"",SUM(L17,S17:V17,Y17,AA17:AC17,AE17)+IF(Einstellungen!$E$39="ja",Reisekosten!AD17))</f>
        <v/>
      </c>
    </row>
    <row r="18" spans="2:32" ht="17.100000000000001" customHeight="1" x14ac:dyDescent="0.3">
      <c r="B18" s="108">
        <v>45209</v>
      </c>
      <c r="C18" s="109"/>
      <c r="D18" s="163"/>
      <c r="E18" s="192"/>
      <c r="F18" s="192"/>
      <c r="G18" s="109"/>
      <c r="H18" s="127" t="str">
        <f>IF(B18="","",IF(Hilfsfeld!$D13=TRUE,"24:00",IF(OR(E18="",F18=""),"",IF(E18&lt;=F18,F18-E18,1-E18+F18))))</f>
        <v/>
      </c>
      <c r="I18" s="112"/>
      <c r="J18" s="113"/>
      <c r="K18" s="113" t="s">
        <v>234</v>
      </c>
      <c r="L18" s="105" t="str">
        <f>IF(OR($B18="",$K18="",AND(Hilfsfeld!C13=FALSE,Hilfsfeld!D13=FALSE,OR(E18="",F18="")),AND(Option_Standortreisen=nein,Hilfsfeld!$E13=TRUE),AND(Hilfsfeld!C13=FALSE,H18&lt;=(8/24))),"",IF(Hilfsfeld!D13=TRUE,VLOOKUP($K18,Länderkennzeichen,3,0),VLOOKUP($K18,Länderkennzeichen,2,0)))</f>
        <v/>
      </c>
      <c r="M18" s="165"/>
      <c r="N18" s="167"/>
      <c r="O18" s="166"/>
      <c r="P18" s="167"/>
      <c r="Q18" s="166"/>
      <c r="R18" s="167"/>
      <c r="S18" s="200" t="str">
        <f>IF(OR(B18="",K18="",AND(Option_Standortreisen=nein,Hilfsfeld!$E13=TRUE),AND(H18="",L18=""),AND(Hilfsfeld!G13=FALSE,Hilfsfeld!H13=FALSE,Hilfsfeld!I13=FALSE)),"",IF(L18&lt;&gt;"",(-1)*MIN(L18,SUM(IF(Hilfsfeld!G13=TRUE,MAX(VLOOKUP($K18,Länderkennzeichen,3,0)*Einstellungen!$E$6-N18,0),0),IF(Hilfsfeld!H13=TRUE,MAX(VLOOKUP($K18,Länderkennzeichen,3,0)*Einstellungen!$E$10-P18,0),0),IF(Hilfsfeld!I13=TRUE,MAX(VLOOKUP($K18,Länderkennzeichen,3,0)*Einstellungen!$E$10-R18,0),0))),(-1)*SUM(0,IF(Hilfsfeld!G13=TRUE,Einstellungen!$E$15,0),IF(Hilfsfeld!H13=TRUE,Einstellungen!$E$19,0),IF(Hilfsfeld!I13=TRUE,Einstellungen!$E$19,0))))</f>
        <v/>
      </c>
      <c r="T18" s="167"/>
      <c r="U18" s="167"/>
      <c r="V18" s="167"/>
      <c r="W18" s="168"/>
      <c r="X18" s="166"/>
      <c r="Y18" s="122" t="str">
        <f>IF(OR(B18="",W18=""),"",W18*Einstellungen!$E$31+W18*Einstellungen!$E$33*X18)</f>
        <v/>
      </c>
      <c r="Z18" s="165"/>
      <c r="AA18" s="105" t="str">
        <f>IF(OR(B18="",K18="",Hilfsfeld!$F13=FALSE),"",VLOOKUP($K18,Länderkennzeichen,4,0))</f>
        <v/>
      </c>
      <c r="AB18" s="167"/>
      <c r="AC18" s="167"/>
      <c r="AD18" s="167"/>
      <c r="AE18" s="167"/>
      <c r="AF18" s="105" t="str">
        <f>IF(OR(B18="",AND(L18="",S18="",T18="",U18="",V18="",Y18="",AA18="",AB18="",AC18="",AD18="",AE18="")),"",SUM(L18,S18:V18,Y18,AA18:AC18,AE18)+IF(Einstellungen!$E$39="ja",Reisekosten!AD18))</f>
        <v/>
      </c>
    </row>
    <row r="19" spans="2:32" ht="17.100000000000001" customHeight="1" x14ac:dyDescent="0.3">
      <c r="B19" s="108">
        <v>45210</v>
      </c>
      <c r="C19" s="109"/>
      <c r="D19" s="163" t="str">
        <f>IF(ISERROR(VLOOKUP($B19,Feiertage_D!$D$5:$Z$38,VLOOKUP(Deckblatt!$F$28,Hilfsfeld!$Q$1:$S$20,3,0),0)),"",IF(VLOOKUP($B19,Feiertage_D!$D$5:$Z$38,VLOOKUP(Deckblatt!$F$28,Hilfsfeld!$Q$1:$S$20,3,0),0)=0,"",VLOOKUP($B19,Feiertage_D!$D$5:$Z$38,VLOOKUP(Deckblatt!$F$28,Hilfsfeld!$Q$1:$S$20,3,0),0)))</f>
        <v/>
      </c>
      <c r="E19" s="192">
        <v>0.33333333333333331</v>
      </c>
      <c r="F19" s="192">
        <v>0.70833333333333337</v>
      </c>
      <c r="G19" s="109"/>
      <c r="H19" s="127">
        <f>IF(B19="","",IF(Hilfsfeld!$D14=TRUE,"24:00",IF(OR(E19="",F19=""),"",IF(E19&lt;=F19,F19-E19,1-E19+F19))))</f>
        <v>0.37500000000000006</v>
      </c>
      <c r="I19" s="112"/>
      <c r="J19" s="113" t="s">
        <v>494</v>
      </c>
      <c r="K19" s="113" t="s">
        <v>234</v>
      </c>
      <c r="L19" s="105">
        <f>IF(OR($B19="",$K19="",AND(Hilfsfeld!C14=FALSE,Hilfsfeld!D14=FALSE,OR(E19="",F19="")),AND(Option_Standortreisen=nein,Hilfsfeld!$E14=TRUE),AND(Hilfsfeld!C14=FALSE,H19&lt;=(8/24))),"",IF(Hilfsfeld!D14=TRUE,VLOOKUP($K19,Länderkennzeichen,3,0),VLOOKUP($K19,Länderkennzeichen,2,0)))</f>
        <v>14</v>
      </c>
      <c r="M19" s="165"/>
      <c r="N19" s="167"/>
      <c r="O19" s="166"/>
      <c r="P19" s="167"/>
      <c r="Q19" s="166"/>
      <c r="R19" s="167"/>
      <c r="S19" s="200" t="str">
        <f>IF(OR(B19="",K19="",AND(Option_Standortreisen=nein,Hilfsfeld!$E14=TRUE),AND(H19="",L19=""),AND(Hilfsfeld!G14=FALSE,Hilfsfeld!H14=FALSE,Hilfsfeld!I14=FALSE)),"",IF(L19&lt;&gt;"",(-1)*MIN(L19,SUM(IF(Hilfsfeld!G14=TRUE,MAX(VLOOKUP($K19,Länderkennzeichen,3,0)*Einstellungen!$E$6-N19,0),0),IF(Hilfsfeld!H14=TRUE,MAX(VLOOKUP($K19,Länderkennzeichen,3,0)*Einstellungen!$E$10-P19,0),0),IF(Hilfsfeld!I14=TRUE,MAX(VLOOKUP($K19,Länderkennzeichen,3,0)*Einstellungen!$E$10-R19,0),0))),(-1)*SUM(0,IF(Hilfsfeld!G14=TRUE,Einstellungen!$E$15,0),IF(Hilfsfeld!H14=TRUE,Einstellungen!$E$19,0),IF(Hilfsfeld!I14=TRUE,Einstellungen!$E$19,0))))</f>
        <v/>
      </c>
      <c r="T19" s="167"/>
      <c r="U19" s="167"/>
      <c r="V19" s="167"/>
      <c r="W19" s="168">
        <v>50</v>
      </c>
      <c r="X19" s="166"/>
      <c r="Y19" s="122">
        <f>IF(OR(B19="",W19=""),"",W19*Einstellungen!$E$31+W19*Einstellungen!$E$33*X19)</f>
        <v>15</v>
      </c>
      <c r="Z19" s="165"/>
      <c r="AA19" s="105" t="str">
        <f>IF(OR(B19="",K19="",Hilfsfeld!$F14=FALSE),"",VLOOKUP($K19,Länderkennzeichen,4,0))</f>
        <v/>
      </c>
      <c r="AB19" s="167"/>
      <c r="AC19" s="167"/>
      <c r="AD19" s="167"/>
      <c r="AE19" s="167"/>
      <c r="AF19" s="105">
        <f>IF(OR(B19="",AND(L19="",S19="",T19="",U19="",V19="",Y19="",AA19="",AB19="",AC19="",AD19="",AE19="")),"",SUM(L19,S19:V19,Y19,AA19:AC19,AE19)+IF(Einstellungen!$E$39="ja",Reisekosten!AD19))</f>
        <v>29</v>
      </c>
    </row>
    <row r="20" spans="2:32" ht="17.100000000000001" customHeight="1" x14ac:dyDescent="0.3">
      <c r="B20" s="108">
        <v>45211</v>
      </c>
      <c r="C20" s="109"/>
      <c r="D20" s="163" t="str">
        <f>IF(ISERROR(VLOOKUP($B20,Feiertage_D!$D$5:$Z$38,VLOOKUP(Deckblatt!$F$28,Hilfsfeld!$Q$1:$S$20,3,0),0)),"",IF(VLOOKUP($B20,Feiertage_D!$D$5:$Z$38,VLOOKUP(Deckblatt!$F$28,Hilfsfeld!$Q$1:$S$20,3,0),0)=0,"",VLOOKUP($B20,Feiertage_D!$D$5:$Z$38,VLOOKUP(Deckblatt!$F$28,Hilfsfeld!$Q$1:$S$20,3,0),0)))</f>
        <v/>
      </c>
      <c r="E20" s="192"/>
      <c r="F20" s="192"/>
      <c r="G20" s="109"/>
      <c r="H20" s="127" t="str">
        <f>IF(B20="","",IF(Hilfsfeld!$D15=TRUE,"24:00",IF(OR(E20="",F20=""),"",IF(E20&lt;=F20,F20-E20,1-E20+F20))))</f>
        <v/>
      </c>
      <c r="I20" s="112"/>
      <c r="J20" s="113"/>
      <c r="K20" s="113" t="s">
        <v>400</v>
      </c>
      <c r="L20" s="105" t="str">
        <f>IF(OR($B20="",$K20="",AND(Hilfsfeld!C15=FALSE,Hilfsfeld!D15=FALSE,OR(E20="",F20="")),AND(Option_Standortreisen=nein,Hilfsfeld!$E15=TRUE),AND(Hilfsfeld!C15=FALSE,H20&lt;=(8/24))),"",IF(Hilfsfeld!D15=TRUE,VLOOKUP($K20,Länderkennzeichen,3,0),VLOOKUP($K20,Länderkennzeichen,2,0)))</f>
        <v/>
      </c>
      <c r="M20" s="165"/>
      <c r="N20" s="167"/>
      <c r="O20" s="166"/>
      <c r="P20" s="167"/>
      <c r="Q20" s="166"/>
      <c r="R20" s="167"/>
      <c r="S20" s="200" t="str">
        <f>IF(OR(B20="",K20="",AND(Option_Standortreisen=nein,Hilfsfeld!$E15=TRUE),AND(H20="",L20=""),AND(Hilfsfeld!G15=FALSE,Hilfsfeld!H15=FALSE,Hilfsfeld!I15=FALSE)),"",IF(L20&lt;&gt;"",(-1)*MIN(L20,SUM(IF(Hilfsfeld!G15=TRUE,MAX(VLOOKUP($K20,Länderkennzeichen,3,0)*Einstellungen!$E$6-N20,0),0),IF(Hilfsfeld!H15=TRUE,MAX(VLOOKUP($K20,Länderkennzeichen,3,0)*Einstellungen!$E$10-P20,0),0),IF(Hilfsfeld!I15=TRUE,MAX(VLOOKUP($K20,Länderkennzeichen,3,0)*Einstellungen!$E$10-R20,0),0))),(-1)*SUM(0,IF(Hilfsfeld!G15=TRUE,Einstellungen!$E$15,0),IF(Hilfsfeld!H15=TRUE,Einstellungen!$E$19,0),IF(Hilfsfeld!I15=TRUE,Einstellungen!$E$19,0))))</f>
        <v/>
      </c>
      <c r="T20" s="167"/>
      <c r="U20" s="167"/>
      <c r="V20" s="167"/>
      <c r="W20" s="168"/>
      <c r="X20" s="166"/>
      <c r="Y20" s="122" t="str">
        <f>IF(OR(B20="",W20=""),"",W20*Einstellungen!$E$31+W20*Einstellungen!$E$33*X20)</f>
        <v/>
      </c>
      <c r="Z20" s="165"/>
      <c r="AA20" s="105" t="str">
        <f>IF(OR(B20="",K20="",Hilfsfeld!$F15=FALSE),"",VLOOKUP($K20,Länderkennzeichen,4,0))</f>
        <v/>
      </c>
      <c r="AB20" s="167"/>
      <c r="AC20" s="167"/>
      <c r="AD20" s="167"/>
      <c r="AE20" s="167"/>
      <c r="AF20" s="105" t="str">
        <f>IF(OR(B20="",AND(L20="",S20="",T20="",U20="",V20="",Y20="",AA20="",AB20="",AC20="",AD20="",AE20="")),"",SUM(L20,S20:V20,Y20,AA20:AC20,AE20)+IF(Einstellungen!$E$39="ja",Reisekosten!AD20))</f>
        <v/>
      </c>
    </row>
    <row r="21" spans="2:32" ht="17.100000000000001" customHeight="1" x14ac:dyDescent="0.3">
      <c r="B21" s="108">
        <v>45212</v>
      </c>
      <c r="C21" s="109"/>
      <c r="D21" s="163" t="str">
        <f>IF(ISERROR(VLOOKUP($B21,Feiertage_D!$D$5:$Z$38,VLOOKUP(Deckblatt!$F$28,Hilfsfeld!$Q$1:$S$20,3,0),0)),"",IF(VLOOKUP($B21,Feiertage_D!$D$5:$Z$38,VLOOKUP(Deckblatt!$F$28,Hilfsfeld!$Q$1:$S$20,3,0),0)=0,"",VLOOKUP($B21,Feiertage_D!$D$5:$Z$38,VLOOKUP(Deckblatt!$F$28,Hilfsfeld!$Q$1:$S$20,3,0),0)))</f>
        <v/>
      </c>
      <c r="E21" s="192"/>
      <c r="F21" s="192"/>
      <c r="G21" s="109"/>
      <c r="H21" s="127" t="str">
        <f>IF(B21="","",IF(Hilfsfeld!$D16=TRUE,"24:00",IF(OR(E21="",F21=""),"",IF(E21&lt;=F21,F21-E21,1-E21+F21))))</f>
        <v/>
      </c>
      <c r="I21" s="112"/>
      <c r="J21" s="113"/>
      <c r="K21" s="113" t="s">
        <v>400</v>
      </c>
      <c r="L21" s="105" t="str">
        <f>IF(OR($B21="",$K21="",AND(Hilfsfeld!C16=FALSE,Hilfsfeld!D16=FALSE,OR(E21="",F21="")),AND(Option_Standortreisen=nein,Hilfsfeld!$E16=TRUE),AND(Hilfsfeld!C16=FALSE,H21&lt;=(8/24))),"",IF(Hilfsfeld!D16=TRUE,VLOOKUP($K21,Länderkennzeichen,3,0),VLOOKUP($K21,Länderkennzeichen,2,0)))</f>
        <v/>
      </c>
      <c r="M21" s="165"/>
      <c r="N21" s="167"/>
      <c r="O21" s="166"/>
      <c r="P21" s="167"/>
      <c r="Q21" s="166"/>
      <c r="R21" s="167"/>
      <c r="S21" s="200" t="str">
        <f>IF(OR(B21="",K21="",AND(Option_Standortreisen=nein,Hilfsfeld!$E16=TRUE),AND(H21="",L21=""),AND(Hilfsfeld!G16=FALSE,Hilfsfeld!H16=FALSE,Hilfsfeld!I16=FALSE)),"",IF(L21&lt;&gt;"",(-1)*MIN(L21,SUM(IF(Hilfsfeld!G16=TRUE,MAX(VLOOKUP($K21,Länderkennzeichen,3,0)*Einstellungen!$E$6-N21,0),0),IF(Hilfsfeld!H16=TRUE,MAX(VLOOKUP($K21,Länderkennzeichen,3,0)*Einstellungen!$E$10-P21,0),0),IF(Hilfsfeld!I16=TRUE,MAX(VLOOKUP($K21,Länderkennzeichen,3,0)*Einstellungen!$E$10-R21,0),0))),(-1)*SUM(0,IF(Hilfsfeld!G16=TRUE,Einstellungen!$E$15,0),IF(Hilfsfeld!H16=TRUE,Einstellungen!$E$19,0),IF(Hilfsfeld!I16=TRUE,Einstellungen!$E$19,0))))</f>
        <v/>
      </c>
      <c r="T21" s="167"/>
      <c r="U21" s="167"/>
      <c r="V21" s="167"/>
      <c r="W21" s="168"/>
      <c r="X21" s="166"/>
      <c r="Y21" s="122" t="str">
        <f>IF(OR(B21="",W21=""),"",W21*Einstellungen!$E$31+W21*Einstellungen!$E$33*X21)</f>
        <v/>
      </c>
      <c r="Z21" s="165"/>
      <c r="AA21" s="105" t="str">
        <f>IF(OR(B21="",K21="",Hilfsfeld!$F16=FALSE),"",VLOOKUP($K21,Länderkennzeichen,4,0))</f>
        <v/>
      </c>
      <c r="AB21" s="167"/>
      <c r="AC21" s="167"/>
      <c r="AD21" s="167"/>
      <c r="AE21" s="167"/>
      <c r="AF21" s="105" t="str">
        <f>IF(OR(B21="",AND(L21="",S21="",T21="",U21="",V21="",Y21="",AA21="",AB21="",AC21="",AD21="",AE21="")),"",SUM(L21,S21:V21,Y21,AA21:AC21,AE21)+IF(Einstellungen!$E$39="ja",Reisekosten!AD21))</f>
        <v/>
      </c>
    </row>
    <row r="22" spans="2:32" ht="17.100000000000001" customHeight="1" x14ac:dyDescent="0.3">
      <c r="B22" s="108">
        <v>45213</v>
      </c>
      <c r="C22" s="109"/>
      <c r="D22" s="163" t="str">
        <f>IF(ISERROR(VLOOKUP($B22,Feiertage_D!$D$5:$Z$38,VLOOKUP(Deckblatt!$F$28,Hilfsfeld!$Q$1:$S$20,3,0),0)),"",IF(VLOOKUP($B22,Feiertage_D!$D$5:$Z$38,VLOOKUP(Deckblatt!$F$28,Hilfsfeld!$Q$1:$S$20,3,0),0)=0,"",VLOOKUP($B22,Feiertage_D!$D$5:$Z$38,VLOOKUP(Deckblatt!$F$28,Hilfsfeld!$Q$1:$S$20,3,0),0)))</f>
        <v/>
      </c>
      <c r="E22" s="192"/>
      <c r="F22" s="192"/>
      <c r="G22" s="109"/>
      <c r="H22" s="127" t="str">
        <f>IF(B22="","",IF(Hilfsfeld!$D17=TRUE,"24:00",IF(OR(E22="",F22=""),"",IF(E22&lt;=F22,F22-E22,1-E22+F22))))</f>
        <v/>
      </c>
      <c r="I22" s="112"/>
      <c r="J22" s="113"/>
      <c r="K22" s="113" t="s">
        <v>234</v>
      </c>
      <c r="L22" s="105" t="str">
        <f>IF(OR($B22="",$K22="",AND(Hilfsfeld!C17=FALSE,Hilfsfeld!D17=FALSE,OR(E22="",F22="")),AND(Option_Standortreisen=nein,Hilfsfeld!$E17=TRUE),AND(Hilfsfeld!C17=FALSE,H22&lt;=(8/24))),"",IF(Hilfsfeld!D17=TRUE,VLOOKUP($K22,Länderkennzeichen,3,0),VLOOKUP($K22,Länderkennzeichen,2,0)))</f>
        <v/>
      </c>
      <c r="M22" s="165"/>
      <c r="N22" s="167"/>
      <c r="O22" s="166"/>
      <c r="P22" s="167"/>
      <c r="Q22" s="166"/>
      <c r="R22" s="167"/>
      <c r="S22" s="200" t="str">
        <f>IF(OR(B22="",K22="",AND(Option_Standortreisen=nein,Hilfsfeld!$E17=TRUE),AND(H22="",L22=""),AND(Hilfsfeld!G17=FALSE,Hilfsfeld!H17=FALSE,Hilfsfeld!I17=FALSE)),"",IF(L22&lt;&gt;"",(-1)*MIN(L22,SUM(IF(Hilfsfeld!G17=TRUE,MAX(VLOOKUP($K22,Länderkennzeichen,3,0)*Einstellungen!$E$6-N22,0),0),IF(Hilfsfeld!H17=TRUE,MAX(VLOOKUP($K22,Länderkennzeichen,3,0)*Einstellungen!$E$10-P22,0),0),IF(Hilfsfeld!I17=TRUE,MAX(VLOOKUP($K22,Länderkennzeichen,3,0)*Einstellungen!$E$10-R22,0),0))),(-1)*SUM(0,IF(Hilfsfeld!G17=TRUE,Einstellungen!$E$15,0),IF(Hilfsfeld!H17=TRUE,Einstellungen!$E$19,0),IF(Hilfsfeld!I17=TRUE,Einstellungen!$E$19,0))))</f>
        <v/>
      </c>
      <c r="T22" s="167"/>
      <c r="U22" s="167"/>
      <c r="V22" s="167"/>
      <c r="W22" s="168"/>
      <c r="X22" s="166"/>
      <c r="Y22" s="122" t="str">
        <f>IF(OR(B22="",W22=""),"",W22*Einstellungen!$E$31+W22*Einstellungen!$E$33*X22)</f>
        <v/>
      </c>
      <c r="Z22" s="165"/>
      <c r="AA22" s="105" t="str">
        <f>IF(OR(B22="",K22="",Hilfsfeld!$F17=FALSE),"",VLOOKUP($K22,Länderkennzeichen,4,0))</f>
        <v/>
      </c>
      <c r="AB22" s="167"/>
      <c r="AC22" s="167"/>
      <c r="AD22" s="167"/>
      <c r="AE22" s="167"/>
      <c r="AF22" s="105" t="str">
        <f>IF(OR(B22="",AND(L22="",S22="",T22="",U22="",V22="",Y22="",AA22="",AB22="",AC22="",AD22="",AE22="")),"",SUM(L22,S22:V22,Y22,AA22:AC22,AE22)+IF(Einstellungen!$E$39="ja",Reisekosten!AD22))</f>
        <v/>
      </c>
    </row>
    <row r="23" spans="2:32" ht="17.100000000000001" customHeight="1" x14ac:dyDescent="0.3">
      <c r="B23" s="108">
        <v>45214</v>
      </c>
      <c r="C23" s="109"/>
      <c r="D23" s="163" t="str">
        <f>IF(ISERROR(VLOOKUP($B23,Feiertage_D!$D$5:$Z$38,VLOOKUP(Deckblatt!$F$28,Hilfsfeld!$Q$1:$S$20,3,0),0)),"",IF(VLOOKUP($B23,Feiertage_D!$D$5:$Z$38,VLOOKUP(Deckblatt!$F$28,Hilfsfeld!$Q$1:$S$20,3,0),0)=0,"",VLOOKUP($B23,Feiertage_D!$D$5:$Z$38,VLOOKUP(Deckblatt!$F$28,Hilfsfeld!$Q$1:$S$20,3,0),0)))</f>
        <v/>
      </c>
      <c r="E23" s="192"/>
      <c r="F23" s="192"/>
      <c r="G23" s="109"/>
      <c r="H23" s="127" t="str">
        <f>IF(B23="","",IF(Hilfsfeld!$D18=TRUE,"24:00",IF(OR(E23="",F23=""),"",IF(E23&lt;=F23,F23-E23,1-E23+F23))))</f>
        <v/>
      </c>
      <c r="I23" s="112"/>
      <c r="J23" s="113"/>
      <c r="K23" s="113" t="s">
        <v>234</v>
      </c>
      <c r="L23" s="105" t="str">
        <f>IF(OR($B23="",$K23="",AND(Hilfsfeld!C18=FALSE,Hilfsfeld!D18=FALSE,OR(E23="",F23="")),AND(Option_Standortreisen=nein,Hilfsfeld!$E18=TRUE),AND(Hilfsfeld!C18=FALSE,H23&lt;=(8/24))),"",IF(Hilfsfeld!D18=TRUE,VLOOKUP($K23,Länderkennzeichen,3,0),VLOOKUP($K23,Länderkennzeichen,2,0)))</f>
        <v/>
      </c>
      <c r="M23" s="165"/>
      <c r="N23" s="167"/>
      <c r="O23" s="166"/>
      <c r="P23" s="167"/>
      <c r="Q23" s="166"/>
      <c r="R23" s="167"/>
      <c r="S23" s="200" t="str">
        <f>IF(OR(B23="",K23="",AND(Option_Standortreisen=nein,Hilfsfeld!$E18=TRUE),AND(H23="",L23=""),AND(Hilfsfeld!G18=FALSE,Hilfsfeld!H18=FALSE,Hilfsfeld!I18=FALSE)),"",IF(L23&lt;&gt;"",(-1)*MIN(L23,SUM(IF(Hilfsfeld!G18=TRUE,MAX(VLOOKUP($K23,Länderkennzeichen,3,0)*Einstellungen!$E$6-N23,0),0),IF(Hilfsfeld!H18=TRUE,MAX(VLOOKUP($K23,Länderkennzeichen,3,0)*Einstellungen!$E$10-P23,0),0),IF(Hilfsfeld!I18=TRUE,MAX(VLOOKUP($K23,Länderkennzeichen,3,0)*Einstellungen!$E$10-R23,0),0))),(-1)*SUM(0,IF(Hilfsfeld!G18=TRUE,Einstellungen!$E$15,0),IF(Hilfsfeld!H18=TRUE,Einstellungen!$E$19,0),IF(Hilfsfeld!I18=TRUE,Einstellungen!$E$19,0))))</f>
        <v/>
      </c>
      <c r="T23" s="167"/>
      <c r="U23" s="167"/>
      <c r="V23" s="167"/>
      <c r="W23" s="168"/>
      <c r="X23" s="166"/>
      <c r="Y23" s="122" t="str">
        <f>IF(OR(B23="",W23=""),"",W23*Einstellungen!$E$31+W23*Einstellungen!$E$33*X23)</f>
        <v/>
      </c>
      <c r="Z23" s="165"/>
      <c r="AA23" s="105" t="str">
        <f>IF(OR(B23="",K23="",Hilfsfeld!$F18=FALSE),"",VLOOKUP($K23,Länderkennzeichen,4,0))</f>
        <v/>
      </c>
      <c r="AB23" s="167"/>
      <c r="AC23" s="167"/>
      <c r="AD23" s="167"/>
      <c r="AE23" s="167"/>
      <c r="AF23" s="105" t="str">
        <f>IF(OR(B23="",AND(L23="",S23="",T23="",U23="",V23="",Y23="",AA23="",AB23="",AC23="",AD23="",AE23="")),"",SUM(L23,S23:V23,Y23,AA23:AC23,AE23)+IF(Einstellungen!$E$39="ja",Reisekosten!AD23))</f>
        <v/>
      </c>
    </row>
    <row r="24" spans="2:32" ht="17.100000000000001" customHeight="1" x14ac:dyDescent="0.3">
      <c r="B24" s="108">
        <v>45215</v>
      </c>
      <c r="C24" s="109"/>
      <c r="D24" s="163" t="str">
        <f>IF(ISERROR(VLOOKUP($B24,Feiertage_D!$D$5:$Z$38,VLOOKUP(Deckblatt!$F$28,Hilfsfeld!$Q$1:$S$20,3,0),0)),"",IF(VLOOKUP($B24,Feiertage_D!$D$5:$Z$38,VLOOKUP(Deckblatt!$F$28,Hilfsfeld!$Q$1:$S$20,3,0),0)=0,"",VLOOKUP($B24,Feiertage_D!$D$5:$Z$38,VLOOKUP(Deckblatt!$F$28,Hilfsfeld!$Q$1:$S$20,3,0),0)))</f>
        <v/>
      </c>
      <c r="E24" s="192"/>
      <c r="F24" s="192"/>
      <c r="G24" s="109"/>
      <c r="H24" s="127" t="str">
        <f>IF(B24="","",IF(Hilfsfeld!$D19=TRUE,"24:00",IF(OR(E24="",F24=""),"",IF(E24&lt;=F24,F24-E24,1-E24+F24))))</f>
        <v/>
      </c>
      <c r="I24" s="112"/>
      <c r="J24" s="113"/>
      <c r="K24" s="113" t="s">
        <v>234</v>
      </c>
      <c r="L24" s="105" t="str">
        <f>IF(OR($B24="",$K24="",AND(Hilfsfeld!C19=FALSE,Hilfsfeld!D19=FALSE,OR(E24="",F24="")),AND(Option_Standortreisen=nein,Hilfsfeld!$E19=TRUE),AND(Hilfsfeld!C19=FALSE,H24&lt;=(8/24))),"",IF(Hilfsfeld!D19=TRUE,VLOOKUP($K24,Länderkennzeichen,3,0),VLOOKUP($K24,Länderkennzeichen,2,0)))</f>
        <v/>
      </c>
      <c r="M24" s="165"/>
      <c r="N24" s="167"/>
      <c r="O24" s="166"/>
      <c r="P24" s="167"/>
      <c r="Q24" s="166"/>
      <c r="R24" s="167"/>
      <c r="S24" s="200" t="str">
        <f>IF(OR(B24="",K24="",AND(Option_Standortreisen=nein,Hilfsfeld!$E19=TRUE),AND(H24="",L24=""),AND(Hilfsfeld!G19=FALSE,Hilfsfeld!H19=FALSE,Hilfsfeld!I19=FALSE)),"",IF(L24&lt;&gt;"",(-1)*MIN(L24,SUM(IF(Hilfsfeld!G19=TRUE,MAX(VLOOKUP($K24,Länderkennzeichen,3,0)*Einstellungen!$E$6-N24,0),0),IF(Hilfsfeld!H19=TRUE,MAX(VLOOKUP($K24,Länderkennzeichen,3,0)*Einstellungen!$E$10-P24,0),0),IF(Hilfsfeld!I19=TRUE,MAX(VLOOKUP($K24,Länderkennzeichen,3,0)*Einstellungen!$E$10-R24,0),0))),(-1)*SUM(0,IF(Hilfsfeld!G19=TRUE,Einstellungen!$E$15,0),IF(Hilfsfeld!H19=TRUE,Einstellungen!$E$19,0),IF(Hilfsfeld!I19=TRUE,Einstellungen!$E$19,0))))</f>
        <v/>
      </c>
      <c r="T24" s="167"/>
      <c r="U24" s="167"/>
      <c r="V24" s="167"/>
      <c r="W24" s="168"/>
      <c r="X24" s="166"/>
      <c r="Y24" s="122" t="str">
        <f>IF(OR(B24="",W24=""),"",W24*Einstellungen!$E$31+W24*Einstellungen!$E$33*X24)</f>
        <v/>
      </c>
      <c r="Z24" s="165"/>
      <c r="AA24" s="105" t="str">
        <f>IF(OR(B24="",K24="",Hilfsfeld!$F19=FALSE),"",VLOOKUP($K24,Länderkennzeichen,4,0))</f>
        <v/>
      </c>
      <c r="AB24" s="167"/>
      <c r="AC24" s="167"/>
      <c r="AD24" s="167"/>
      <c r="AE24" s="167"/>
      <c r="AF24" s="105" t="str">
        <f>IF(OR(B24="",AND(L24="",S24="",T24="",U24="",V24="",Y24="",AA24="",AB24="",AC24="",AD24="",AE24="")),"",SUM(L24,S24:V24,Y24,AA24:AC24,AE24)+IF(Einstellungen!$E$39="ja",Reisekosten!AD24))</f>
        <v/>
      </c>
    </row>
    <row r="25" spans="2:32" ht="17.100000000000001" customHeight="1" x14ac:dyDescent="0.3">
      <c r="B25" s="108">
        <v>45216</v>
      </c>
      <c r="C25" s="109"/>
      <c r="D25" s="163" t="str">
        <f>IF(ISERROR(VLOOKUP($B25,Feiertage_D!$D$5:$Z$38,VLOOKUP(Deckblatt!$F$28,Hilfsfeld!$Q$1:$S$20,3,0),0)),"",IF(VLOOKUP($B25,Feiertage_D!$D$5:$Z$38,VLOOKUP(Deckblatt!$F$28,Hilfsfeld!$Q$1:$S$20,3,0),0)=0,"",VLOOKUP($B25,Feiertage_D!$D$5:$Z$38,VLOOKUP(Deckblatt!$F$28,Hilfsfeld!$Q$1:$S$20,3,0),0)))</f>
        <v/>
      </c>
      <c r="E25" s="192"/>
      <c r="F25" s="192"/>
      <c r="G25" s="109"/>
      <c r="H25" s="127" t="str">
        <f>IF(B25="","",IF(Hilfsfeld!$D20=TRUE,"24:00",IF(OR(E25="",F25=""),"",IF(E25&lt;=F25,F25-E25,1-E25+F25))))</f>
        <v/>
      </c>
      <c r="I25" s="112"/>
      <c r="J25" s="113"/>
      <c r="K25" s="113" t="s">
        <v>234</v>
      </c>
      <c r="L25" s="105" t="str">
        <f>IF(OR($B25="",$K25="",AND(Hilfsfeld!C20=FALSE,Hilfsfeld!D20=FALSE,OR(E25="",F25="")),AND(Option_Standortreisen=nein,Hilfsfeld!$E20=TRUE),AND(Hilfsfeld!C20=FALSE,H25&lt;=(8/24))),"",IF(Hilfsfeld!D20=TRUE,VLOOKUP($K25,Länderkennzeichen,3,0),VLOOKUP($K25,Länderkennzeichen,2,0)))</f>
        <v/>
      </c>
      <c r="M25" s="165"/>
      <c r="N25" s="167"/>
      <c r="O25" s="166"/>
      <c r="P25" s="167"/>
      <c r="Q25" s="166"/>
      <c r="R25" s="167"/>
      <c r="S25" s="200" t="str">
        <f>IF(OR(B25="",K25="",AND(Option_Standortreisen=nein,Hilfsfeld!$E20=TRUE),AND(H25="",L25=""),AND(Hilfsfeld!G20=FALSE,Hilfsfeld!H20=FALSE,Hilfsfeld!I20=FALSE)),"",IF(L25&lt;&gt;"",(-1)*MIN(L25,SUM(IF(Hilfsfeld!G20=TRUE,MAX(VLOOKUP($K25,Länderkennzeichen,3,0)*Einstellungen!$E$6-N25,0),0),IF(Hilfsfeld!H20=TRUE,MAX(VLOOKUP($K25,Länderkennzeichen,3,0)*Einstellungen!$E$10-P25,0),0),IF(Hilfsfeld!I20=TRUE,MAX(VLOOKUP($K25,Länderkennzeichen,3,0)*Einstellungen!$E$10-R25,0),0))),(-1)*SUM(0,IF(Hilfsfeld!G20=TRUE,Einstellungen!$E$15,0),IF(Hilfsfeld!H20=TRUE,Einstellungen!$E$19,0),IF(Hilfsfeld!I20=TRUE,Einstellungen!$E$19,0))))</f>
        <v/>
      </c>
      <c r="T25" s="167"/>
      <c r="U25" s="167"/>
      <c r="V25" s="167"/>
      <c r="W25" s="168"/>
      <c r="X25" s="166"/>
      <c r="Y25" s="122" t="str">
        <f>IF(OR(B25="",W25=""),"",W25*Einstellungen!$E$31+W25*Einstellungen!$E$33*X25)</f>
        <v/>
      </c>
      <c r="Z25" s="165"/>
      <c r="AA25" s="105" t="str">
        <f>IF(OR(B25="",K25="",Hilfsfeld!$F20=FALSE),"",VLOOKUP($K25,Länderkennzeichen,4,0))</f>
        <v/>
      </c>
      <c r="AB25" s="167"/>
      <c r="AC25" s="167"/>
      <c r="AD25" s="167"/>
      <c r="AE25" s="167"/>
      <c r="AF25" s="105" t="str">
        <f>IF(OR(B25="",AND(L25="",S25="",T25="",U25="",V25="",Y25="",AA25="",AB25="",AC25="",AD25="",AE25="")),"",SUM(L25,S25:V25,Y25,AA25:AC25,AE25)+IF(Einstellungen!$E$39="ja",Reisekosten!AD25))</f>
        <v/>
      </c>
    </row>
    <row r="26" spans="2:32" ht="17.100000000000001" customHeight="1" x14ac:dyDescent="0.3">
      <c r="B26" s="108">
        <v>45217</v>
      </c>
      <c r="C26" s="109"/>
      <c r="D26" s="163" t="str">
        <f>IF(ISERROR(VLOOKUP($B26,Feiertage_D!$D$5:$Z$38,VLOOKUP(Deckblatt!$F$28,Hilfsfeld!$Q$1:$S$20,3,0),0)),"",IF(VLOOKUP($B26,Feiertage_D!$D$5:$Z$38,VLOOKUP(Deckblatt!$F$28,Hilfsfeld!$Q$1:$S$20,3,0),0)=0,"",VLOOKUP($B26,Feiertage_D!$D$5:$Z$38,VLOOKUP(Deckblatt!$F$28,Hilfsfeld!$Q$1:$S$20,3,0),0)))</f>
        <v/>
      </c>
      <c r="E26" s="192"/>
      <c r="F26" s="192"/>
      <c r="G26" s="109"/>
      <c r="H26" s="127" t="str">
        <f>IF(B26="","",IF(Hilfsfeld!$D21=TRUE,"24:00",IF(OR(E26="",F26=""),"",IF(E26&lt;=F26,F26-E26,1-E26+F26))))</f>
        <v/>
      </c>
      <c r="I26" s="112"/>
      <c r="J26" s="113"/>
      <c r="K26" s="113" t="s">
        <v>234</v>
      </c>
      <c r="L26" s="105" t="str">
        <f>IF(OR($B26="",$K26="",AND(Hilfsfeld!C21=FALSE,Hilfsfeld!D21=FALSE,OR(E26="",F26="")),AND(Option_Standortreisen=nein,Hilfsfeld!$E21=TRUE),AND(Hilfsfeld!C21=FALSE,H26&lt;=(8/24))),"",IF(Hilfsfeld!D21=TRUE,VLOOKUP($K26,Länderkennzeichen,3,0),VLOOKUP($K26,Länderkennzeichen,2,0)))</f>
        <v/>
      </c>
      <c r="M26" s="165"/>
      <c r="N26" s="167"/>
      <c r="O26" s="166"/>
      <c r="P26" s="167"/>
      <c r="Q26" s="166"/>
      <c r="R26" s="167"/>
      <c r="S26" s="200" t="str">
        <f>IF(OR(B26="",K26="",AND(Option_Standortreisen=nein,Hilfsfeld!$E21=TRUE),AND(H26="",L26=""),AND(Hilfsfeld!G21=FALSE,Hilfsfeld!H21=FALSE,Hilfsfeld!I21=FALSE)),"",IF(L26&lt;&gt;"",(-1)*MIN(L26,SUM(IF(Hilfsfeld!G21=TRUE,MAX(VLOOKUP($K26,Länderkennzeichen,3,0)*Einstellungen!$E$6-N26,0),0),IF(Hilfsfeld!H21=TRUE,MAX(VLOOKUP($K26,Länderkennzeichen,3,0)*Einstellungen!$E$10-P26,0),0),IF(Hilfsfeld!I21=TRUE,MAX(VLOOKUP($K26,Länderkennzeichen,3,0)*Einstellungen!$E$10-R26,0),0))),(-1)*SUM(0,IF(Hilfsfeld!G21=TRUE,Einstellungen!$E$15,0),IF(Hilfsfeld!H21=TRUE,Einstellungen!$E$19,0),IF(Hilfsfeld!I21=TRUE,Einstellungen!$E$19,0))))</f>
        <v/>
      </c>
      <c r="T26" s="167"/>
      <c r="U26" s="167"/>
      <c r="V26" s="167"/>
      <c r="W26" s="168"/>
      <c r="X26" s="166"/>
      <c r="Y26" s="122" t="str">
        <f>IF(OR(B26="",W26=""),"",W26*Einstellungen!$E$31+W26*Einstellungen!$E$33*X26)</f>
        <v/>
      </c>
      <c r="Z26" s="165"/>
      <c r="AA26" s="105" t="str">
        <f>IF(OR(B26="",K26="",Hilfsfeld!$F21=FALSE),"",VLOOKUP($K26,Länderkennzeichen,4,0))</f>
        <v/>
      </c>
      <c r="AB26" s="167"/>
      <c r="AC26" s="167"/>
      <c r="AD26" s="167"/>
      <c r="AE26" s="167"/>
      <c r="AF26" s="105" t="str">
        <f>IF(OR(B26="",AND(L26="",S26="",T26="",U26="",V26="",Y26="",AA26="",AB26="",AC26="",AD26="",AE26="")),"",SUM(L26,S26:V26,Y26,AA26:AC26,AE26)+IF(Einstellungen!$E$39="ja",Reisekosten!AD26))</f>
        <v/>
      </c>
    </row>
    <row r="27" spans="2:32" ht="17.100000000000001" customHeight="1" x14ac:dyDescent="0.3">
      <c r="B27" s="108">
        <v>45218</v>
      </c>
      <c r="C27" s="109"/>
      <c r="D27" s="163"/>
      <c r="E27" s="192">
        <v>0.30208333333333331</v>
      </c>
      <c r="F27" s="192">
        <v>0.76041666666666663</v>
      </c>
      <c r="G27" s="109"/>
      <c r="H27" s="127">
        <f>IF(B27="","",IF(Hilfsfeld!$D22=TRUE,"24:00",IF(OR(E27="",F27=""),"",IF(E27&lt;=F27,F27-E27,1-E27+F27))))</f>
        <v>0.45833333333333331</v>
      </c>
      <c r="I27" s="112"/>
      <c r="J27" s="208" t="s">
        <v>492</v>
      </c>
      <c r="K27" s="113" t="s">
        <v>234</v>
      </c>
      <c r="L27" s="105">
        <f>IF(OR($B27="",$K27="",AND(Hilfsfeld!C22=FALSE,Hilfsfeld!D22=FALSE,OR(E27="",F27="")),AND(Option_Standortreisen=nein,Hilfsfeld!$E22=TRUE),AND(Hilfsfeld!C22=FALSE,H27&lt;=(8/24))),"",IF(Hilfsfeld!D22=TRUE,VLOOKUP($K27,Länderkennzeichen,3,0),VLOOKUP($K27,Länderkennzeichen,2,0)))</f>
        <v>14</v>
      </c>
      <c r="M27" s="165"/>
      <c r="N27" s="167"/>
      <c r="O27" s="166"/>
      <c r="P27" s="167"/>
      <c r="Q27" s="166"/>
      <c r="R27" s="167"/>
      <c r="S27" s="200" t="str">
        <f>IF(OR(B27="",K27="",AND(Option_Standortreisen=nein,Hilfsfeld!$E22=TRUE),AND(H27="",L27=""),AND(Hilfsfeld!G22=FALSE,Hilfsfeld!H22=FALSE,Hilfsfeld!I22=FALSE)),"",IF(L27&lt;&gt;"",(-1)*MIN(L27,SUM(IF(Hilfsfeld!G22=TRUE,MAX(VLOOKUP($K27,Länderkennzeichen,3,0)*Einstellungen!$E$6-N27,0),0),IF(Hilfsfeld!H22=TRUE,MAX(VLOOKUP($K27,Länderkennzeichen,3,0)*Einstellungen!$E$10-P27,0),0),IF(Hilfsfeld!I22=TRUE,MAX(VLOOKUP($K27,Länderkennzeichen,3,0)*Einstellungen!$E$10-R27,0),0))),(-1)*SUM(0,IF(Hilfsfeld!G22=TRUE,Einstellungen!$E$15,0),IF(Hilfsfeld!H22=TRUE,Einstellungen!$E$19,0),IF(Hilfsfeld!I22=TRUE,Einstellungen!$E$19,0))))</f>
        <v/>
      </c>
      <c r="T27" s="167"/>
      <c r="U27" s="167"/>
      <c r="V27" s="167"/>
      <c r="W27" s="168"/>
      <c r="X27" s="166"/>
      <c r="Y27" s="122" t="str">
        <f>IF(OR(B27="",W27=""),"",W27*Einstellungen!$E$31+W27*Einstellungen!$E$33*X27)</f>
        <v/>
      </c>
      <c r="Z27" s="165"/>
      <c r="AA27" s="105" t="str">
        <f>IF(OR(B27="",K27="",Hilfsfeld!$F22=FALSE),"",VLOOKUP($K27,Länderkennzeichen,4,0))</f>
        <v/>
      </c>
      <c r="AB27" s="167"/>
      <c r="AC27" s="167"/>
      <c r="AD27" s="167"/>
      <c r="AE27" s="167"/>
      <c r="AF27" s="105">
        <f>IF(OR(B27="",AND(L27="",S27="",T27="",U27="",V27="",Y27="",AA27="",AB27="",AC27="",AD27="",AE27="")),"",SUM(L27,S27:V27,Y27,AA27:AC27,AE27)+IF(Einstellungen!$E$39="ja",Reisekosten!AD27))</f>
        <v>14</v>
      </c>
    </row>
    <row r="28" spans="2:32" ht="17.100000000000001" customHeight="1" x14ac:dyDescent="0.3">
      <c r="B28" s="108">
        <v>45219</v>
      </c>
      <c r="C28" s="109"/>
      <c r="D28" s="163" t="str">
        <f>IF(ISERROR(VLOOKUP($B28,Feiertage_D!$D$5:$Z$38,VLOOKUP(Deckblatt!$F$28,Hilfsfeld!$Q$1:$S$20,3,0),0)),"",IF(VLOOKUP($B28,Feiertage_D!$D$5:$Z$38,VLOOKUP(Deckblatt!$F$28,Hilfsfeld!$Q$1:$S$20,3,0),0)=0,"",VLOOKUP($B28,Feiertage_D!$D$5:$Z$38,VLOOKUP(Deckblatt!$F$28,Hilfsfeld!$Q$1:$S$20,3,0),0)))</f>
        <v/>
      </c>
      <c r="E28" s="192"/>
      <c r="F28" s="207"/>
      <c r="G28" s="109"/>
      <c r="H28" s="127" t="str">
        <f>IF(B28="","",IF(Hilfsfeld!$D23=TRUE,"24:00",IF(OR(E28="",F28=""),"",IF(E28&lt;=F28,F28-E28,1-E28+F28))))</f>
        <v/>
      </c>
      <c r="I28" s="112"/>
      <c r="J28" s="113"/>
      <c r="K28" s="113" t="s">
        <v>234</v>
      </c>
      <c r="L28" s="105" t="str">
        <f>IF(OR($B28="",$K28="",AND(Hilfsfeld!C23=FALSE,Hilfsfeld!D23=FALSE,OR(E28="",F28="")),AND(Option_Standortreisen=nein,Hilfsfeld!$E23=TRUE),AND(Hilfsfeld!C23=FALSE,H28&lt;=(8/24))),"",IF(Hilfsfeld!D23=TRUE,VLOOKUP($K28,Länderkennzeichen,3,0),VLOOKUP($K28,Länderkennzeichen,2,0)))</f>
        <v/>
      </c>
      <c r="M28" s="165"/>
      <c r="N28" s="167"/>
      <c r="O28" s="166"/>
      <c r="P28" s="167"/>
      <c r="Q28" s="166"/>
      <c r="R28" s="167"/>
      <c r="S28" s="200" t="str">
        <f>IF(OR(B28="",K28="",AND(Option_Standortreisen=nein,Hilfsfeld!$E23=TRUE),AND(H28="",L28=""),AND(Hilfsfeld!G23=FALSE,Hilfsfeld!H23=FALSE,Hilfsfeld!I23=FALSE)),"",IF(L28&lt;&gt;"",(-1)*MIN(L28,SUM(IF(Hilfsfeld!G23=TRUE,MAX(VLOOKUP($K28,Länderkennzeichen,3,0)*Einstellungen!$E$6-N28,0),0),IF(Hilfsfeld!H23=TRUE,MAX(VLOOKUP($K28,Länderkennzeichen,3,0)*Einstellungen!$E$10-P28,0),0),IF(Hilfsfeld!I23=TRUE,MAX(VLOOKUP($K28,Länderkennzeichen,3,0)*Einstellungen!$E$10-R28,0),0))),(-1)*SUM(0,IF(Hilfsfeld!G23=TRUE,Einstellungen!$E$15,0),IF(Hilfsfeld!H23=TRUE,Einstellungen!$E$19,0),IF(Hilfsfeld!I23=TRUE,Einstellungen!$E$19,0))))</f>
        <v/>
      </c>
      <c r="T28" s="167"/>
      <c r="U28" s="167"/>
      <c r="V28" s="167"/>
      <c r="W28" s="168"/>
      <c r="X28" s="166"/>
      <c r="Y28" s="122" t="str">
        <f>IF(OR(B28="",W28=""),"",W28*Einstellungen!$E$31+W28*Einstellungen!$E$33*X28)</f>
        <v/>
      </c>
      <c r="Z28" s="165"/>
      <c r="AA28" s="105" t="str">
        <f>IF(OR(B28="",K28="",Hilfsfeld!$F23=FALSE),"",VLOOKUP($K28,Länderkennzeichen,4,0))</f>
        <v/>
      </c>
      <c r="AB28" s="167"/>
      <c r="AC28" s="167"/>
      <c r="AD28" s="167"/>
      <c r="AE28" s="167"/>
      <c r="AF28" s="105" t="str">
        <f>IF(OR(B28="",AND(L28="",S28="",T28="",U28="",V28="",Y28="",AA28="",AB28="",AC28="",AD28="",AE28="")),"",SUM(L28,S28:V28,Y28,AA28:AC28,AE28)+IF(Einstellungen!$E$39="ja",Reisekosten!AD28))</f>
        <v/>
      </c>
    </row>
    <row r="29" spans="2:32" ht="17.100000000000001" customHeight="1" x14ac:dyDescent="0.3">
      <c r="B29" s="108">
        <v>45220</v>
      </c>
      <c r="C29" s="109"/>
      <c r="D29" s="163" t="str">
        <f>IF(ISERROR(VLOOKUP($B29,Feiertage_D!$D$5:$Z$38,VLOOKUP(Deckblatt!$F$28,Hilfsfeld!$Q$1:$S$20,3,0),0)),"",IF(VLOOKUP($B29,Feiertage_D!$D$5:$Z$38,VLOOKUP(Deckblatt!$F$28,Hilfsfeld!$Q$1:$S$20,3,0),0)=0,"",VLOOKUP($B29,Feiertage_D!$D$5:$Z$38,VLOOKUP(Deckblatt!$F$28,Hilfsfeld!$Q$1:$S$20,3,0),0)))</f>
        <v/>
      </c>
      <c r="E29" s="192"/>
      <c r="F29" s="192"/>
      <c r="G29" s="109"/>
      <c r="H29" s="127" t="str">
        <f>IF(B29="","",IF(Hilfsfeld!$D24=TRUE,"24:00",IF(OR(E29="",F29=""),"",IF(E29&lt;=F29,F29-E29,1-E29+F29))))</f>
        <v/>
      </c>
      <c r="I29" s="112"/>
      <c r="J29" s="113"/>
      <c r="K29" s="113" t="s">
        <v>234</v>
      </c>
      <c r="L29" s="105" t="str">
        <f>IF(OR($B29="",$K29="",AND(Hilfsfeld!C24=FALSE,Hilfsfeld!D24=FALSE,OR(E29="",F29="")),AND(Option_Standortreisen=nein,Hilfsfeld!$E24=TRUE),AND(Hilfsfeld!C24=FALSE,H29&lt;=(8/24))),"",IF(Hilfsfeld!D24=TRUE,VLOOKUP($K29,Länderkennzeichen,3,0),VLOOKUP($K29,Länderkennzeichen,2,0)))</f>
        <v/>
      </c>
      <c r="M29" s="165"/>
      <c r="N29" s="167"/>
      <c r="O29" s="166"/>
      <c r="P29" s="167"/>
      <c r="Q29" s="166"/>
      <c r="R29" s="167"/>
      <c r="S29" s="200" t="str">
        <f>IF(OR(B29="",K29="",AND(Option_Standortreisen=nein,Hilfsfeld!$E24=TRUE),AND(H29="",L29=""),AND(Hilfsfeld!G24=FALSE,Hilfsfeld!H24=FALSE,Hilfsfeld!I24=FALSE)),"",IF(L29&lt;&gt;"",(-1)*MIN(L29,SUM(IF(Hilfsfeld!G24=TRUE,MAX(VLOOKUP($K29,Länderkennzeichen,3,0)*Einstellungen!$E$6-N29,0),0),IF(Hilfsfeld!H24=TRUE,MAX(VLOOKUP($K29,Länderkennzeichen,3,0)*Einstellungen!$E$10-P29,0),0),IF(Hilfsfeld!I24=TRUE,MAX(VLOOKUP($K29,Länderkennzeichen,3,0)*Einstellungen!$E$10-R29,0),0))),(-1)*SUM(0,IF(Hilfsfeld!G24=TRUE,Einstellungen!$E$15,0),IF(Hilfsfeld!H24=TRUE,Einstellungen!$E$19,0),IF(Hilfsfeld!I24=TRUE,Einstellungen!$E$19,0))))</f>
        <v/>
      </c>
      <c r="T29" s="167"/>
      <c r="U29" s="167"/>
      <c r="V29" s="167"/>
      <c r="W29" s="168"/>
      <c r="X29" s="166"/>
      <c r="Y29" s="122" t="str">
        <f>IF(OR(B29="",W29=""),"",W29*Einstellungen!$E$31+W29*Einstellungen!$E$33*X29)</f>
        <v/>
      </c>
      <c r="Z29" s="165"/>
      <c r="AA29" s="105" t="str">
        <f>IF(OR(B29="",K29="",Hilfsfeld!$F24=FALSE),"",VLOOKUP($K29,Länderkennzeichen,4,0))</f>
        <v/>
      </c>
      <c r="AB29" s="167"/>
      <c r="AC29" s="167"/>
      <c r="AD29" s="167"/>
      <c r="AE29" s="167"/>
      <c r="AF29" s="105" t="str">
        <f>IF(OR(B29="",AND(L29="",S29="",T29="",U29="",V29="",Y29="",AA29="",AB29="",AC29="",AD29="",AE29="")),"",SUM(L29,S29:V29,Y29,AA29:AC29,AE29)+IF(Einstellungen!$E$39="ja",Reisekosten!AD29))</f>
        <v/>
      </c>
    </row>
    <row r="30" spans="2:32" ht="17.100000000000001" customHeight="1" x14ac:dyDescent="0.3">
      <c r="B30" s="108">
        <v>45221</v>
      </c>
      <c r="C30" s="109"/>
      <c r="D30" s="163"/>
      <c r="E30" s="192"/>
      <c r="F30" s="192"/>
      <c r="G30" s="109"/>
      <c r="H30" s="127" t="str">
        <f>IF(B30="","",IF(Hilfsfeld!$D25=TRUE,"24:00",IF(OR(E30="",F30=""),"",IF(E30&lt;=F30,F30-E30,1-E30+F30))))</f>
        <v/>
      </c>
      <c r="I30" s="112"/>
      <c r="J30" s="113"/>
      <c r="K30" s="113" t="s">
        <v>234</v>
      </c>
      <c r="L30" s="105" t="str">
        <f>IF(OR($B30="",$K30="",AND(Hilfsfeld!C25=FALSE,Hilfsfeld!D25=FALSE,OR(E30="",F30="")),AND(Option_Standortreisen=nein,Hilfsfeld!$E25=TRUE),AND(Hilfsfeld!C25=FALSE,H30&lt;=(8/24))),"",IF(Hilfsfeld!D25=TRUE,VLOOKUP($K30,Länderkennzeichen,3,0),VLOOKUP($K30,Länderkennzeichen,2,0)))</f>
        <v/>
      </c>
      <c r="M30" s="165"/>
      <c r="N30" s="167"/>
      <c r="O30" s="166"/>
      <c r="P30" s="167"/>
      <c r="Q30" s="166"/>
      <c r="R30" s="167"/>
      <c r="S30" s="200" t="str">
        <f>IF(OR(B30="",K30="",AND(Option_Standortreisen=nein,Hilfsfeld!$E25=TRUE),AND(H30="",L30=""),AND(Hilfsfeld!G25=FALSE,Hilfsfeld!H25=FALSE,Hilfsfeld!I25=FALSE)),"",IF(L30&lt;&gt;"",(-1)*MIN(L30,SUM(IF(Hilfsfeld!G25=TRUE,MAX(VLOOKUP($K30,Länderkennzeichen,3,0)*Einstellungen!$E$6-N30,0),0),IF(Hilfsfeld!H25=TRUE,MAX(VLOOKUP($K30,Länderkennzeichen,3,0)*Einstellungen!$E$10-P30,0),0),IF(Hilfsfeld!I25=TRUE,MAX(VLOOKUP($K30,Länderkennzeichen,3,0)*Einstellungen!$E$10-R30,0),0))),(-1)*SUM(0,IF(Hilfsfeld!G25=TRUE,Einstellungen!$E$15,0),IF(Hilfsfeld!H25=TRUE,Einstellungen!$E$19,0),IF(Hilfsfeld!I25=TRUE,Einstellungen!$E$19,0))))</f>
        <v/>
      </c>
      <c r="T30" s="167"/>
      <c r="U30" s="167"/>
      <c r="V30" s="167"/>
      <c r="W30" s="168"/>
      <c r="X30" s="166"/>
      <c r="Y30" s="122" t="str">
        <f>IF(OR(B30="",W30=""),"",W30*Einstellungen!$E$31+W30*Einstellungen!$E$33*X30)</f>
        <v/>
      </c>
      <c r="Z30" s="165"/>
      <c r="AA30" s="105" t="str">
        <f>IF(OR(B30="",K30="",Hilfsfeld!$F25=FALSE),"",VLOOKUP($K30,Länderkennzeichen,4,0))</f>
        <v/>
      </c>
      <c r="AB30" s="167"/>
      <c r="AC30" s="167"/>
      <c r="AD30" s="167"/>
      <c r="AE30" s="167"/>
      <c r="AF30" s="105" t="str">
        <f>IF(OR(B30="",AND(L30="",S30="",T30="",U30="",V30="",Y30="",AA30="",AB30="",AC30="",AD30="",AE30="")),"",SUM(L30,S30:V30,Y30,AA30:AC30,AE30)+IF(Einstellungen!$E$39="ja",Reisekosten!AD30))</f>
        <v/>
      </c>
    </row>
    <row r="31" spans="2:32" ht="17.100000000000001" customHeight="1" x14ac:dyDescent="0.3">
      <c r="B31" s="108">
        <v>45222</v>
      </c>
      <c r="C31" s="109"/>
      <c r="D31" s="163" t="str">
        <f>IF(ISERROR(VLOOKUP($B31,Feiertage_D!$D$5:$Z$38,VLOOKUP(Deckblatt!$F$28,Hilfsfeld!$Q$1:$S$20,3,0),0)),"",IF(VLOOKUP($B31,Feiertage_D!$D$5:$Z$38,VLOOKUP(Deckblatt!$F$28,Hilfsfeld!$Q$1:$S$20,3,0),0)=0,"",VLOOKUP($B31,Feiertage_D!$D$5:$Z$38,VLOOKUP(Deckblatt!$F$28,Hilfsfeld!$Q$1:$S$20,3,0),0)))</f>
        <v/>
      </c>
      <c r="E31" s="192"/>
      <c r="F31" s="192"/>
      <c r="G31" s="109"/>
      <c r="H31" s="127" t="str">
        <f>IF(B31="","",IF(Hilfsfeld!$D26=TRUE,"24:00",IF(OR(E31="",F31=""),"",IF(E31&lt;=F31,F31-E31,1-E31+F31))))</f>
        <v/>
      </c>
      <c r="I31" s="112"/>
      <c r="J31" s="113"/>
      <c r="K31" s="113" t="s">
        <v>234</v>
      </c>
      <c r="L31" s="105" t="str">
        <f>IF(OR($B31="",$K31="",AND(Hilfsfeld!C26=FALSE,Hilfsfeld!D26=FALSE,OR(E31="",F31="")),AND(Option_Standortreisen=nein,Hilfsfeld!$E26=TRUE),AND(Hilfsfeld!C26=FALSE,H31&lt;=(8/24))),"",IF(Hilfsfeld!D26=TRUE,VLOOKUP($K31,Länderkennzeichen,3,0),VLOOKUP($K31,Länderkennzeichen,2,0)))</f>
        <v/>
      </c>
      <c r="M31" s="165"/>
      <c r="N31" s="167"/>
      <c r="O31" s="166"/>
      <c r="P31" s="167"/>
      <c r="Q31" s="166"/>
      <c r="R31" s="167"/>
      <c r="S31" s="200" t="str">
        <f>IF(OR(B31="",K31="",AND(Option_Standortreisen=nein,Hilfsfeld!$E26=TRUE),AND(H31="",L31=""),AND(Hilfsfeld!G26=FALSE,Hilfsfeld!H26=FALSE,Hilfsfeld!I26=FALSE)),"",IF(L31&lt;&gt;"",(-1)*MIN(L31,SUM(IF(Hilfsfeld!G26=TRUE,MAX(VLOOKUP($K31,Länderkennzeichen,3,0)*Einstellungen!$E$6-N31,0),0),IF(Hilfsfeld!H26=TRUE,MAX(VLOOKUP($K31,Länderkennzeichen,3,0)*Einstellungen!$E$10-P31,0),0),IF(Hilfsfeld!I26=TRUE,MAX(VLOOKUP($K31,Länderkennzeichen,3,0)*Einstellungen!$E$10-R31,0),0))),(-1)*SUM(0,IF(Hilfsfeld!G26=TRUE,Einstellungen!$E$15,0),IF(Hilfsfeld!H26=TRUE,Einstellungen!$E$19,0),IF(Hilfsfeld!I26=TRUE,Einstellungen!$E$19,0))))</f>
        <v/>
      </c>
      <c r="T31" s="167"/>
      <c r="U31" s="167"/>
      <c r="V31" s="167"/>
      <c r="W31" s="168"/>
      <c r="X31" s="166"/>
      <c r="Y31" s="122" t="str">
        <f>IF(OR(B31="",W31=""),"",W31*Einstellungen!$E$31+W31*Einstellungen!$E$33*X31)</f>
        <v/>
      </c>
      <c r="Z31" s="165"/>
      <c r="AA31" s="105" t="str">
        <f>IF(OR(B31="",K31="",Hilfsfeld!$F26=FALSE),"",VLOOKUP($K31,Länderkennzeichen,4,0))</f>
        <v/>
      </c>
      <c r="AB31" s="167"/>
      <c r="AC31" s="167"/>
      <c r="AD31" s="167"/>
      <c r="AE31" s="167"/>
      <c r="AF31" s="105" t="str">
        <f>IF(OR(B31="",AND(L31="",S31="",T31="",U31="",V31="",Y31="",AA31="",AB31="",AC31="",AD31="",AE31="")),"",SUM(L31,S31:V31,Y31,AA31:AC31,AE31)+IF(Einstellungen!$E$39="ja",Reisekosten!AD31))</f>
        <v/>
      </c>
    </row>
    <row r="32" spans="2:32" ht="17.100000000000001" customHeight="1" x14ac:dyDescent="0.3">
      <c r="B32" s="108">
        <v>45223</v>
      </c>
      <c r="C32" s="109"/>
      <c r="D32" s="163" t="str">
        <f>IF(ISERROR(VLOOKUP($B32,Feiertage_D!$D$5:$Z$38,VLOOKUP(Deckblatt!$F$28,Hilfsfeld!$Q$1:$S$20,3,0),0)),"",IF(VLOOKUP($B32,Feiertage_D!$D$5:$Z$38,VLOOKUP(Deckblatt!$F$28,Hilfsfeld!$Q$1:$S$20,3,0),0)=0,"",VLOOKUP($B32,Feiertage_D!$D$5:$Z$38,VLOOKUP(Deckblatt!$F$28,Hilfsfeld!$Q$1:$S$20,3,0),0)))</f>
        <v/>
      </c>
      <c r="E32" s="192"/>
      <c r="F32" s="192"/>
      <c r="G32" s="109"/>
      <c r="H32" s="127" t="str">
        <f>IF(B32="","",IF(Hilfsfeld!$D27=TRUE,"24:00",IF(OR(E32="",F32=""),"",IF(E32&lt;=F32,F32-E32,1-E32+F32))))</f>
        <v/>
      </c>
      <c r="I32" s="112"/>
      <c r="J32" s="113"/>
      <c r="K32" s="113" t="s">
        <v>234</v>
      </c>
      <c r="L32" s="105" t="str">
        <f>IF(OR($B32="",$K32="",AND(Hilfsfeld!C27=FALSE,Hilfsfeld!D27=FALSE,OR(E32="",F32="")),AND(Option_Standortreisen=nein,Hilfsfeld!$E27=TRUE),AND(Hilfsfeld!C27=FALSE,H32&lt;=(8/24))),"",IF(Hilfsfeld!D27=TRUE,VLOOKUP($K32,Länderkennzeichen,3,0),VLOOKUP($K32,Länderkennzeichen,2,0)))</f>
        <v/>
      </c>
      <c r="M32" s="165"/>
      <c r="N32" s="167"/>
      <c r="O32" s="166"/>
      <c r="P32" s="167"/>
      <c r="Q32" s="166"/>
      <c r="R32" s="167"/>
      <c r="S32" s="200" t="str">
        <f>IF(OR(B32="",K32="",AND(Option_Standortreisen=nein,Hilfsfeld!$E27=TRUE),AND(H32="",L32=""),AND(Hilfsfeld!G27=FALSE,Hilfsfeld!H27=FALSE,Hilfsfeld!I27=FALSE)),"",IF(L32&lt;&gt;"",(-1)*MIN(L32,SUM(IF(Hilfsfeld!G27=TRUE,MAX(VLOOKUP($K32,Länderkennzeichen,3,0)*Einstellungen!$E$6-N32,0),0),IF(Hilfsfeld!H27=TRUE,MAX(VLOOKUP($K32,Länderkennzeichen,3,0)*Einstellungen!$E$10-P32,0),0),IF(Hilfsfeld!I27=TRUE,MAX(VLOOKUP($K32,Länderkennzeichen,3,0)*Einstellungen!$E$10-R32,0),0))),(-1)*SUM(0,IF(Hilfsfeld!G27=TRUE,Einstellungen!$E$15,0),IF(Hilfsfeld!H27=TRUE,Einstellungen!$E$19,0),IF(Hilfsfeld!I27=TRUE,Einstellungen!$E$19,0))))</f>
        <v/>
      </c>
      <c r="T32" s="167"/>
      <c r="U32" s="167"/>
      <c r="V32" s="167"/>
      <c r="W32" s="168"/>
      <c r="X32" s="166"/>
      <c r="Y32" s="122" t="str">
        <f>IF(OR(B32="",W32=""),"",W32*Einstellungen!$E$31+W32*Einstellungen!$E$33*X32)</f>
        <v/>
      </c>
      <c r="Z32" s="165"/>
      <c r="AA32" s="105" t="str">
        <f>IF(OR(B32="",K32="",Hilfsfeld!$F27=FALSE),"",VLOOKUP($K32,Länderkennzeichen,4,0))</f>
        <v/>
      </c>
      <c r="AB32" s="167"/>
      <c r="AC32" s="167"/>
      <c r="AD32" s="167"/>
      <c r="AE32" s="167"/>
      <c r="AF32" s="105" t="str">
        <f>IF(OR(B32="",AND(L32="",S32="",T32="",U32="",V32="",Y32="",AA32="",AB32="",AC32="",AD32="",AE32="")),"",SUM(L32,S32:V32,Y32,AA32:AC32,AE32)+IF(Einstellungen!$E$39="ja",Reisekosten!AD32))</f>
        <v/>
      </c>
    </row>
    <row r="33" spans="2:32" ht="17.100000000000001" customHeight="1" x14ac:dyDescent="0.3">
      <c r="B33" s="108">
        <v>45224</v>
      </c>
      <c r="C33" s="109"/>
      <c r="D33" s="163" t="str">
        <f>IF(ISERROR(VLOOKUP($B33,Feiertage_D!$D$5:$Z$38,VLOOKUP(Deckblatt!$F$28,Hilfsfeld!$Q$1:$S$20,3,0),0)),"",IF(VLOOKUP($B33,Feiertage_D!$D$5:$Z$38,VLOOKUP(Deckblatt!$F$28,Hilfsfeld!$Q$1:$S$20,3,0),0)=0,"",VLOOKUP($B33,Feiertage_D!$D$5:$Z$38,VLOOKUP(Deckblatt!$F$28,Hilfsfeld!$Q$1:$S$20,3,0),0)))</f>
        <v/>
      </c>
      <c r="E33" s="192"/>
      <c r="F33" s="192"/>
      <c r="G33" s="109"/>
      <c r="H33" s="127" t="str">
        <f>IF(B33="","",IF(Hilfsfeld!$D28=TRUE,"24:00",IF(OR(E33="",F33=""),"",IF(E33&lt;=F33,F33-E33,1-E33+F33))))</f>
        <v/>
      </c>
      <c r="I33" s="112"/>
      <c r="J33" s="113"/>
      <c r="K33" s="113" t="s">
        <v>234</v>
      </c>
      <c r="L33" s="105" t="str">
        <f>IF(OR($B33="",$K33="",AND(Hilfsfeld!C28=FALSE,Hilfsfeld!D28=FALSE,OR(E33="",F33="")),AND(Option_Standortreisen=nein,Hilfsfeld!$E28=TRUE),AND(Hilfsfeld!C28=FALSE,H33&lt;=(8/24))),"",IF(Hilfsfeld!D28=TRUE,VLOOKUP($K33,Länderkennzeichen,3,0),VLOOKUP($K33,Länderkennzeichen,2,0)))</f>
        <v/>
      </c>
      <c r="M33" s="165"/>
      <c r="N33" s="167"/>
      <c r="O33" s="166"/>
      <c r="P33" s="167"/>
      <c r="Q33" s="166"/>
      <c r="R33" s="167"/>
      <c r="S33" s="200" t="str">
        <f>IF(OR(B33="",K33="",AND(Option_Standortreisen=nein,Hilfsfeld!$E28=TRUE),AND(H33="",L33=""),AND(Hilfsfeld!G28=FALSE,Hilfsfeld!H28=FALSE,Hilfsfeld!I28=FALSE)),"",IF(L33&lt;&gt;"",(-1)*MIN(L33,SUM(IF(Hilfsfeld!G28=TRUE,MAX(VLOOKUP($K33,Länderkennzeichen,3,0)*Einstellungen!$E$6-N33,0),0),IF(Hilfsfeld!H28=TRUE,MAX(VLOOKUP($K33,Länderkennzeichen,3,0)*Einstellungen!$E$10-P33,0),0),IF(Hilfsfeld!I28=TRUE,MAX(VLOOKUP($K33,Länderkennzeichen,3,0)*Einstellungen!$E$10-R33,0),0))),(-1)*SUM(0,IF(Hilfsfeld!G28=TRUE,Einstellungen!$E$15,0),IF(Hilfsfeld!H28=TRUE,Einstellungen!$E$19,0),IF(Hilfsfeld!I28=TRUE,Einstellungen!$E$19,0))))</f>
        <v/>
      </c>
      <c r="T33" s="167"/>
      <c r="U33" s="167"/>
      <c r="V33" s="167"/>
      <c r="W33" s="168"/>
      <c r="X33" s="166"/>
      <c r="Y33" s="122" t="str">
        <f>IF(OR(B33="",W33=""),"",W33*Einstellungen!$E$31+W33*Einstellungen!$E$33*X33)</f>
        <v/>
      </c>
      <c r="Z33" s="165"/>
      <c r="AA33" s="105" t="str">
        <f>IF(OR(B33="",K33="",Hilfsfeld!$F28=FALSE),"",VLOOKUP($K33,Länderkennzeichen,4,0))</f>
        <v/>
      </c>
      <c r="AB33" s="167"/>
      <c r="AC33" s="167"/>
      <c r="AD33" s="167"/>
      <c r="AE33" s="167"/>
      <c r="AF33" s="105" t="str">
        <f>IF(OR(B33="",AND(L33="",S33="",T33="",U33="",V33="",Y33="",AA33="",AB33="",AC33="",AD33="",AE33="")),"",SUM(L33,S33:V33,Y33,AA33:AC33,AE33)+IF(Einstellungen!$E$39="ja",Reisekosten!AD33))</f>
        <v/>
      </c>
    </row>
    <row r="34" spans="2:32" ht="17.100000000000001" customHeight="1" x14ac:dyDescent="0.3">
      <c r="B34" s="108">
        <v>45225</v>
      </c>
      <c r="C34" s="109"/>
      <c r="D34" s="163" t="str">
        <f>IF(ISERROR(VLOOKUP($B34,Feiertage_D!$D$5:$Z$38,VLOOKUP(Deckblatt!$F$28,Hilfsfeld!$Q$1:$S$20,3,0),0)),"",IF(VLOOKUP($B34,Feiertage_D!$D$5:$Z$38,VLOOKUP(Deckblatt!$F$28,Hilfsfeld!$Q$1:$S$20,3,0),0)=0,"",VLOOKUP($B34,Feiertage_D!$D$5:$Z$38,VLOOKUP(Deckblatt!$F$28,Hilfsfeld!$Q$1:$S$20,3,0),0)))</f>
        <v/>
      </c>
      <c r="E34" s="192"/>
      <c r="F34" s="192"/>
      <c r="G34" s="109"/>
      <c r="H34" s="127" t="str">
        <f>IF(B34="","",IF(Hilfsfeld!$D29=TRUE,"24:00",IF(OR(E34="",F34=""),"",IF(E34&lt;=F34,F34-E34,1-E34+F34))))</f>
        <v/>
      </c>
      <c r="I34" s="112"/>
      <c r="J34" s="113"/>
      <c r="K34" s="113" t="s">
        <v>234</v>
      </c>
      <c r="L34" s="105" t="str">
        <f>IF(OR($B34="",$K34="",AND(Hilfsfeld!C29=FALSE,Hilfsfeld!D29=FALSE,OR(E34="",F34="")),AND(Option_Standortreisen=nein,Hilfsfeld!$E29=TRUE),AND(Hilfsfeld!C29=FALSE,H34&lt;=(8/24))),"",IF(Hilfsfeld!D29=TRUE,VLOOKUP($K34,Länderkennzeichen,3,0),VLOOKUP($K34,Länderkennzeichen,2,0)))</f>
        <v/>
      </c>
      <c r="M34" s="165"/>
      <c r="N34" s="167"/>
      <c r="O34" s="166"/>
      <c r="P34" s="167"/>
      <c r="Q34" s="166"/>
      <c r="R34" s="167"/>
      <c r="S34" s="200" t="str">
        <f>IF(OR(B34="",K34="",AND(Option_Standortreisen=nein,Hilfsfeld!$E29=TRUE),AND(H34="",L34=""),AND(Hilfsfeld!G29=FALSE,Hilfsfeld!H29=FALSE,Hilfsfeld!I29=FALSE)),"",IF(L34&lt;&gt;"",(-1)*MIN(L34,SUM(IF(Hilfsfeld!G29=TRUE,MAX(VLOOKUP($K34,Länderkennzeichen,3,0)*Einstellungen!$E$6-N34,0),0),IF(Hilfsfeld!H29=TRUE,MAX(VLOOKUP($K34,Länderkennzeichen,3,0)*Einstellungen!$E$10-P34,0),0),IF(Hilfsfeld!I29=TRUE,MAX(VLOOKUP($K34,Länderkennzeichen,3,0)*Einstellungen!$E$10-R34,0),0))),(-1)*SUM(0,IF(Hilfsfeld!G29=TRUE,Einstellungen!$E$15,0),IF(Hilfsfeld!H29=TRUE,Einstellungen!$E$19,0),IF(Hilfsfeld!I29=TRUE,Einstellungen!$E$19,0))))</f>
        <v/>
      </c>
      <c r="T34" s="167"/>
      <c r="U34" s="167"/>
      <c r="V34" s="167"/>
      <c r="W34" s="168"/>
      <c r="X34" s="166"/>
      <c r="Y34" s="122" t="str">
        <f>IF(OR(B34="",W34=""),"",W34*Einstellungen!$E$31+W34*Einstellungen!$E$33*X34)</f>
        <v/>
      </c>
      <c r="Z34" s="165"/>
      <c r="AA34" s="105" t="str">
        <f>IF(OR(B34="",K34="",Hilfsfeld!$F29=FALSE),"",VLOOKUP($K34,Länderkennzeichen,4,0))</f>
        <v/>
      </c>
      <c r="AB34" s="167"/>
      <c r="AC34" s="167"/>
      <c r="AD34" s="167"/>
      <c r="AE34" s="167"/>
      <c r="AF34" s="105" t="str">
        <f>IF(OR(B34="",AND(L34="",S34="",T34="",U34="",V34="",Y34="",AA34="",AB34="",AC34="",AD34="",AE34="")),"",SUM(L34,S34:V34,Y34,AA34:AC34,AE34)+IF(Einstellungen!$E$39="ja",Reisekosten!AD34))</f>
        <v/>
      </c>
    </row>
    <row r="35" spans="2:32" ht="17.100000000000001" customHeight="1" x14ac:dyDescent="0.3">
      <c r="B35" s="108">
        <v>45226</v>
      </c>
      <c r="C35" s="109"/>
      <c r="D35" s="163" t="str">
        <f>IF(ISERROR(VLOOKUP($B35,Feiertage_D!$D$5:$Z$38,VLOOKUP(Deckblatt!$F$28,Hilfsfeld!$Q$1:$S$20,3,0),0)),"",IF(VLOOKUP($B35,Feiertage_D!$D$5:$Z$38,VLOOKUP(Deckblatt!$F$28,Hilfsfeld!$Q$1:$S$20,3,0),0)=0,"",VLOOKUP($B35,Feiertage_D!$D$5:$Z$38,VLOOKUP(Deckblatt!$F$28,Hilfsfeld!$Q$1:$S$20,3,0),0)))</f>
        <v/>
      </c>
      <c r="E35" s="192"/>
      <c r="F35" s="192"/>
      <c r="G35" s="109"/>
      <c r="H35" s="127" t="str">
        <f>IF(B35="","",IF(Hilfsfeld!$D30=TRUE,"24:00",IF(OR(E35="",F35=""),"",IF(E35&lt;=F35,F35-E35,1-E35+F35))))</f>
        <v/>
      </c>
      <c r="I35" s="112"/>
      <c r="J35" s="113"/>
      <c r="K35" s="113" t="s">
        <v>234</v>
      </c>
      <c r="L35" s="105" t="str">
        <f>IF(OR($B35="",$K35="",AND(Hilfsfeld!C30=FALSE,Hilfsfeld!D30=FALSE,OR(E35="",F35="")),AND(Option_Standortreisen=nein,Hilfsfeld!$E30=TRUE),AND(Hilfsfeld!C30=FALSE,H35&lt;=(8/24))),"",IF(Hilfsfeld!D30=TRUE,VLOOKUP($K35,Länderkennzeichen,3,0),VLOOKUP($K35,Länderkennzeichen,2,0)))</f>
        <v/>
      </c>
      <c r="M35" s="165"/>
      <c r="N35" s="167"/>
      <c r="O35" s="166"/>
      <c r="P35" s="167"/>
      <c r="Q35" s="166"/>
      <c r="R35" s="167"/>
      <c r="S35" s="200" t="str">
        <f>IF(OR(B35="",K35="",AND(Option_Standortreisen=nein,Hilfsfeld!$E30=TRUE),AND(H35="",L35=""),AND(Hilfsfeld!G30=FALSE,Hilfsfeld!H30=FALSE,Hilfsfeld!I30=FALSE)),"",IF(L35&lt;&gt;"",(-1)*MIN(L35,SUM(IF(Hilfsfeld!G30=TRUE,MAX(VLOOKUP($K35,Länderkennzeichen,3,0)*Einstellungen!$E$6-N35,0),0),IF(Hilfsfeld!H30=TRUE,MAX(VLOOKUP($K35,Länderkennzeichen,3,0)*Einstellungen!$E$10-P35,0),0),IF(Hilfsfeld!I30=TRUE,MAX(VLOOKUP($K35,Länderkennzeichen,3,0)*Einstellungen!$E$10-R35,0),0))),(-1)*SUM(0,IF(Hilfsfeld!G30=TRUE,Einstellungen!$E$15,0),IF(Hilfsfeld!H30=TRUE,Einstellungen!$E$19,0),IF(Hilfsfeld!I30=TRUE,Einstellungen!$E$19,0))))</f>
        <v/>
      </c>
      <c r="T35" s="167"/>
      <c r="U35" s="167"/>
      <c r="V35" s="167"/>
      <c r="W35" s="168"/>
      <c r="X35" s="166"/>
      <c r="Y35" s="122" t="str">
        <f>IF(OR(B35="",W35=""),"",W35*Einstellungen!$E$31+W35*Einstellungen!$E$33*X35)</f>
        <v/>
      </c>
      <c r="Z35" s="165"/>
      <c r="AA35" s="105" t="str">
        <f>IF(OR(B35="",K35="",Hilfsfeld!$F30=FALSE),"",VLOOKUP($K35,Länderkennzeichen,4,0))</f>
        <v/>
      </c>
      <c r="AB35" s="167"/>
      <c r="AC35" s="167"/>
      <c r="AD35" s="167"/>
      <c r="AE35" s="167"/>
      <c r="AF35" s="105" t="str">
        <f>IF(OR(B35="",AND(L35="",S35="",T35="",U35="",V35="",Y35="",AA35="",AB35="",AC35="",AD35="",AE35="")),"",SUM(L35,S35:V35,Y35,AA35:AC35,AE35)+IF(Einstellungen!$E$39="ja",Reisekosten!AD35))</f>
        <v/>
      </c>
    </row>
    <row r="36" spans="2:32" ht="17.100000000000001" customHeight="1" x14ac:dyDescent="0.3">
      <c r="B36" s="108">
        <v>45227</v>
      </c>
      <c r="C36" s="109"/>
      <c r="D36" s="163" t="str">
        <f>IF(ISERROR(VLOOKUP($B36,Feiertage_D!$D$5:$Z$38,VLOOKUP(Deckblatt!$F$28,Hilfsfeld!$Q$1:$S$20,3,0),0)),"",IF(VLOOKUP($B36,Feiertage_D!$D$5:$Z$38,VLOOKUP(Deckblatt!$F$28,Hilfsfeld!$Q$1:$S$20,3,0),0)=0,"",VLOOKUP($B36,Feiertage_D!$D$5:$Z$38,VLOOKUP(Deckblatt!$F$28,Hilfsfeld!$Q$1:$S$20,3,0),0)))</f>
        <v/>
      </c>
      <c r="E36" s="192"/>
      <c r="F36" s="192"/>
      <c r="G36" s="109"/>
      <c r="H36" s="127" t="str">
        <f>IF(B36="","",IF(Hilfsfeld!$D31=TRUE,"24:00",IF(OR(E36="",F36=""),"",IF(E36&lt;=F36,F36-E36,1-E36+F36))))</f>
        <v/>
      </c>
      <c r="I36" s="112"/>
      <c r="J36" s="113"/>
      <c r="K36" s="113" t="s">
        <v>234</v>
      </c>
      <c r="L36" s="105" t="str">
        <f>IF(OR($B36="",$K36="",AND(Hilfsfeld!C31=FALSE,Hilfsfeld!D31=FALSE,OR(E36="",F36="")),AND(Option_Standortreisen=nein,Hilfsfeld!$E31=TRUE),AND(Hilfsfeld!C31=FALSE,H36&lt;=(8/24))),"",IF(Hilfsfeld!D31=TRUE,VLOOKUP($K36,Länderkennzeichen,3,0),VLOOKUP($K36,Länderkennzeichen,2,0)))</f>
        <v/>
      </c>
      <c r="M36" s="165"/>
      <c r="N36" s="167"/>
      <c r="O36" s="166"/>
      <c r="P36" s="167"/>
      <c r="Q36" s="166"/>
      <c r="R36" s="167"/>
      <c r="S36" s="200" t="str">
        <f>IF(OR(B36="",K36="",AND(Option_Standortreisen=nein,Hilfsfeld!$E31=TRUE),AND(H36="",L36=""),AND(Hilfsfeld!G31=FALSE,Hilfsfeld!H31=FALSE,Hilfsfeld!I31=FALSE)),"",IF(L36&lt;&gt;"",(-1)*MIN(L36,SUM(IF(Hilfsfeld!G31=TRUE,MAX(VLOOKUP($K36,Länderkennzeichen,3,0)*Einstellungen!$E$6-N36,0),0),IF(Hilfsfeld!H31=TRUE,MAX(VLOOKUP($K36,Länderkennzeichen,3,0)*Einstellungen!$E$10-P36,0),0),IF(Hilfsfeld!I31=TRUE,MAX(VLOOKUP($K36,Länderkennzeichen,3,0)*Einstellungen!$E$10-R36,0),0))),(-1)*SUM(0,IF(Hilfsfeld!G31=TRUE,Einstellungen!$E$15,0),IF(Hilfsfeld!H31=TRUE,Einstellungen!$E$19,0),IF(Hilfsfeld!I31=TRUE,Einstellungen!$E$19,0))))</f>
        <v/>
      </c>
      <c r="T36" s="167"/>
      <c r="U36" s="167"/>
      <c r="V36" s="167"/>
      <c r="W36" s="168"/>
      <c r="X36" s="166"/>
      <c r="Y36" s="122" t="str">
        <f>IF(OR(B36="",W36=""),"",W36*Einstellungen!$E$31+W36*Einstellungen!$E$33*X36)</f>
        <v/>
      </c>
      <c r="Z36" s="165"/>
      <c r="AA36" s="105" t="str">
        <f>IF(OR(B36="",K36="",Hilfsfeld!$F31=FALSE),"",VLOOKUP($K36,Länderkennzeichen,4,0))</f>
        <v/>
      </c>
      <c r="AB36" s="167"/>
      <c r="AC36" s="167"/>
      <c r="AD36" s="167"/>
      <c r="AE36" s="167"/>
      <c r="AF36" s="105" t="str">
        <f>IF(OR(B36="",AND(L36="",S36="",T36="",U36="",V36="",Y36="",AA36="",AB36="",AC36="",AD36="",AE36="")),"",SUM(L36,S36:V36,Y36,AA36:AC36,AE36)+IF(Einstellungen!$E$39="ja",Reisekosten!AD36))</f>
        <v/>
      </c>
    </row>
    <row r="37" spans="2:32" ht="17.100000000000001" customHeight="1" x14ac:dyDescent="0.3">
      <c r="B37" s="108">
        <v>45228</v>
      </c>
      <c r="C37" s="109"/>
      <c r="D37" s="163" t="str">
        <f>IF(ISERROR(VLOOKUP($B37,Feiertage_D!$D$5:$Z$38,VLOOKUP(Deckblatt!$F$28,Hilfsfeld!$Q$1:$S$20,3,0),0)),"",IF(VLOOKUP($B37,Feiertage_D!$D$5:$Z$38,VLOOKUP(Deckblatt!$F$28,Hilfsfeld!$Q$1:$S$20,3,0),0)=0,"",VLOOKUP($B37,Feiertage_D!$D$5:$Z$38,VLOOKUP(Deckblatt!$F$28,Hilfsfeld!$Q$1:$S$20,3,0),0)))</f>
        <v/>
      </c>
      <c r="E37" s="192"/>
      <c r="F37" s="192"/>
      <c r="G37" s="109"/>
      <c r="H37" s="127" t="str">
        <f>IF(B37="","",IF(Hilfsfeld!$D32=TRUE,"24:00",IF(OR(E37="",F37=""),"",IF(E37&lt;=F37,F37-E37,1-E37+F37))))</f>
        <v/>
      </c>
      <c r="I37" s="112"/>
      <c r="J37" s="113"/>
      <c r="K37" s="113" t="s">
        <v>234</v>
      </c>
      <c r="L37" s="105" t="str">
        <f>IF(OR($B37="",$K37="",AND(Hilfsfeld!C32=FALSE,Hilfsfeld!D32=FALSE,OR(E37="",F37="")),AND(Option_Standortreisen=nein,Hilfsfeld!$E32=TRUE),AND(Hilfsfeld!C32=FALSE,H37&lt;=(8/24))),"",IF(Hilfsfeld!D32=TRUE,VLOOKUP($K37,Länderkennzeichen,3,0),VLOOKUP($K37,Länderkennzeichen,2,0)))</f>
        <v/>
      </c>
      <c r="M37" s="165"/>
      <c r="N37" s="167"/>
      <c r="O37" s="166"/>
      <c r="P37" s="167"/>
      <c r="Q37" s="166"/>
      <c r="R37" s="167"/>
      <c r="S37" s="200" t="str">
        <f>IF(OR(B37="",K37="",AND(Option_Standortreisen=nein,Hilfsfeld!$E32=TRUE),AND(H37="",L37=""),AND(Hilfsfeld!G32=FALSE,Hilfsfeld!H32=FALSE,Hilfsfeld!I32=FALSE)),"",IF(L37&lt;&gt;"",(-1)*MIN(L37,SUM(IF(Hilfsfeld!G32=TRUE,MAX(VLOOKUP($K37,Länderkennzeichen,3,0)*Einstellungen!$E$6-N37,0),0),IF(Hilfsfeld!H32=TRUE,MAX(VLOOKUP($K37,Länderkennzeichen,3,0)*Einstellungen!$E$10-P37,0),0),IF(Hilfsfeld!I32=TRUE,MAX(VLOOKUP($K37,Länderkennzeichen,3,0)*Einstellungen!$E$10-R37,0),0))),(-1)*SUM(0,IF(Hilfsfeld!G32=TRUE,Einstellungen!$E$15,0),IF(Hilfsfeld!H32=TRUE,Einstellungen!$E$19,0),IF(Hilfsfeld!I32=TRUE,Einstellungen!$E$19,0))))</f>
        <v/>
      </c>
      <c r="T37" s="167"/>
      <c r="U37" s="167"/>
      <c r="V37" s="167"/>
      <c r="W37" s="168"/>
      <c r="X37" s="166"/>
      <c r="Y37" s="122" t="str">
        <f>IF(OR(B37="",W37=""),"",W37*Einstellungen!$E$31+W37*Einstellungen!$E$33*X37)</f>
        <v/>
      </c>
      <c r="Z37" s="165"/>
      <c r="AA37" s="105" t="str">
        <f>IF(OR(B37="",K37="",Hilfsfeld!$F32=FALSE),"",VLOOKUP($K37,Länderkennzeichen,4,0))</f>
        <v/>
      </c>
      <c r="AB37" s="167"/>
      <c r="AC37" s="167"/>
      <c r="AD37" s="167"/>
      <c r="AE37" s="167"/>
      <c r="AF37" s="105" t="str">
        <f>IF(OR(B37="",AND(L37="",S37="",T37="",U37="",V37="",Y37="",AA37="",AB37="",AC37="",AD37="",AE37="")),"",SUM(L37,S37:V37,Y37,AA37:AC37,AE37)+IF(Einstellungen!$E$39="ja",Reisekosten!AD37))</f>
        <v/>
      </c>
    </row>
    <row r="38" spans="2:32" ht="17.100000000000001" customHeight="1" x14ac:dyDescent="0.3">
      <c r="B38" s="108">
        <v>45229</v>
      </c>
      <c r="C38" s="109"/>
      <c r="D38" s="163" t="str">
        <f>IF(ISERROR(VLOOKUP($B38,Feiertage_D!$D$5:$Z$38,VLOOKUP(Deckblatt!$F$28,Hilfsfeld!$Q$1:$S$20,3,0),0)),"",IF(VLOOKUP($B38,Feiertage_D!$D$5:$Z$38,VLOOKUP(Deckblatt!$F$28,Hilfsfeld!$Q$1:$S$20,3,0),0)=0,"",VLOOKUP($B38,Feiertage_D!$D$5:$Z$38,VLOOKUP(Deckblatt!$F$28,Hilfsfeld!$Q$1:$S$20,3,0),0)))</f>
        <v/>
      </c>
      <c r="E38" s="192"/>
      <c r="F38" s="192"/>
      <c r="G38" s="109"/>
      <c r="H38" s="127" t="str">
        <f>IF(B38="","",IF(Hilfsfeld!$D33=TRUE,"24:00",IF(OR(E38="",F38=""),"",IF(E38&lt;=F38,F38-E38,1-E38+F38))))</f>
        <v/>
      </c>
      <c r="I38" s="112"/>
      <c r="J38" s="113"/>
      <c r="K38" s="113" t="s">
        <v>234</v>
      </c>
      <c r="L38" s="105" t="str">
        <f>IF(OR($B38="",$K38="",AND(Hilfsfeld!C33=FALSE,Hilfsfeld!D33=FALSE,OR(E38="",F38="")),AND(Option_Standortreisen=nein,Hilfsfeld!$E33=TRUE),AND(Hilfsfeld!C33=FALSE,H38&lt;=(8/24))),"",IF(Hilfsfeld!D33=TRUE,VLOOKUP($K38,Länderkennzeichen,3,0),VLOOKUP($K38,Länderkennzeichen,2,0)))</f>
        <v/>
      </c>
      <c r="M38" s="165"/>
      <c r="N38" s="167"/>
      <c r="O38" s="166"/>
      <c r="P38" s="167"/>
      <c r="Q38" s="166"/>
      <c r="R38" s="167"/>
      <c r="S38" s="200" t="str">
        <f>IF(OR(B38="",K38="",AND(Option_Standortreisen=nein,Hilfsfeld!$E33=TRUE),AND(H38="",L38=""),AND(Hilfsfeld!G33=FALSE,Hilfsfeld!H33=FALSE,Hilfsfeld!I33=FALSE)),"",IF(L38&lt;&gt;"",(-1)*MIN(L38,SUM(IF(Hilfsfeld!G33=TRUE,MAX(VLOOKUP($K38,Länderkennzeichen,3,0)*Einstellungen!$E$6-N38,0),0),IF(Hilfsfeld!H33=TRUE,MAX(VLOOKUP($K38,Länderkennzeichen,3,0)*Einstellungen!$E$10-P38,0),0),IF(Hilfsfeld!I33=TRUE,MAX(VLOOKUP($K38,Länderkennzeichen,3,0)*Einstellungen!$E$10-R38,0),0))),(-1)*SUM(0,IF(Hilfsfeld!G33=TRUE,Einstellungen!$E$15,0),IF(Hilfsfeld!H33=TRUE,Einstellungen!$E$19,0),IF(Hilfsfeld!I33=TRUE,Einstellungen!$E$19,0))))</f>
        <v/>
      </c>
      <c r="T38" s="167"/>
      <c r="U38" s="167"/>
      <c r="V38" s="167"/>
      <c r="W38" s="168"/>
      <c r="X38" s="166"/>
      <c r="Y38" s="122" t="str">
        <f>IF(OR(B38="",W38=""),"",W38*Einstellungen!$E$31+W38*Einstellungen!$E$33*X38)</f>
        <v/>
      </c>
      <c r="Z38" s="165"/>
      <c r="AA38" s="105" t="str">
        <f>IF(OR(B38="",K38="",Hilfsfeld!$F33=FALSE),"",VLOOKUP($K38,Länderkennzeichen,4,0))</f>
        <v/>
      </c>
      <c r="AB38" s="167"/>
      <c r="AC38" s="167"/>
      <c r="AD38" s="167"/>
      <c r="AE38" s="167"/>
      <c r="AF38" s="105" t="str">
        <f>IF(OR(B38="",AND(L38="",S38="",T38="",U38="",V38="",Y38="",AA38="",AB38="",AC38="",AD38="",AE38="")),"",SUM(L38,S38:V38,Y38,AA38:AC38,AE38)+IF(Einstellungen!$E$39="ja",Reisekosten!AD38))</f>
        <v/>
      </c>
    </row>
    <row r="39" spans="2:32" ht="17.100000000000001" customHeight="1" x14ac:dyDescent="0.3">
      <c r="B39" s="108">
        <v>45230</v>
      </c>
      <c r="C39" s="109"/>
      <c r="D39" s="163" t="str">
        <f>IF(ISERROR(VLOOKUP($B39,Feiertage_D!$D$5:$Z$38,VLOOKUP(Deckblatt!$F$28,Hilfsfeld!$Q$1:$S$20,3,0),0)),"",IF(VLOOKUP($B39,Feiertage_D!$D$5:$Z$38,VLOOKUP(Deckblatt!$F$28,Hilfsfeld!$Q$1:$S$20,3,0),0)=0,"",VLOOKUP($B39,Feiertage_D!$D$5:$Z$38,VLOOKUP(Deckblatt!$F$28,Hilfsfeld!$Q$1:$S$20,3,0),0)))</f>
        <v/>
      </c>
      <c r="E39" s="192"/>
      <c r="F39" s="192"/>
      <c r="G39" s="109"/>
      <c r="H39" s="127" t="str">
        <f>IF(B39="","",IF(Hilfsfeld!$D34=TRUE,"24:00",IF(OR(E39="",F39=""),"",IF(E39&lt;=F39,F39-E39,1-E39+F39))))</f>
        <v/>
      </c>
      <c r="I39" s="112"/>
      <c r="J39" s="113"/>
      <c r="K39" s="113" t="s">
        <v>234</v>
      </c>
      <c r="L39" s="105" t="str">
        <f>IF(OR($B39="",$K39="",AND(Hilfsfeld!C34=FALSE,Hilfsfeld!D34=FALSE,OR(E39="",F39="")),AND(Option_Standortreisen=nein,Hilfsfeld!$E34=TRUE),AND(Hilfsfeld!C34=FALSE,H39&lt;=(8/24))),"",IF(Hilfsfeld!D34=TRUE,VLOOKUP($K39,Länderkennzeichen,3,0),VLOOKUP($K39,Länderkennzeichen,2,0)))</f>
        <v/>
      </c>
      <c r="M39" s="165"/>
      <c r="N39" s="167"/>
      <c r="O39" s="166"/>
      <c r="P39" s="167"/>
      <c r="Q39" s="166"/>
      <c r="R39" s="167"/>
      <c r="S39" s="200" t="str">
        <f>IF(OR(B39="",K39="",AND(Option_Standortreisen=nein,Hilfsfeld!$E34=TRUE),AND(H39="",L39=""),AND(Hilfsfeld!G34=FALSE,Hilfsfeld!H34=FALSE,Hilfsfeld!I34=FALSE)),"",IF(L39&lt;&gt;"",(-1)*MIN(L39,SUM(IF(Hilfsfeld!G34=TRUE,MAX(VLOOKUP($K39,Länderkennzeichen,3,0)*Einstellungen!$E$6-N39,0),0),IF(Hilfsfeld!H34=TRUE,MAX(VLOOKUP($K39,Länderkennzeichen,3,0)*Einstellungen!$E$10-P39,0),0),IF(Hilfsfeld!I34=TRUE,MAX(VLOOKUP($K39,Länderkennzeichen,3,0)*Einstellungen!$E$10-R39,0),0))),(-1)*SUM(0,IF(Hilfsfeld!G34=TRUE,Einstellungen!$E$15,0),IF(Hilfsfeld!H34=TRUE,Einstellungen!$E$19,0),IF(Hilfsfeld!I34=TRUE,Einstellungen!$E$19,0))))</f>
        <v/>
      </c>
      <c r="T39" s="167"/>
      <c r="U39" s="167"/>
      <c r="V39" s="167"/>
      <c r="W39" s="168"/>
      <c r="X39" s="166"/>
      <c r="Y39" s="122" t="str">
        <f>IF(OR(B39="",W39=""),"",W39*Einstellungen!$E$31+W39*Einstellungen!$E$33*X39)</f>
        <v/>
      </c>
      <c r="Z39" s="165"/>
      <c r="AA39" s="105" t="str">
        <f>IF(OR(B39="",K39="",Hilfsfeld!$F34=FALSE),"",VLOOKUP($K39,Länderkennzeichen,4,0))</f>
        <v/>
      </c>
      <c r="AB39" s="167"/>
      <c r="AC39" s="167"/>
      <c r="AD39" s="167"/>
      <c r="AE39" s="167"/>
      <c r="AF39" s="105" t="str">
        <f>IF(OR(B39="",AND(L39="",S39="",T39="",U39="",V39="",Y39="",AA39="",AB39="",AC39="",AD39="",AE39="")),"",SUM(L39,S39:V39,Y39,AA39:AC39,AE39)+IF(Einstellungen!$E$39="ja",Reisekosten!AD39))</f>
        <v/>
      </c>
    </row>
    <row r="40" spans="2:32" ht="20.100000000000001" customHeight="1" x14ac:dyDescent="0.3">
      <c r="B40" s="98"/>
      <c r="D40" s="76"/>
      <c r="J40" s="99"/>
      <c r="K40" s="100"/>
      <c r="L40" s="101"/>
      <c r="M40" s="103"/>
      <c r="N40" s="103"/>
      <c r="O40" s="103"/>
      <c r="P40" s="103"/>
      <c r="Q40" s="103"/>
      <c r="R40" s="103"/>
      <c r="S40" s="103"/>
      <c r="T40" s="103"/>
      <c r="U40" s="103"/>
      <c r="V40" s="103"/>
      <c r="W40" s="103"/>
      <c r="X40" s="103"/>
      <c r="Y40" s="104"/>
      <c r="Z40" s="102"/>
      <c r="AA40" s="103"/>
      <c r="AB40" s="103"/>
      <c r="AC40" s="103"/>
      <c r="AD40" s="103"/>
      <c r="AE40" s="235">
        <f>SUM(AF9:AF39)</f>
        <v>303.7</v>
      </c>
      <c r="AF40" s="236"/>
    </row>
    <row r="41" spans="2:32" ht="20.100000000000001" customHeight="1" x14ac:dyDescent="0.3">
      <c r="B41" s="239" t="s">
        <v>233</v>
      </c>
      <c r="C41" s="240"/>
      <c r="D41" s="240"/>
      <c r="E41" s="240"/>
      <c r="F41" s="240"/>
      <c r="G41" s="240"/>
      <c r="H41" s="240"/>
      <c r="I41" s="240"/>
      <c r="J41" s="164" t="s">
        <v>491</v>
      </c>
      <c r="K41" s="90"/>
      <c r="L41" s="90"/>
      <c r="M41" s="91"/>
      <c r="N41" s="91"/>
      <c r="O41" s="91"/>
      <c r="P41" s="91"/>
      <c r="Q41" s="91"/>
      <c r="R41" s="91"/>
      <c r="S41" s="91"/>
      <c r="T41" s="91"/>
      <c r="U41" s="91"/>
      <c r="V41" s="91"/>
      <c r="W41" s="91"/>
      <c r="X41" s="91"/>
      <c r="Y41" s="91"/>
      <c r="Z41" s="90"/>
      <c r="AA41" s="90"/>
      <c r="AB41" s="91"/>
      <c r="AC41" s="91"/>
      <c r="AD41" s="91"/>
      <c r="AE41" s="91"/>
      <c r="AF41" s="92"/>
    </row>
    <row r="42" spans="2:32" ht="30" customHeight="1" x14ac:dyDescent="0.3">
      <c r="B42" s="239" t="s">
        <v>136</v>
      </c>
      <c r="C42" s="240"/>
      <c r="D42" s="240"/>
      <c r="E42" s="240"/>
      <c r="F42" s="240"/>
      <c r="G42" s="240"/>
      <c r="H42" s="240"/>
      <c r="I42" s="240"/>
      <c r="J42" s="125"/>
      <c r="K42" s="12"/>
      <c r="L42" s="12"/>
      <c r="M42" s="12"/>
      <c r="N42" s="12"/>
      <c r="O42" s="12"/>
      <c r="P42" s="12"/>
      <c r="Q42" s="12"/>
      <c r="R42" s="12"/>
      <c r="S42" s="12"/>
      <c r="T42"/>
      <c r="U42" s="12"/>
      <c r="V42" s="12"/>
      <c r="W42" s="12"/>
      <c r="X42" s="12"/>
      <c r="Y42"/>
      <c r="Z42"/>
      <c r="AA42" s="230" t="s">
        <v>167</v>
      </c>
      <c r="AB42" s="230"/>
      <c r="AC42" s="230"/>
      <c r="AD42"/>
      <c r="AE42" s="246">
        <v>0</v>
      </c>
      <c r="AF42" s="247"/>
    </row>
    <row r="43" spans="2:32" ht="30" customHeight="1" x14ac:dyDescent="0.3">
      <c r="B43" s="244" t="str">
        <f>CONCATENATE("Unterschrift ",Einstellungen!$E$46,":")</f>
        <v>Unterschrift Vorgesetzter:</v>
      </c>
      <c r="C43" s="245"/>
      <c r="D43" s="245"/>
      <c r="E43" s="245"/>
      <c r="F43" s="245"/>
      <c r="G43" s="245"/>
      <c r="H43" s="245"/>
      <c r="I43" s="245"/>
      <c r="J43" s="125"/>
      <c r="K43"/>
      <c r="L43" s="12"/>
      <c r="M43" s="12"/>
      <c r="N43" s="12"/>
      <c r="O43" s="12"/>
      <c r="P43" s="12"/>
      <c r="Q43" s="12"/>
      <c r="R43" s="12"/>
      <c r="S43" s="12"/>
      <c r="T43"/>
      <c r="U43" s="12"/>
      <c r="V43" s="12"/>
      <c r="W43" s="121"/>
      <c r="X43" s="121"/>
      <c r="Y43"/>
      <c r="Z43"/>
      <c r="AA43" s="243" t="s">
        <v>137</v>
      </c>
      <c r="AB43" s="243"/>
      <c r="AC43" s="243"/>
      <c r="AD43"/>
      <c r="AE43" s="241">
        <f>AE40-AE42</f>
        <v>303.7</v>
      </c>
      <c r="AF43" s="242"/>
    </row>
    <row r="44" spans="2:32" ht="30" customHeight="1" x14ac:dyDescent="0.3">
      <c r="B44" s="237" t="str">
        <f>CONCATENATE("Unterschrift ",Einstellungen!$E$49,":")</f>
        <v>Unterschrift Geschäftsführer:</v>
      </c>
      <c r="C44" s="238"/>
      <c r="D44" s="238"/>
      <c r="E44" s="238"/>
      <c r="F44" s="238"/>
      <c r="G44" s="238"/>
      <c r="H44" s="238"/>
      <c r="I44" s="238"/>
      <c r="AF44" s="93"/>
    </row>
    <row r="45" spans="2:32" ht="20.100000000000001" customHeight="1" x14ac:dyDescent="0.3">
      <c r="B45" s="86"/>
      <c r="C45" s="87"/>
      <c r="D45" s="143"/>
      <c r="E45" s="87"/>
      <c r="F45" s="87"/>
      <c r="G45" s="87"/>
      <c r="H45" s="87"/>
      <c r="I45" s="87"/>
      <c r="J45" s="88"/>
      <c r="K45" s="87"/>
      <c r="L45" s="88"/>
      <c r="M45" s="88"/>
      <c r="N45" s="88"/>
      <c r="O45" s="88"/>
      <c r="P45" s="88"/>
      <c r="Q45" s="88"/>
      <c r="R45" s="88"/>
      <c r="S45" s="88"/>
      <c r="T45" s="88"/>
      <c r="U45" s="88"/>
      <c r="V45" s="88"/>
      <c r="W45" s="88"/>
      <c r="X45" s="88"/>
      <c r="Y45" s="88"/>
      <c r="Z45" s="88"/>
      <c r="AA45" s="88"/>
      <c r="AB45" s="88"/>
      <c r="AC45" s="88"/>
      <c r="AD45" s="88"/>
      <c r="AE45" s="88"/>
      <c r="AF45" s="89"/>
    </row>
    <row r="46" spans="2:32" x14ac:dyDescent="0.3">
      <c r="B46" s="76"/>
      <c r="D46" s="76"/>
      <c r="J46" s="78"/>
      <c r="K46" s="79"/>
    </row>
    <row r="47" spans="2:32" x14ac:dyDescent="0.3">
      <c r="B47" s="195" t="s">
        <v>237</v>
      </c>
      <c r="D47" s="81"/>
      <c r="J47" s="78"/>
      <c r="K47" s="79"/>
    </row>
    <row r="48" spans="2:32" x14ac:dyDescent="0.3">
      <c r="B48" s="82"/>
      <c r="D48" s="82"/>
    </row>
    <row r="49" spans="2:4" x14ac:dyDescent="0.3">
      <c r="B49" s="76"/>
      <c r="D49" s="76"/>
    </row>
    <row r="50" spans="2:4" x14ac:dyDescent="0.3">
      <c r="B50" s="76"/>
      <c r="D50" s="76"/>
    </row>
    <row r="51" spans="2:4" x14ac:dyDescent="0.3">
      <c r="B51" s="76"/>
      <c r="D51" s="76"/>
    </row>
    <row r="52" spans="2:4" x14ac:dyDescent="0.3">
      <c r="B52" s="76"/>
      <c r="D52" s="76"/>
    </row>
    <row r="53" spans="2:4" x14ac:dyDescent="0.3">
      <c r="B53" s="76"/>
      <c r="D53" s="76"/>
    </row>
    <row r="54" spans="2:4" x14ac:dyDescent="0.3">
      <c r="B54" s="76"/>
      <c r="D54" s="76"/>
    </row>
    <row r="55" spans="2:4" x14ac:dyDescent="0.3">
      <c r="B55" s="76"/>
      <c r="D55" s="76"/>
    </row>
    <row r="56" spans="2:4" x14ac:dyDescent="0.3">
      <c r="B56" s="76"/>
      <c r="D56" s="76"/>
    </row>
    <row r="57" spans="2:4" x14ac:dyDescent="0.3">
      <c r="B57" s="76"/>
      <c r="D57" s="76"/>
    </row>
    <row r="58" spans="2:4" x14ac:dyDescent="0.3">
      <c r="B58" s="76"/>
      <c r="D58" s="76"/>
    </row>
    <row r="59" spans="2:4" x14ac:dyDescent="0.3">
      <c r="B59" s="76"/>
      <c r="D59" s="76"/>
    </row>
    <row r="60" spans="2:4" x14ac:dyDescent="0.3">
      <c r="B60" s="76"/>
      <c r="D60" s="76"/>
    </row>
    <row r="61" spans="2:4" x14ac:dyDescent="0.3">
      <c r="B61" s="76"/>
      <c r="D61" s="76"/>
    </row>
    <row r="62" spans="2:4" x14ac:dyDescent="0.3">
      <c r="B62" s="76"/>
      <c r="D62" s="76"/>
    </row>
    <row r="63" spans="2:4" x14ac:dyDescent="0.3">
      <c r="B63" s="76"/>
      <c r="D63" s="76"/>
    </row>
    <row r="64" spans="2:4" x14ac:dyDescent="0.3">
      <c r="B64" s="76"/>
      <c r="D64" s="76"/>
    </row>
    <row r="65" spans="2:4" x14ac:dyDescent="0.3">
      <c r="B65" s="76"/>
      <c r="D65" s="76"/>
    </row>
    <row r="66" spans="2:4" x14ac:dyDescent="0.3">
      <c r="B66" s="76"/>
      <c r="D66" s="76"/>
    </row>
    <row r="67" spans="2:4" x14ac:dyDescent="0.3">
      <c r="B67" s="76"/>
      <c r="D67" s="76"/>
    </row>
    <row r="68" spans="2:4" x14ac:dyDescent="0.3">
      <c r="B68" s="76"/>
      <c r="D68" s="76"/>
    </row>
    <row r="69" spans="2:4" x14ac:dyDescent="0.3">
      <c r="B69" s="76"/>
      <c r="D69" s="76"/>
    </row>
    <row r="70" spans="2:4" x14ac:dyDescent="0.3">
      <c r="B70" s="76"/>
      <c r="D70" s="76"/>
    </row>
    <row r="71" spans="2:4" x14ac:dyDescent="0.3">
      <c r="B71" s="76"/>
      <c r="D71" s="76"/>
    </row>
    <row r="72" spans="2:4" x14ac:dyDescent="0.3">
      <c r="B72" s="76"/>
      <c r="D72" s="76"/>
    </row>
    <row r="73" spans="2:4" x14ac:dyDescent="0.3">
      <c r="B73" s="76"/>
      <c r="D73" s="76"/>
    </row>
    <row r="74" spans="2:4" x14ac:dyDescent="0.3">
      <c r="B74" s="76"/>
      <c r="D74" s="76"/>
    </row>
    <row r="75" spans="2:4" x14ac:dyDescent="0.3">
      <c r="B75" s="76"/>
      <c r="D75" s="76"/>
    </row>
    <row r="76" spans="2:4" x14ac:dyDescent="0.3">
      <c r="B76" s="76"/>
      <c r="D76" s="76"/>
    </row>
    <row r="77" spans="2:4" x14ac:dyDescent="0.3">
      <c r="B77" s="76"/>
      <c r="D77" s="76"/>
    </row>
    <row r="78" spans="2:4" x14ac:dyDescent="0.3">
      <c r="B78" s="76"/>
      <c r="D78" s="76"/>
    </row>
    <row r="79" spans="2:4" x14ac:dyDescent="0.3">
      <c r="B79" s="76"/>
      <c r="D79" s="76"/>
    </row>
    <row r="80" spans="2:4" x14ac:dyDescent="0.3">
      <c r="B80" s="76"/>
      <c r="D80" s="76"/>
    </row>
    <row r="81" spans="2:4" x14ac:dyDescent="0.3">
      <c r="B81" s="76"/>
      <c r="D81" s="76"/>
    </row>
    <row r="82" spans="2:4" x14ac:dyDescent="0.3">
      <c r="B82" s="76"/>
      <c r="D82" s="76"/>
    </row>
    <row r="83" spans="2:4" x14ac:dyDescent="0.3">
      <c r="B83" s="76"/>
      <c r="D83" s="76"/>
    </row>
    <row r="84" spans="2:4" x14ac:dyDescent="0.3">
      <c r="B84" s="76"/>
      <c r="D84" s="76"/>
    </row>
    <row r="85" spans="2:4" x14ac:dyDescent="0.3">
      <c r="B85" s="76"/>
      <c r="D85" s="76"/>
    </row>
    <row r="86" spans="2:4" x14ac:dyDescent="0.3">
      <c r="B86" s="76"/>
      <c r="D86" s="76"/>
    </row>
    <row r="87" spans="2:4" x14ac:dyDescent="0.3">
      <c r="B87" s="76"/>
      <c r="D87" s="76"/>
    </row>
    <row r="88" spans="2:4" x14ac:dyDescent="0.3">
      <c r="B88" s="76"/>
      <c r="D88" s="76"/>
    </row>
    <row r="89" spans="2:4" x14ac:dyDescent="0.3">
      <c r="B89" s="76"/>
      <c r="D89" s="76"/>
    </row>
    <row r="90" spans="2:4" x14ac:dyDescent="0.3">
      <c r="B90" s="76"/>
      <c r="D90" s="76"/>
    </row>
    <row r="91" spans="2:4" x14ac:dyDescent="0.3">
      <c r="B91" s="76"/>
      <c r="D91" s="76"/>
    </row>
    <row r="92" spans="2:4" x14ac:dyDescent="0.3">
      <c r="B92" s="76"/>
      <c r="D92" s="76"/>
    </row>
    <row r="93" spans="2:4" x14ac:dyDescent="0.3">
      <c r="B93" s="76"/>
      <c r="D93" s="76"/>
    </row>
    <row r="94" spans="2:4" x14ac:dyDescent="0.3">
      <c r="B94" s="76"/>
      <c r="D94" s="76"/>
    </row>
    <row r="95" spans="2:4" x14ac:dyDescent="0.3">
      <c r="B95" s="76"/>
      <c r="D95" s="76"/>
    </row>
    <row r="96" spans="2:4" x14ac:dyDescent="0.3">
      <c r="B96" s="76"/>
      <c r="D96" s="76"/>
    </row>
    <row r="97" spans="2:4" x14ac:dyDescent="0.3">
      <c r="B97" s="76"/>
      <c r="D97" s="76"/>
    </row>
    <row r="98" spans="2:4" x14ac:dyDescent="0.3">
      <c r="B98" s="76"/>
      <c r="D98" s="76"/>
    </row>
    <row r="99" spans="2:4" x14ac:dyDescent="0.3">
      <c r="B99" s="76"/>
      <c r="D99" s="76"/>
    </row>
    <row r="100" spans="2:4" x14ac:dyDescent="0.3">
      <c r="B100" s="76"/>
      <c r="D100" s="76"/>
    </row>
    <row r="101" spans="2:4" x14ac:dyDescent="0.3">
      <c r="B101" s="76"/>
      <c r="D101" s="76"/>
    </row>
    <row r="102" spans="2:4" x14ac:dyDescent="0.3">
      <c r="B102" s="76"/>
      <c r="D102" s="76"/>
    </row>
    <row r="103" spans="2:4" x14ac:dyDescent="0.3">
      <c r="B103" s="76"/>
      <c r="D103" s="76"/>
    </row>
    <row r="104" spans="2:4" x14ac:dyDescent="0.3">
      <c r="B104" s="76"/>
      <c r="D104" s="76"/>
    </row>
    <row r="105" spans="2:4" x14ac:dyDescent="0.3">
      <c r="B105" s="76"/>
      <c r="D105" s="76"/>
    </row>
    <row r="106" spans="2:4" x14ac:dyDescent="0.3">
      <c r="B106" s="76"/>
      <c r="D106" s="76"/>
    </row>
    <row r="107" spans="2:4" x14ac:dyDescent="0.3">
      <c r="B107" s="76"/>
      <c r="D107" s="76"/>
    </row>
    <row r="108" spans="2:4" x14ac:dyDescent="0.3">
      <c r="B108" s="76"/>
      <c r="D108" s="76"/>
    </row>
    <row r="109" spans="2:4" x14ac:dyDescent="0.3">
      <c r="B109" s="76"/>
      <c r="D109" s="76"/>
    </row>
    <row r="110" spans="2:4" x14ac:dyDescent="0.3">
      <c r="B110" s="76"/>
      <c r="D110" s="76"/>
    </row>
    <row r="111" spans="2:4" x14ac:dyDescent="0.3">
      <c r="B111" s="76"/>
      <c r="D111" s="76"/>
    </row>
    <row r="112" spans="2:4" x14ac:dyDescent="0.3">
      <c r="B112" s="76"/>
      <c r="D112" s="76"/>
    </row>
    <row r="113" spans="2:4" x14ac:dyDescent="0.3">
      <c r="B113" s="76"/>
      <c r="D113" s="76"/>
    </row>
    <row r="114" spans="2:4" x14ac:dyDescent="0.3">
      <c r="B114" s="76"/>
      <c r="D114" s="76"/>
    </row>
    <row r="115" spans="2:4" x14ac:dyDescent="0.3">
      <c r="B115" s="76"/>
      <c r="D115" s="76"/>
    </row>
    <row r="116" spans="2:4" x14ac:dyDescent="0.3">
      <c r="B116" s="76"/>
      <c r="D116" s="76"/>
    </row>
    <row r="117" spans="2:4" x14ac:dyDescent="0.3">
      <c r="B117" s="76"/>
      <c r="D117" s="76"/>
    </row>
    <row r="118" spans="2:4" x14ac:dyDescent="0.3">
      <c r="B118" s="76"/>
      <c r="D118" s="76"/>
    </row>
    <row r="119" spans="2:4" x14ac:dyDescent="0.3">
      <c r="B119" s="76"/>
      <c r="D119" s="76"/>
    </row>
    <row r="120" spans="2:4" x14ac:dyDescent="0.3">
      <c r="B120" s="76"/>
      <c r="D120" s="76"/>
    </row>
    <row r="121" spans="2:4" x14ac:dyDescent="0.3">
      <c r="B121" s="76"/>
      <c r="D121" s="76"/>
    </row>
    <row r="122" spans="2:4" x14ac:dyDescent="0.3">
      <c r="B122" s="76"/>
      <c r="D122" s="76"/>
    </row>
    <row r="123" spans="2:4" x14ac:dyDescent="0.3">
      <c r="B123" s="76"/>
      <c r="D123" s="76"/>
    </row>
    <row r="124" spans="2:4" x14ac:dyDescent="0.3">
      <c r="B124" s="76"/>
      <c r="D124" s="76"/>
    </row>
    <row r="125" spans="2:4" x14ac:dyDescent="0.3">
      <c r="B125" s="76"/>
      <c r="D125" s="76"/>
    </row>
    <row r="126" spans="2:4" x14ac:dyDescent="0.3">
      <c r="B126" s="76"/>
      <c r="D126" s="76"/>
    </row>
    <row r="127" spans="2:4" x14ac:dyDescent="0.3">
      <c r="B127" s="76"/>
      <c r="D127" s="76"/>
    </row>
    <row r="128" spans="2:4" x14ac:dyDescent="0.3">
      <c r="B128" s="76"/>
      <c r="D128" s="76"/>
    </row>
    <row r="129" spans="2:4" x14ac:dyDescent="0.3">
      <c r="B129" s="76"/>
      <c r="D129" s="76"/>
    </row>
    <row r="130" spans="2:4" x14ac:dyDescent="0.3">
      <c r="B130" s="76"/>
      <c r="D130" s="76"/>
    </row>
    <row r="131" spans="2:4" x14ac:dyDescent="0.3">
      <c r="B131" s="76"/>
      <c r="D131" s="76"/>
    </row>
    <row r="132" spans="2:4" x14ac:dyDescent="0.3">
      <c r="B132" s="76"/>
      <c r="D132" s="76"/>
    </row>
    <row r="133" spans="2:4" x14ac:dyDescent="0.3">
      <c r="B133" s="76"/>
      <c r="D133" s="76"/>
    </row>
    <row r="134" spans="2:4" x14ac:dyDescent="0.3">
      <c r="B134" s="76"/>
      <c r="D134" s="76"/>
    </row>
    <row r="135" spans="2:4" x14ac:dyDescent="0.3">
      <c r="B135" s="76"/>
      <c r="D135" s="76"/>
    </row>
    <row r="136" spans="2:4" x14ac:dyDescent="0.3">
      <c r="B136" s="76"/>
      <c r="D136" s="76"/>
    </row>
    <row r="137" spans="2:4" x14ac:dyDescent="0.3">
      <c r="B137" s="76"/>
      <c r="D137" s="76"/>
    </row>
    <row r="138" spans="2:4" x14ac:dyDescent="0.3">
      <c r="B138" s="76"/>
      <c r="D138" s="76"/>
    </row>
    <row r="139" spans="2:4" x14ac:dyDescent="0.3">
      <c r="B139" s="76"/>
      <c r="D139" s="76"/>
    </row>
    <row r="140" spans="2:4" x14ac:dyDescent="0.3">
      <c r="B140" s="76"/>
      <c r="D140" s="76"/>
    </row>
    <row r="141" spans="2:4" x14ac:dyDescent="0.3">
      <c r="B141" s="76"/>
      <c r="D141" s="76"/>
    </row>
    <row r="142" spans="2:4" x14ac:dyDescent="0.3">
      <c r="B142" s="76"/>
      <c r="D142" s="76"/>
    </row>
    <row r="143" spans="2:4" x14ac:dyDescent="0.3">
      <c r="B143" s="76"/>
      <c r="D143" s="76"/>
    </row>
    <row r="144" spans="2:4" x14ac:dyDescent="0.3">
      <c r="B144" s="76"/>
      <c r="D144" s="76"/>
    </row>
    <row r="145" spans="2:4" x14ac:dyDescent="0.3">
      <c r="B145" s="76"/>
      <c r="D145" s="76"/>
    </row>
    <row r="146" spans="2:4" x14ac:dyDescent="0.3">
      <c r="B146" s="76"/>
      <c r="D146" s="76"/>
    </row>
    <row r="147" spans="2:4" x14ac:dyDescent="0.3">
      <c r="B147" s="76"/>
      <c r="D147" s="76"/>
    </row>
    <row r="148" spans="2:4" x14ac:dyDescent="0.3">
      <c r="B148" s="76"/>
      <c r="D148" s="76"/>
    </row>
    <row r="149" spans="2:4" x14ac:dyDescent="0.3">
      <c r="B149" s="76"/>
      <c r="D149" s="76"/>
    </row>
    <row r="150" spans="2:4" x14ac:dyDescent="0.3">
      <c r="B150" s="76"/>
      <c r="D150" s="76"/>
    </row>
    <row r="151" spans="2:4" x14ac:dyDescent="0.3">
      <c r="B151" s="76"/>
      <c r="D151" s="76"/>
    </row>
    <row r="152" spans="2:4" x14ac:dyDescent="0.3">
      <c r="B152" s="76"/>
      <c r="D152" s="76"/>
    </row>
    <row r="153" spans="2:4" x14ac:dyDescent="0.3">
      <c r="B153" s="76"/>
      <c r="D153" s="76"/>
    </row>
    <row r="154" spans="2:4" x14ac:dyDescent="0.3">
      <c r="B154" s="76"/>
      <c r="D154" s="76"/>
    </row>
    <row r="155" spans="2:4" x14ac:dyDescent="0.3">
      <c r="B155" s="76"/>
      <c r="D155" s="76"/>
    </row>
    <row r="156" spans="2:4" x14ac:dyDescent="0.3">
      <c r="B156" s="83"/>
      <c r="D156" s="83"/>
    </row>
    <row r="157" spans="2:4" x14ac:dyDescent="0.3">
      <c r="B157" s="83"/>
      <c r="D157" s="83"/>
    </row>
    <row r="158" spans="2:4" x14ac:dyDescent="0.3">
      <c r="B158" s="83"/>
      <c r="D158" s="83"/>
    </row>
    <row r="159" spans="2:4" x14ac:dyDescent="0.3">
      <c r="B159" s="83"/>
      <c r="D159" s="83"/>
    </row>
    <row r="160" spans="2:4" x14ac:dyDescent="0.3">
      <c r="B160" s="83"/>
      <c r="D160" s="83"/>
    </row>
    <row r="161" spans="2:4" x14ac:dyDescent="0.3">
      <c r="B161" s="83"/>
      <c r="D161" s="83"/>
    </row>
    <row r="162" spans="2:4" x14ac:dyDescent="0.3">
      <c r="B162" s="83"/>
      <c r="D162" s="83"/>
    </row>
    <row r="163" spans="2:4" x14ac:dyDescent="0.3">
      <c r="B163" s="83"/>
      <c r="D163" s="83"/>
    </row>
  </sheetData>
  <sheetProtection selectLockedCells="1"/>
  <mergeCells count="23">
    <mergeCell ref="B44:I44"/>
    <mergeCell ref="B41:I41"/>
    <mergeCell ref="B42:I42"/>
    <mergeCell ref="AE43:AF43"/>
    <mergeCell ref="AA43:AC43"/>
    <mergeCell ref="B43:I43"/>
    <mergeCell ref="AE42:AF42"/>
    <mergeCell ref="E8:F8"/>
    <mergeCell ref="AA42:AC42"/>
    <mergeCell ref="Z7:AA7"/>
    <mergeCell ref="T6:V6"/>
    <mergeCell ref="Z6:AE6"/>
    <mergeCell ref="L6:S6"/>
    <mergeCell ref="AE40:AF40"/>
    <mergeCell ref="B2:J2"/>
    <mergeCell ref="F4:J4"/>
    <mergeCell ref="B6:H6"/>
    <mergeCell ref="Q3:AB3"/>
    <mergeCell ref="Q4:AB4"/>
    <mergeCell ref="W6:Y6"/>
    <mergeCell ref="B3:E3"/>
    <mergeCell ref="F3:J3"/>
    <mergeCell ref="I6:K6"/>
  </mergeCells>
  <conditionalFormatting sqref="B44:I44">
    <cfRule type="expression" dxfId="4" priority="2" stopIfTrue="1">
      <formula>$AE$40&gt;=Limit1</formula>
    </cfRule>
  </conditionalFormatting>
  <conditionalFormatting sqref="I9:I39">
    <cfRule type="expression" dxfId="3" priority="1" stopIfTrue="1">
      <formula>IF(Option_Standortreisen=ja,TRUE,FALSE)</formula>
    </cfRule>
  </conditionalFormatting>
  <conditionalFormatting sqref="J44">
    <cfRule type="expression" dxfId="2" priority="24" stopIfTrue="1">
      <formula>$AE$40&gt;=Limit1</formula>
    </cfRule>
  </conditionalFormatting>
  <dataValidations count="4">
    <dataValidation type="list" allowBlank="1" showInputMessage="1" showErrorMessage="1" sqref="K9:K39" xr:uid="{00000000-0002-0000-0100-000000000000}">
      <formula1>Länder</formula1>
    </dataValidation>
    <dataValidation operator="greaterThan" allowBlank="1" showInputMessage="1" showErrorMessage="1" sqref="D9:D39" xr:uid="{00000000-0002-0000-0100-000001000000}"/>
    <dataValidation type="date" errorStyle="information" operator="greaterThanOrEqual" allowBlank="1" showInputMessage="1" showErrorMessage="1" error="Bitte hier ein Datum im Format TT.MM.JJ angegen. " sqref="B9:B39" xr:uid="{00000000-0002-0000-0100-000002000000}">
      <formula1>1</formula1>
    </dataValidation>
    <dataValidation type="decimal" allowBlank="1" showInputMessage="1" showErrorMessage="1" sqref="E9:F39" xr:uid="{00000000-0002-0000-0100-000003000000}">
      <formula1>0</formula1>
      <formula2>1</formula2>
    </dataValidation>
  </dataValidations>
  <printOptions horizontalCentered="1" verticalCentered="1"/>
  <pageMargins left="0.70866141732283472" right="0.70866141732283472" top="0.78740157480314965" bottom="0.78740157480314965" header="0.31496062992125984" footer="0.31496062992125984"/>
  <pageSetup paperSize="9" scale="56" orientation="landscape" r:id="rId1"/>
  <headerFooter>
    <oddFooter>&amp;L&amp;D&amp;T&amp;C&amp;F&amp;R&amp;P</oddFooter>
  </headerFooter>
  <ignoredErrors>
    <ignoredError sqref="Q3 AC3:AF4" unlocked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20487" r:id="rId4" name="Check Box 7">
              <controlPr locked="0" defaultSize="0" autoFill="0" autoLine="0" autoPict="0">
                <anchor moveWithCells="1">
                  <from>
                    <xdr:col>6</xdr:col>
                    <xdr:colOff>47625</xdr:colOff>
                    <xdr:row>7</xdr:row>
                    <xdr:rowOff>180975</xdr:rowOff>
                  </from>
                  <to>
                    <xdr:col>7</xdr:col>
                    <xdr:colOff>38100</xdr:colOff>
                    <xdr:row>9</xdr:row>
                    <xdr:rowOff>0</xdr:rowOff>
                  </to>
                </anchor>
              </controlPr>
            </control>
          </mc:Choice>
        </mc:AlternateContent>
        <mc:AlternateContent xmlns:mc="http://schemas.openxmlformats.org/markup-compatibility/2006">
          <mc:Choice Requires="x14">
            <control shapeId="20488" r:id="rId5" name="Check Box 8">
              <controlPr locked="0" defaultSize="0" autoFill="0" autoLine="0" autoPict="0">
                <anchor moveWithCells="1">
                  <from>
                    <xdr:col>6</xdr:col>
                    <xdr:colOff>47625</xdr:colOff>
                    <xdr:row>8</xdr:row>
                    <xdr:rowOff>200025</xdr:rowOff>
                  </from>
                  <to>
                    <xdr:col>7</xdr:col>
                    <xdr:colOff>38100</xdr:colOff>
                    <xdr:row>10</xdr:row>
                    <xdr:rowOff>0</xdr:rowOff>
                  </to>
                </anchor>
              </controlPr>
            </control>
          </mc:Choice>
        </mc:AlternateContent>
        <mc:AlternateContent xmlns:mc="http://schemas.openxmlformats.org/markup-compatibility/2006">
          <mc:Choice Requires="x14">
            <control shapeId="20489" r:id="rId6" name="Check Box 9">
              <controlPr locked="0" defaultSize="0" autoFill="0" autoLine="0" autoPict="0">
                <anchor moveWithCells="1">
                  <from>
                    <xdr:col>6</xdr:col>
                    <xdr:colOff>47625</xdr:colOff>
                    <xdr:row>9</xdr:row>
                    <xdr:rowOff>200025</xdr:rowOff>
                  </from>
                  <to>
                    <xdr:col>7</xdr:col>
                    <xdr:colOff>38100</xdr:colOff>
                    <xdr:row>11</xdr:row>
                    <xdr:rowOff>0</xdr:rowOff>
                  </to>
                </anchor>
              </controlPr>
            </control>
          </mc:Choice>
        </mc:AlternateContent>
        <mc:AlternateContent xmlns:mc="http://schemas.openxmlformats.org/markup-compatibility/2006">
          <mc:Choice Requires="x14">
            <control shapeId="20490" r:id="rId7" name="Check Box 10">
              <controlPr locked="0" defaultSize="0" autoFill="0" autoLine="0" autoPict="0">
                <anchor moveWithCells="1">
                  <from>
                    <xdr:col>6</xdr:col>
                    <xdr:colOff>47625</xdr:colOff>
                    <xdr:row>10</xdr:row>
                    <xdr:rowOff>200025</xdr:rowOff>
                  </from>
                  <to>
                    <xdr:col>7</xdr:col>
                    <xdr:colOff>38100</xdr:colOff>
                    <xdr:row>12</xdr:row>
                    <xdr:rowOff>0</xdr:rowOff>
                  </to>
                </anchor>
              </controlPr>
            </control>
          </mc:Choice>
        </mc:AlternateContent>
        <mc:AlternateContent xmlns:mc="http://schemas.openxmlformats.org/markup-compatibility/2006">
          <mc:Choice Requires="x14">
            <control shapeId="20491" r:id="rId8" name="Check Box 11">
              <controlPr locked="0" defaultSize="0" autoFill="0" autoLine="0" autoPict="0">
                <anchor moveWithCells="1">
                  <from>
                    <xdr:col>6</xdr:col>
                    <xdr:colOff>47625</xdr:colOff>
                    <xdr:row>11</xdr:row>
                    <xdr:rowOff>200025</xdr:rowOff>
                  </from>
                  <to>
                    <xdr:col>7</xdr:col>
                    <xdr:colOff>38100</xdr:colOff>
                    <xdr:row>13</xdr:row>
                    <xdr:rowOff>0</xdr:rowOff>
                  </to>
                </anchor>
              </controlPr>
            </control>
          </mc:Choice>
        </mc:AlternateContent>
        <mc:AlternateContent xmlns:mc="http://schemas.openxmlformats.org/markup-compatibility/2006">
          <mc:Choice Requires="x14">
            <control shapeId="20492" r:id="rId9" name="Check Box 12">
              <controlPr locked="0" defaultSize="0" autoFill="0" autoLine="0" autoPict="0">
                <anchor moveWithCells="1">
                  <from>
                    <xdr:col>6</xdr:col>
                    <xdr:colOff>47625</xdr:colOff>
                    <xdr:row>12</xdr:row>
                    <xdr:rowOff>200025</xdr:rowOff>
                  </from>
                  <to>
                    <xdr:col>7</xdr:col>
                    <xdr:colOff>38100</xdr:colOff>
                    <xdr:row>14</xdr:row>
                    <xdr:rowOff>0</xdr:rowOff>
                  </to>
                </anchor>
              </controlPr>
            </control>
          </mc:Choice>
        </mc:AlternateContent>
        <mc:AlternateContent xmlns:mc="http://schemas.openxmlformats.org/markup-compatibility/2006">
          <mc:Choice Requires="x14">
            <control shapeId="20493" r:id="rId10" name="Check Box 13">
              <controlPr locked="0" defaultSize="0" autoFill="0" autoLine="0" autoPict="0">
                <anchor moveWithCells="1">
                  <from>
                    <xdr:col>6</xdr:col>
                    <xdr:colOff>47625</xdr:colOff>
                    <xdr:row>13</xdr:row>
                    <xdr:rowOff>200025</xdr:rowOff>
                  </from>
                  <to>
                    <xdr:col>7</xdr:col>
                    <xdr:colOff>38100</xdr:colOff>
                    <xdr:row>15</xdr:row>
                    <xdr:rowOff>0</xdr:rowOff>
                  </to>
                </anchor>
              </controlPr>
            </control>
          </mc:Choice>
        </mc:AlternateContent>
        <mc:AlternateContent xmlns:mc="http://schemas.openxmlformats.org/markup-compatibility/2006">
          <mc:Choice Requires="x14">
            <control shapeId="20494" r:id="rId11" name="Check Box 14">
              <controlPr locked="0" defaultSize="0" autoFill="0" autoLine="0" autoPict="0">
                <anchor moveWithCells="1">
                  <from>
                    <xdr:col>6</xdr:col>
                    <xdr:colOff>47625</xdr:colOff>
                    <xdr:row>14</xdr:row>
                    <xdr:rowOff>200025</xdr:rowOff>
                  </from>
                  <to>
                    <xdr:col>7</xdr:col>
                    <xdr:colOff>38100</xdr:colOff>
                    <xdr:row>16</xdr:row>
                    <xdr:rowOff>0</xdr:rowOff>
                  </to>
                </anchor>
              </controlPr>
            </control>
          </mc:Choice>
        </mc:AlternateContent>
        <mc:AlternateContent xmlns:mc="http://schemas.openxmlformats.org/markup-compatibility/2006">
          <mc:Choice Requires="x14">
            <control shapeId="20495" r:id="rId12" name="Check Box 15">
              <controlPr locked="0" defaultSize="0" autoFill="0" autoLine="0" autoPict="0">
                <anchor moveWithCells="1">
                  <from>
                    <xdr:col>6</xdr:col>
                    <xdr:colOff>47625</xdr:colOff>
                    <xdr:row>15</xdr:row>
                    <xdr:rowOff>200025</xdr:rowOff>
                  </from>
                  <to>
                    <xdr:col>7</xdr:col>
                    <xdr:colOff>38100</xdr:colOff>
                    <xdr:row>17</xdr:row>
                    <xdr:rowOff>0</xdr:rowOff>
                  </to>
                </anchor>
              </controlPr>
            </control>
          </mc:Choice>
        </mc:AlternateContent>
        <mc:AlternateContent xmlns:mc="http://schemas.openxmlformats.org/markup-compatibility/2006">
          <mc:Choice Requires="x14">
            <control shapeId="20496" r:id="rId13" name="Check Box 16">
              <controlPr locked="0" defaultSize="0" autoFill="0" autoLine="0" autoPict="0">
                <anchor moveWithCells="1">
                  <from>
                    <xdr:col>6</xdr:col>
                    <xdr:colOff>47625</xdr:colOff>
                    <xdr:row>16</xdr:row>
                    <xdr:rowOff>200025</xdr:rowOff>
                  </from>
                  <to>
                    <xdr:col>7</xdr:col>
                    <xdr:colOff>38100</xdr:colOff>
                    <xdr:row>18</xdr:row>
                    <xdr:rowOff>0</xdr:rowOff>
                  </to>
                </anchor>
              </controlPr>
            </control>
          </mc:Choice>
        </mc:AlternateContent>
        <mc:AlternateContent xmlns:mc="http://schemas.openxmlformats.org/markup-compatibility/2006">
          <mc:Choice Requires="x14">
            <control shapeId="20498" r:id="rId14" name="Check Box 18">
              <controlPr locked="0" defaultSize="0" autoFill="0" autoLine="0" autoPict="0">
                <anchor moveWithCells="1">
                  <from>
                    <xdr:col>6</xdr:col>
                    <xdr:colOff>47625</xdr:colOff>
                    <xdr:row>17</xdr:row>
                    <xdr:rowOff>200025</xdr:rowOff>
                  </from>
                  <to>
                    <xdr:col>7</xdr:col>
                    <xdr:colOff>38100</xdr:colOff>
                    <xdr:row>19</xdr:row>
                    <xdr:rowOff>0</xdr:rowOff>
                  </to>
                </anchor>
              </controlPr>
            </control>
          </mc:Choice>
        </mc:AlternateContent>
        <mc:AlternateContent xmlns:mc="http://schemas.openxmlformats.org/markup-compatibility/2006">
          <mc:Choice Requires="x14">
            <control shapeId="20499" r:id="rId15" name="Check Box 19">
              <controlPr locked="0" defaultSize="0" autoFill="0" autoLine="0" autoPict="0">
                <anchor moveWithCells="1">
                  <from>
                    <xdr:col>6</xdr:col>
                    <xdr:colOff>47625</xdr:colOff>
                    <xdr:row>18</xdr:row>
                    <xdr:rowOff>200025</xdr:rowOff>
                  </from>
                  <to>
                    <xdr:col>7</xdr:col>
                    <xdr:colOff>38100</xdr:colOff>
                    <xdr:row>20</xdr:row>
                    <xdr:rowOff>0</xdr:rowOff>
                  </to>
                </anchor>
              </controlPr>
            </control>
          </mc:Choice>
        </mc:AlternateContent>
        <mc:AlternateContent xmlns:mc="http://schemas.openxmlformats.org/markup-compatibility/2006">
          <mc:Choice Requires="x14">
            <control shapeId="20500" r:id="rId16" name="Check Box 20">
              <controlPr locked="0" defaultSize="0" autoFill="0" autoLine="0" autoPict="0">
                <anchor moveWithCells="1">
                  <from>
                    <xdr:col>6</xdr:col>
                    <xdr:colOff>47625</xdr:colOff>
                    <xdr:row>19</xdr:row>
                    <xdr:rowOff>200025</xdr:rowOff>
                  </from>
                  <to>
                    <xdr:col>7</xdr:col>
                    <xdr:colOff>38100</xdr:colOff>
                    <xdr:row>21</xdr:row>
                    <xdr:rowOff>0</xdr:rowOff>
                  </to>
                </anchor>
              </controlPr>
            </control>
          </mc:Choice>
        </mc:AlternateContent>
        <mc:AlternateContent xmlns:mc="http://schemas.openxmlformats.org/markup-compatibility/2006">
          <mc:Choice Requires="x14">
            <control shapeId="20501" r:id="rId17" name="Check Box 21">
              <controlPr locked="0" defaultSize="0" autoFill="0" autoLine="0" autoPict="0">
                <anchor moveWithCells="1">
                  <from>
                    <xdr:col>6</xdr:col>
                    <xdr:colOff>47625</xdr:colOff>
                    <xdr:row>20</xdr:row>
                    <xdr:rowOff>200025</xdr:rowOff>
                  </from>
                  <to>
                    <xdr:col>7</xdr:col>
                    <xdr:colOff>38100</xdr:colOff>
                    <xdr:row>22</xdr:row>
                    <xdr:rowOff>0</xdr:rowOff>
                  </to>
                </anchor>
              </controlPr>
            </control>
          </mc:Choice>
        </mc:AlternateContent>
        <mc:AlternateContent xmlns:mc="http://schemas.openxmlformats.org/markup-compatibility/2006">
          <mc:Choice Requires="x14">
            <control shapeId="20502" r:id="rId18" name="Check Box 22">
              <controlPr locked="0" defaultSize="0" autoFill="0" autoLine="0" autoPict="0">
                <anchor moveWithCells="1">
                  <from>
                    <xdr:col>6</xdr:col>
                    <xdr:colOff>47625</xdr:colOff>
                    <xdr:row>21</xdr:row>
                    <xdr:rowOff>200025</xdr:rowOff>
                  </from>
                  <to>
                    <xdr:col>7</xdr:col>
                    <xdr:colOff>38100</xdr:colOff>
                    <xdr:row>23</xdr:row>
                    <xdr:rowOff>0</xdr:rowOff>
                  </to>
                </anchor>
              </controlPr>
            </control>
          </mc:Choice>
        </mc:AlternateContent>
        <mc:AlternateContent xmlns:mc="http://schemas.openxmlformats.org/markup-compatibility/2006">
          <mc:Choice Requires="x14">
            <control shapeId="20503" r:id="rId19" name="Check Box 23">
              <controlPr locked="0" defaultSize="0" autoFill="0" autoLine="0" autoPict="0">
                <anchor moveWithCells="1">
                  <from>
                    <xdr:col>8</xdr:col>
                    <xdr:colOff>47625</xdr:colOff>
                    <xdr:row>7</xdr:row>
                    <xdr:rowOff>180975</xdr:rowOff>
                  </from>
                  <to>
                    <xdr:col>9</xdr:col>
                    <xdr:colOff>38100</xdr:colOff>
                    <xdr:row>9</xdr:row>
                    <xdr:rowOff>0</xdr:rowOff>
                  </to>
                </anchor>
              </controlPr>
            </control>
          </mc:Choice>
        </mc:AlternateContent>
        <mc:AlternateContent xmlns:mc="http://schemas.openxmlformats.org/markup-compatibility/2006">
          <mc:Choice Requires="x14">
            <control shapeId="20504" r:id="rId20" name="Check Box 24">
              <controlPr locked="0" defaultSize="0" autoFill="0" autoLine="0" autoPict="0">
                <anchor moveWithCells="1">
                  <from>
                    <xdr:col>8</xdr:col>
                    <xdr:colOff>47625</xdr:colOff>
                    <xdr:row>8</xdr:row>
                    <xdr:rowOff>200025</xdr:rowOff>
                  </from>
                  <to>
                    <xdr:col>9</xdr:col>
                    <xdr:colOff>38100</xdr:colOff>
                    <xdr:row>10</xdr:row>
                    <xdr:rowOff>0</xdr:rowOff>
                  </to>
                </anchor>
              </controlPr>
            </control>
          </mc:Choice>
        </mc:AlternateContent>
        <mc:AlternateContent xmlns:mc="http://schemas.openxmlformats.org/markup-compatibility/2006">
          <mc:Choice Requires="x14">
            <control shapeId="20505" r:id="rId21" name="Check Box 25">
              <controlPr defaultSize="0" autoFill="0" autoLine="0" autoPict="0">
                <anchor moveWithCells="1">
                  <from>
                    <xdr:col>8</xdr:col>
                    <xdr:colOff>47625</xdr:colOff>
                    <xdr:row>9</xdr:row>
                    <xdr:rowOff>200025</xdr:rowOff>
                  </from>
                  <to>
                    <xdr:col>9</xdr:col>
                    <xdr:colOff>38100</xdr:colOff>
                    <xdr:row>11</xdr:row>
                    <xdr:rowOff>0</xdr:rowOff>
                  </to>
                </anchor>
              </controlPr>
            </control>
          </mc:Choice>
        </mc:AlternateContent>
        <mc:AlternateContent xmlns:mc="http://schemas.openxmlformats.org/markup-compatibility/2006">
          <mc:Choice Requires="x14">
            <control shapeId="20506" r:id="rId22" name="Check Box 26">
              <controlPr defaultSize="0" autoFill="0" autoLine="0" autoPict="0">
                <anchor moveWithCells="1">
                  <from>
                    <xdr:col>8</xdr:col>
                    <xdr:colOff>47625</xdr:colOff>
                    <xdr:row>10</xdr:row>
                    <xdr:rowOff>200025</xdr:rowOff>
                  </from>
                  <to>
                    <xdr:col>9</xdr:col>
                    <xdr:colOff>38100</xdr:colOff>
                    <xdr:row>12</xdr:row>
                    <xdr:rowOff>0</xdr:rowOff>
                  </to>
                </anchor>
              </controlPr>
            </control>
          </mc:Choice>
        </mc:AlternateContent>
        <mc:AlternateContent xmlns:mc="http://schemas.openxmlformats.org/markup-compatibility/2006">
          <mc:Choice Requires="x14">
            <control shapeId="20507" r:id="rId23" name="Check Box 27">
              <controlPr defaultSize="0" autoFill="0" autoLine="0" autoPict="0">
                <anchor moveWithCells="1">
                  <from>
                    <xdr:col>8</xdr:col>
                    <xdr:colOff>47625</xdr:colOff>
                    <xdr:row>11</xdr:row>
                    <xdr:rowOff>200025</xdr:rowOff>
                  </from>
                  <to>
                    <xdr:col>9</xdr:col>
                    <xdr:colOff>38100</xdr:colOff>
                    <xdr:row>13</xdr:row>
                    <xdr:rowOff>0</xdr:rowOff>
                  </to>
                </anchor>
              </controlPr>
            </control>
          </mc:Choice>
        </mc:AlternateContent>
        <mc:AlternateContent xmlns:mc="http://schemas.openxmlformats.org/markup-compatibility/2006">
          <mc:Choice Requires="x14">
            <control shapeId="20508" r:id="rId24" name="Check Box 28">
              <controlPr defaultSize="0" autoFill="0" autoLine="0" autoPict="0">
                <anchor moveWithCells="1">
                  <from>
                    <xdr:col>8</xdr:col>
                    <xdr:colOff>47625</xdr:colOff>
                    <xdr:row>12</xdr:row>
                    <xdr:rowOff>200025</xdr:rowOff>
                  </from>
                  <to>
                    <xdr:col>9</xdr:col>
                    <xdr:colOff>38100</xdr:colOff>
                    <xdr:row>14</xdr:row>
                    <xdr:rowOff>0</xdr:rowOff>
                  </to>
                </anchor>
              </controlPr>
            </control>
          </mc:Choice>
        </mc:AlternateContent>
        <mc:AlternateContent xmlns:mc="http://schemas.openxmlformats.org/markup-compatibility/2006">
          <mc:Choice Requires="x14">
            <control shapeId="20509" r:id="rId25" name="Check Box 29">
              <controlPr defaultSize="0" autoFill="0" autoLine="0" autoPict="0">
                <anchor moveWithCells="1">
                  <from>
                    <xdr:col>8</xdr:col>
                    <xdr:colOff>47625</xdr:colOff>
                    <xdr:row>13</xdr:row>
                    <xdr:rowOff>200025</xdr:rowOff>
                  </from>
                  <to>
                    <xdr:col>9</xdr:col>
                    <xdr:colOff>38100</xdr:colOff>
                    <xdr:row>15</xdr:row>
                    <xdr:rowOff>0</xdr:rowOff>
                  </to>
                </anchor>
              </controlPr>
            </control>
          </mc:Choice>
        </mc:AlternateContent>
        <mc:AlternateContent xmlns:mc="http://schemas.openxmlformats.org/markup-compatibility/2006">
          <mc:Choice Requires="x14">
            <control shapeId="20510" r:id="rId26" name="Check Box 30">
              <controlPr defaultSize="0" autoFill="0" autoLine="0" autoPict="0">
                <anchor moveWithCells="1">
                  <from>
                    <xdr:col>8</xdr:col>
                    <xdr:colOff>47625</xdr:colOff>
                    <xdr:row>14</xdr:row>
                    <xdr:rowOff>200025</xdr:rowOff>
                  </from>
                  <to>
                    <xdr:col>9</xdr:col>
                    <xdr:colOff>38100</xdr:colOff>
                    <xdr:row>16</xdr:row>
                    <xdr:rowOff>0</xdr:rowOff>
                  </to>
                </anchor>
              </controlPr>
            </control>
          </mc:Choice>
        </mc:AlternateContent>
        <mc:AlternateContent xmlns:mc="http://schemas.openxmlformats.org/markup-compatibility/2006">
          <mc:Choice Requires="x14">
            <control shapeId="20511" r:id="rId27" name="Check Box 31">
              <controlPr defaultSize="0" autoFill="0" autoLine="0" autoPict="0">
                <anchor moveWithCells="1">
                  <from>
                    <xdr:col>8</xdr:col>
                    <xdr:colOff>47625</xdr:colOff>
                    <xdr:row>15</xdr:row>
                    <xdr:rowOff>200025</xdr:rowOff>
                  </from>
                  <to>
                    <xdr:col>9</xdr:col>
                    <xdr:colOff>38100</xdr:colOff>
                    <xdr:row>17</xdr:row>
                    <xdr:rowOff>0</xdr:rowOff>
                  </to>
                </anchor>
              </controlPr>
            </control>
          </mc:Choice>
        </mc:AlternateContent>
        <mc:AlternateContent xmlns:mc="http://schemas.openxmlformats.org/markup-compatibility/2006">
          <mc:Choice Requires="x14">
            <control shapeId="20512" r:id="rId28" name="Check Box 32">
              <controlPr defaultSize="0" autoFill="0" autoLine="0" autoPict="0">
                <anchor moveWithCells="1">
                  <from>
                    <xdr:col>8</xdr:col>
                    <xdr:colOff>47625</xdr:colOff>
                    <xdr:row>16</xdr:row>
                    <xdr:rowOff>200025</xdr:rowOff>
                  </from>
                  <to>
                    <xdr:col>9</xdr:col>
                    <xdr:colOff>38100</xdr:colOff>
                    <xdr:row>18</xdr:row>
                    <xdr:rowOff>0</xdr:rowOff>
                  </to>
                </anchor>
              </controlPr>
            </control>
          </mc:Choice>
        </mc:AlternateContent>
        <mc:AlternateContent xmlns:mc="http://schemas.openxmlformats.org/markup-compatibility/2006">
          <mc:Choice Requires="x14">
            <control shapeId="20513" r:id="rId29" name="Check Box 33">
              <controlPr defaultSize="0" autoFill="0" autoLine="0" autoPict="0">
                <anchor moveWithCells="1">
                  <from>
                    <xdr:col>8</xdr:col>
                    <xdr:colOff>47625</xdr:colOff>
                    <xdr:row>17</xdr:row>
                    <xdr:rowOff>200025</xdr:rowOff>
                  </from>
                  <to>
                    <xdr:col>9</xdr:col>
                    <xdr:colOff>38100</xdr:colOff>
                    <xdr:row>19</xdr:row>
                    <xdr:rowOff>0</xdr:rowOff>
                  </to>
                </anchor>
              </controlPr>
            </control>
          </mc:Choice>
        </mc:AlternateContent>
        <mc:AlternateContent xmlns:mc="http://schemas.openxmlformats.org/markup-compatibility/2006">
          <mc:Choice Requires="x14">
            <control shapeId="20514" r:id="rId30" name="Check Box 34">
              <controlPr defaultSize="0" autoFill="0" autoLine="0" autoPict="0">
                <anchor moveWithCells="1">
                  <from>
                    <xdr:col>8</xdr:col>
                    <xdr:colOff>47625</xdr:colOff>
                    <xdr:row>18</xdr:row>
                    <xdr:rowOff>200025</xdr:rowOff>
                  </from>
                  <to>
                    <xdr:col>9</xdr:col>
                    <xdr:colOff>38100</xdr:colOff>
                    <xdr:row>20</xdr:row>
                    <xdr:rowOff>0</xdr:rowOff>
                  </to>
                </anchor>
              </controlPr>
            </control>
          </mc:Choice>
        </mc:AlternateContent>
        <mc:AlternateContent xmlns:mc="http://schemas.openxmlformats.org/markup-compatibility/2006">
          <mc:Choice Requires="x14">
            <control shapeId="20515" r:id="rId31" name="Check Box 35">
              <controlPr defaultSize="0" autoFill="0" autoLine="0" autoPict="0">
                <anchor moveWithCells="1">
                  <from>
                    <xdr:col>8</xdr:col>
                    <xdr:colOff>47625</xdr:colOff>
                    <xdr:row>19</xdr:row>
                    <xdr:rowOff>200025</xdr:rowOff>
                  </from>
                  <to>
                    <xdr:col>9</xdr:col>
                    <xdr:colOff>38100</xdr:colOff>
                    <xdr:row>21</xdr:row>
                    <xdr:rowOff>0</xdr:rowOff>
                  </to>
                </anchor>
              </controlPr>
            </control>
          </mc:Choice>
        </mc:AlternateContent>
        <mc:AlternateContent xmlns:mc="http://schemas.openxmlformats.org/markup-compatibility/2006">
          <mc:Choice Requires="x14">
            <control shapeId="20516" r:id="rId32" name="Check Box 36">
              <controlPr defaultSize="0" autoFill="0" autoLine="0" autoPict="0">
                <anchor moveWithCells="1">
                  <from>
                    <xdr:col>8</xdr:col>
                    <xdr:colOff>47625</xdr:colOff>
                    <xdr:row>20</xdr:row>
                    <xdr:rowOff>200025</xdr:rowOff>
                  </from>
                  <to>
                    <xdr:col>9</xdr:col>
                    <xdr:colOff>38100</xdr:colOff>
                    <xdr:row>22</xdr:row>
                    <xdr:rowOff>0</xdr:rowOff>
                  </to>
                </anchor>
              </controlPr>
            </control>
          </mc:Choice>
        </mc:AlternateContent>
        <mc:AlternateContent xmlns:mc="http://schemas.openxmlformats.org/markup-compatibility/2006">
          <mc:Choice Requires="x14">
            <control shapeId="20517" r:id="rId33" name="Check Box 37">
              <controlPr defaultSize="0" autoFill="0" autoLine="0" autoPict="0">
                <anchor moveWithCells="1">
                  <from>
                    <xdr:col>8</xdr:col>
                    <xdr:colOff>47625</xdr:colOff>
                    <xdr:row>21</xdr:row>
                    <xdr:rowOff>200025</xdr:rowOff>
                  </from>
                  <to>
                    <xdr:col>9</xdr:col>
                    <xdr:colOff>38100</xdr:colOff>
                    <xdr:row>23</xdr:row>
                    <xdr:rowOff>0</xdr:rowOff>
                  </to>
                </anchor>
              </controlPr>
            </control>
          </mc:Choice>
        </mc:AlternateContent>
        <mc:AlternateContent xmlns:mc="http://schemas.openxmlformats.org/markup-compatibility/2006">
          <mc:Choice Requires="x14">
            <control shapeId="20519" r:id="rId34" name="Check Box 39">
              <controlPr locked="0" defaultSize="0" autoFill="0" autoLine="0" autoPict="0">
                <anchor moveWithCells="1">
                  <from>
                    <xdr:col>8</xdr:col>
                    <xdr:colOff>47625</xdr:colOff>
                    <xdr:row>9</xdr:row>
                    <xdr:rowOff>200025</xdr:rowOff>
                  </from>
                  <to>
                    <xdr:col>9</xdr:col>
                    <xdr:colOff>38100</xdr:colOff>
                    <xdr:row>11</xdr:row>
                    <xdr:rowOff>0</xdr:rowOff>
                  </to>
                </anchor>
              </controlPr>
            </control>
          </mc:Choice>
        </mc:AlternateContent>
        <mc:AlternateContent xmlns:mc="http://schemas.openxmlformats.org/markup-compatibility/2006">
          <mc:Choice Requires="x14">
            <control shapeId="20521" r:id="rId35" name="Check Box 41">
              <controlPr locked="0" defaultSize="0" autoFill="0" autoLine="0" autoPict="0">
                <anchor moveWithCells="1">
                  <from>
                    <xdr:col>8</xdr:col>
                    <xdr:colOff>47625</xdr:colOff>
                    <xdr:row>10</xdr:row>
                    <xdr:rowOff>200025</xdr:rowOff>
                  </from>
                  <to>
                    <xdr:col>9</xdr:col>
                    <xdr:colOff>38100</xdr:colOff>
                    <xdr:row>12</xdr:row>
                    <xdr:rowOff>0</xdr:rowOff>
                  </to>
                </anchor>
              </controlPr>
            </control>
          </mc:Choice>
        </mc:AlternateContent>
        <mc:AlternateContent xmlns:mc="http://schemas.openxmlformats.org/markup-compatibility/2006">
          <mc:Choice Requires="x14">
            <control shapeId="20523" r:id="rId36" name="Check Box 43">
              <controlPr locked="0" defaultSize="0" autoFill="0" autoLine="0" autoPict="0">
                <anchor moveWithCells="1">
                  <from>
                    <xdr:col>8</xdr:col>
                    <xdr:colOff>47625</xdr:colOff>
                    <xdr:row>11</xdr:row>
                    <xdr:rowOff>200025</xdr:rowOff>
                  </from>
                  <to>
                    <xdr:col>9</xdr:col>
                    <xdr:colOff>38100</xdr:colOff>
                    <xdr:row>13</xdr:row>
                    <xdr:rowOff>0</xdr:rowOff>
                  </to>
                </anchor>
              </controlPr>
            </control>
          </mc:Choice>
        </mc:AlternateContent>
        <mc:AlternateContent xmlns:mc="http://schemas.openxmlformats.org/markup-compatibility/2006">
          <mc:Choice Requires="x14">
            <control shapeId="20525" r:id="rId37" name="Check Box 45">
              <controlPr locked="0" defaultSize="0" autoFill="0" autoLine="0" autoPict="0">
                <anchor moveWithCells="1">
                  <from>
                    <xdr:col>8</xdr:col>
                    <xdr:colOff>47625</xdr:colOff>
                    <xdr:row>12</xdr:row>
                    <xdr:rowOff>200025</xdr:rowOff>
                  </from>
                  <to>
                    <xdr:col>9</xdr:col>
                    <xdr:colOff>38100</xdr:colOff>
                    <xdr:row>14</xdr:row>
                    <xdr:rowOff>0</xdr:rowOff>
                  </to>
                </anchor>
              </controlPr>
            </control>
          </mc:Choice>
        </mc:AlternateContent>
        <mc:AlternateContent xmlns:mc="http://schemas.openxmlformats.org/markup-compatibility/2006">
          <mc:Choice Requires="x14">
            <control shapeId="20527" r:id="rId38" name="Check Box 47">
              <controlPr locked="0" defaultSize="0" autoFill="0" autoLine="0" autoPict="0">
                <anchor moveWithCells="1">
                  <from>
                    <xdr:col>8</xdr:col>
                    <xdr:colOff>47625</xdr:colOff>
                    <xdr:row>13</xdr:row>
                    <xdr:rowOff>200025</xdr:rowOff>
                  </from>
                  <to>
                    <xdr:col>9</xdr:col>
                    <xdr:colOff>38100</xdr:colOff>
                    <xdr:row>15</xdr:row>
                    <xdr:rowOff>0</xdr:rowOff>
                  </to>
                </anchor>
              </controlPr>
            </control>
          </mc:Choice>
        </mc:AlternateContent>
        <mc:AlternateContent xmlns:mc="http://schemas.openxmlformats.org/markup-compatibility/2006">
          <mc:Choice Requires="x14">
            <control shapeId="20529" r:id="rId39" name="Check Box 49">
              <controlPr locked="0" defaultSize="0" autoFill="0" autoLine="0" autoPict="0">
                <anchor moveWithCells="1">
                  <from>
                    <xdr:col>8</xdr:col>
                    <xdr:colOff>47625</xdr:colOff>
                    <xdr:row>14</xdr:row>
                    <xdr:rowOff>200025</xdr:rowOff>
                  </from>
                  <to>
                    <xdr:col>9</xdr:col>
                    <xdr:colOff>38100</xdr:colOff>
                    <xdr:row>16</xdr:row>
                    <xdr:rowOff>0</xdr:rowOff>
                  </to>
                </anchor>
              </controlPr>
            </control>
          </mc:Choice>
        </mc:AlternateContent>
        <mc:AlternateContent xmlns:mc="http://schemas.openxmlformats.org/markup-compatibility/2006">
          <mc:Choice Requires="x14">
            <control shapeId="20531" r:id="rId40" name="Check Box 51">
              <controlPr locked="0" defaultSize="0" autoFill="0" autoLine="0" autoPict="0">
                <anchor moveWithCells="1">
                  <from>
                    <xdr:col>8</xdr:col>
                    <xdr:colOff>47625</xdr:colOff>
                    <xdr:row>15</xdr:row>
                    <xdr:rowOff>200025</xdr:rowOff>
                  </from>
                  <to>
                    <xdr:col>9</xdr:col>
                    <xdr:colOff>38100</xdr:colOff>
                    <xdr:row>17</xdr:row>
                    <xdr:rowOff>0</xdr:rowOff>
                  </to>
                </anchor>
              </controlPr>
            </control>
          </mc:Choice>
        </mc:AlternateContent>
        <mc:AlternateContent xmlns:mc="http://schemas.openxmlformats.org/markup-compatibility/2006">
          <mc:Choice Requires="x14">
            <control shapeId="20533" r:id="rId41" name="Check Box 53">
              <controlPr locked="0" defaultSize="0" autoFill="0" autoLine="0" autoPict="0">
                <anchor moveWithCells="1">
                  <from>
                    <xdr:col>8</xdr:col>
                    <xdr:colOff>47625</xdr:colOff>
                    <xdr:row>16</xdr:row>
                    <xdr:rowOff>200025</xdr:rowOff>
                  </from>
                  <to>
                    <xdr:col>9</xdr:col>
                    <xdr:colOff>38100</xdr:colOff>
                    <xdr:row>18</xdr:row>
                    <xdr:rowOff>0</xdr:rowOff>
                  </to>
                </anchor>
              </controlPr>
            </control>
          </mc:Choice>
        </mc:AlternateContent>
        <mc:AlternateContent xmlns:mc="http://schemas.openxmlformats.org/markup-compatibility/2006">
          <mc:Choice Requires="x14">
            <control shapeId="20535" r:id="rId42" name="Check Box 55">
              <controlPr locked="0" defaultSize="0" autoFill="0" autoLine="0" autoPict="0">
                <anchor moveWithCells="1">
                  <from>
                    <xdr:col>8</xdr:col>
                    <xdr:colOff>47625</xdr:colOff>
                    <xdr:row>17</xdr:row>
                    <xdr:rowOff>200025</xdr:rowOff>
                  </from>
                  <to>
                    <xdr:col>9</xdr:col>
                    <xdr:colOff>38100</xdr:colOff>
                    <xdr:row>19</xdr:row>
                    <xdr:rowOff>0</xdr:rowOff>
                  </to>
                </anchor>
              </controlPr>
            </control>
          </mc:Choice>
        </mc:AlternateContent>
        <mc:AlternateContent xmlns:mc="http://schemas.openxmlformats.org/markup-compatibility/2006">
          <mc:Choice Requires="x14">
            <control shapeId="20537" r:id="rId43" name="Check Box 57">
              <controlPr locked="0" defaultSize="0" autoFill="0" autoLine="0" autoPict="0">
                <anchor moveWithCells="1">
                  <from>
                    <xdr:col>8</xdr:col>
                    <xdr:colOff>47625</xdr:colOff>
                    <xdr:row>18</xdr:row>
                    <xdr:rowOff>200025</xdr:rowOff>
                  </from>
                  <to>
                    <xdr:col>9</xdr:col>
                    <xdr:colOff>38100</xdr:colOff>
                    <xdr:row>20</xdr:row>
                    <xdr:rowOff>0</xdr:rowOff>
                  </to>
                </anchor>
              </controlPr>
            </control>
          </mc:Choice>
        </mc:AlternateContent>
        <mc:AlternateContent xmlns:mc="http://schemas.openxmlformats.org/markup-compatibility/2006">
          <mc:Choice Requires="x14">
            <control shapeId="20539" r:id="rId44" name="Check Box 59">
              <controlPr locked="0" defaultSize="0" autoFill="0" autoLine="0" autoPict="0">
                <anchor moveWithCells="1">
                  <from>
                    <xdr:col>8</xdr:col>
                    <xdr:colOff>47625</xdr:colOff>
                    <xdr:row>19</xdr:row>
                    <xdr:rowOff>200025</xdr:rowOff>
                  </from>
                  <to>
                    <xdr:col>9</xdr:col>
                    <xdr:colOff>38100</xdr:colOff>
                    <xdr:row>21</xdr:row>
                    <xdr:rowOff>0</xdr:rowOff>
                  </to>
                </anchor>
              </controlPr>
            </control>
          </mc:Choice>
        </mc:AlternateContent>
        <mc:AlternateContent xmlns:mc="http://schemas.openxmlformats.org/markup-compatibility/2006">
          <mc:Choice Requires="x14">
            <control shapeId="20541" r:id="rId45" name="Check Box 61">
              <controlPr locked="0" defaultSize="0" autoFill="0" autoLine="0" autoPict="0">
                <anchor moveWithCells="1">
                  <from>
                    <xdr:col>8</xdr:col>
                    <xdr:colOff>47625</xdr:colOff>
                    <xdr:row>20</xdr:row>
                    <xdr:rowOff>200025</xdr:rowOff>
                  </from>
                  <to>
                    <xdr:col>9</xdr:col>
                    <xdr:colOff>38100</xdr:colOff>
                    <xdr:row>22</xdr:row>
                    <xdr:rowOff>0</xdr:rowOff>
                  </to>
                </anchor>
              </controlPr>
            </control>
          </mc:Choice>
        </mc:AlternateContent>
        <mc:AlternateContent xmlns:mc="http://schemas.openxmlformats.org/markup-compatibility/2006">
          <mc:Choice Requires="x14">
            <control shapeId="20543" r:id="rId46" name="Check Box 63">
              <controlPr locked="0" defaultSize="0" autoFill="0" autoLine="0" autoPict="0">
                <anchor moveWithCells="1">
                  <from>
                    <xdr:col>8</xdr:col>
                    <xdr:colOff>47625</xdr:colOff>
                    <xdr:row>21</xdr:row>
                    <xdr:rowOff>200025</xdr:rowOff>
                  </from>
                  <to>
                    <xdr:col>9</xdr:col>
                    <xdr:colOff>38100</xdr:colOff>
                    <xdr:row>23</xdr:row>
                    <xdr:rowOff>0</xdr:rowOff>
                  </to>
                </anchor>
              </controlPr>
            </control>
          </mc:Choice>
        </mc:AlternateContent>
        <mc:AlternateContent xmlns:mc="http://schemas.openxmlformats.org/markup-compatibility/2006">
          <mc:Choice Requires="x14">
            <control shapeId="20552" r:id="rId47" name="Check Box 72">
              <controlPr locked="0" defaultSize="0" autoFill="0" autoLine="0" autoPict="0">
                <anchor moveWithCells="1">
                  <from>
                    <xdr:col>25</xdr:col>
                    <xdr:colOff>47625</xdr:colOff>
                    <xdr:row>7</xdr:row>
                    <xdr:rowOff>180975</xdr:rowOff>
                  </from>
                  <to>
                    <xdr:col>26</xdr:col>
                    <xdr:colOff>38100</xdr:colOff>
                    <xdr:row>9</xdr:row>
                    <xdr:rowOff>0</xdr:rowOff>
                  </to>
                </anchor>
              </controlPr>
            </control>
          </mc:Choice>
        </mc:AlternateContent>
        <mc:AlternateContent xmlns:mc="http://schemas.openxmlformats.org/markup-compatibility/2006">
          <mc:Choice Requires="x14">
            <control shapeId="20553" r:id="rId48" name="Check Box 73">
              <controlPr locked="0" defaultSize="0" autoFill="0" autoLine="0" autoPict="0">
                <anchor moveWithCells="1">
                  <from>
                    <xdr:col>25</xdr:col>
                    <xdr:colOff>47625</xdr:colOff>
                    <xdr:row>8</xdr:row>
                    <xdr:rowOff>200025</xdr:rowOff>
                  </from>
                  <to>
                    <xdr:col>26</xdr:col>
                    <xdr:colOff>38100</xdr:colOff>
                    <xdr:row>10</xdr:row>
                    <xdr:rowOff>0</xdr:rowOff>
                  </to>
                </anchor>
              </controlPr>
            </control>
          </mc:Choice>
        </mc:AlternateContent>
        <mc:AlternateContent xmlns:mc="http://schemas.openxmlformats.org/markup-compatibility/2006">
          <mc:Choice Requires="x14">
            <control shapeId="20554" r:id="rId49" name="Check Box 74">
              <controlPr locked="0" defaultSize="0" autoFill="0" autoLine="0" autoPict="0">
                <anchor moveWithCells="1">
                  <from>
                    <xdr:col>25</xdr:col>
                    <xdr:colOff>47625</xdr:colOff>
                    <xdr:row>9</xdr:row>
                    <xdr:rowOff>200025</xdr:rowOff>
                  </from>
                  <to>
                    <xdr:col>26</xdr:col>
                    <xdr:colOff>38100</xdr:colOff>
                    <xdr:row>11</xdr:row>
                    <xdr:rowOff>0</xdr:rowOff>
                  </to>
                </anchor>
              </controlPr>
            </control>
          </mc:Choice>
        </mc:AlternateContent>
        <mc:AlternateContent xmlns:mc="http://schemas.openxmlformats.org/markup-compatibility/2006">
          <mc:Choice Requires="x14">
            <control shapeId="20555" r:id="rId50" name="Check Box 75">
              <controlPr locked="0" defaultSize="0" autoFill="0" autoLine="0" autoPict="0">
                <anchor moveWithCells="1">
                  <from>
                    <xdr:col>25</xdr:col>
                    <xdr:colOff>47625</xdr:colOff>
                    <xdr:row>10</xdr:row>
                    <xdr:rowOff>200025</xdr:rowOff>
                  </from>
                  <to>
                    <xdr:col>26</xdr:col>
                    <xdr:colOff>38100</xdr:colOff>
                    <xdr:row>12</xdr:row>
                    <xdr:rowOff>0</xdr:rowOff>
                  </to>
                </anchor>
              </controlPr>
            </control>
          </mc:Choice>
        </mc:AlternateContent>
        <mc:AlternateContent xmlns:mc="http://schemas.openxmlformats.org/markup-compatibility/2006">
          <mc:Choice Requires="x14">
            <control shapeId="20556" r:id="rId51" name="Check Box 76">
              <controlPr locked="0" defaultSize="0" autoFill="0" autoLine="0" autoPict="0">
                <anchor moveWithCells="1">
                  <from>
                    <xdr:col>25</xdr:col>
                    <xdr:colOff>47625</xdr:colOff>
                    <xdr:row>11</xdr:row>
                    <xdr:rowOff>200025</xdr:rowOff>
                  </from>
                  <to>
                    <xdr:col>26</xdr:col>
                    <xdr:colOff>38100</xdr:colOff>
                    <xdr:row>13</xdr:row>
                    <xdr:rowOff>0</xdr:rowOff>
                  </to>
                </anchor>
              </controlPr>
            </control>
          </mc:Choice>
        </mc:AlternateContent>
        <mc:AlternateContent xmlns:mc="http://schemas.openxmlformats.org/markup-compatibility/2006">
          <mc:Choice Requires="x14">
            <control shapeId="20557" r:id="rId52" name="Check Box 77">
              <controlPr locked="0" defaultSize="0" autoFill="0" autoLine="0" autoPict="0">
                <anchor moveWithCells="1">
                  <from>
                    <xdr:col>25</xdr:col>
                    <xdr:colOff>47625</xdr:colOff>
                    <xdr:row>12</xdr:row>
                    <xdr:rowOff>200025</xdr:rowOff>
                  </from>
                  <to>
                    <xdr:col>26</xdr:col>
                    <xdr:colOff>38100</xdr:colOff>
                    <xdr:row>14</xdr:row>
                    <xdr:rowOff>0</xdr:rowOff>
                  </to>
                </anchor>
              </controlPr>
            </control>
          </mc:Choice>
        </mc:AlternateContent>
        <mc:AlternateContent xmlns:mc="http://schemas.openxmlformats.org/markup-compatibility/2006">
          <mc:Choice Requires="x14">
            <control shapeId="20558" r:id="rId53" name="Check Box 78">
              <controlPr locked="0" defaultSize="0" autoFill="0" autoLine="0" autoPict="0">
                <anchor moveWithCells="1">
                  <from>
                    <xdr:col>25</xdr:col>
                    <xdr:colOff>47625</xdr:colOff>
                    <xdr:row>13</xdr:row>
                    <xdr:rowOff>200025</xdr:rowOff>
                  </from>
                  <to>
                    <xdr:col>26</xdr:col>
                    <xdr:colOff>38100</xdr:colOff>
                    <xdr:row>15</xdr:row>
                    <xdr:rowOff>0</xdr:rowOff>
                  </to>
                </anchor>
              </controlPr>
            </control>
          </mc:Choice>
        </mc:AlternateContent>
        <mc:AlternateContent xmlns:mc="http://schemas.openxmlformats.org/markup-compatibility/2006">
          <mc:Choice Requires="x14">
            <control shapeId="20559" r:id="rId54" name="Check Box 79">
              <controlPr locked="0" defaultSize="0" autoFill="0" autoLine="0" autoPict="0">
                <anchor moveWithCells="1">
                  <from>
                    <xdr:col>25</xdr:col>
                    <xdr:colOff>47625</xdr:colOff>
                    <xdr:row>14</xdr:row>
                    <xdr:rowOff>200025</xdr:rowOff>
                  </from>
                  <to>
                    <xdr:col>26</xdr:col>
                    <xdr:colOff>38100</xdr:colOff>
                    <xdr:row>16</xdr:row>
                    <xdr:rowOff>0</xdr:rowOff>
                  </to>
                </anchor>
              </controlPr>
            </control>
          </mc:Choice>
        </mc:AlternateContent>
        <mc:AlternateContent xmlns:mc="http://schemas.openxmlformats.org/markup-compatibility/2006">
          <mc:Choice Requires="x14">
            <control shapeId="20560" r:id="rId55" name="Check Box 80">
              <controlPr locked="0" defaultSize="0" autoFill="0" autoLine="0" autoPict="0">
                <anchor moveWithCells="1">
                  <from>
                    <xdr:col>25</xdr:col>
                    <xdr:colOff>47625</xdr:colOff>
                    <xdr:row>15</xdr:row>
                    <xdr:rowOff>200025</xdr:rowOff>
                  </from>
                  <to>
                    <xdr:col>26</xdr:col>
                    <xdr:colOff>38100</xdr:colOff>
                    <xdr:row>17</xdr:row>
                    <xdr:rowOff>0</xdr:rowOff>
                  </to>
                </anchor>
              </controlPr>
            </control>
          </mc:Choice>
        </mc:AlternateContent>
        <mc:AlternateContent xmlns:mc="http://schemas.openxmlformats.org/markup-compatibility/2006">
          <mc:Choice Requires="x14">
            <control shapeId="20561" r:id="rId56" name="Check Box 81">
              <controlPr locked="0" defaultSize="0" autoFill="0" autoLine="0" autoPict="0">
                <anchor moveWithCells="1">
                  <from>
                    <xdr:col>25</xdr:col>
                    <xdr:colOff>47625</xdr:colOff>
                    <xdr:row>16</xdr:row>
                    <xdr:rowOff>200025</xdr:rowOff>
                  </from>
                  <to>
                    <xdr:col>26</xdr:col>
                    <xdr:colOff>38100</xdr:colOff>
                    <xdr:row>18</xdr:row>
                    <xdr:rowOff>0</xdr:rowOff>
                  </to>
                </anchor>
              </controlPr>
            </control>
          </mc:Choice>
        </mc:AlternateContent>
        <mc:AlternateContent xmlns:mc="http://schemas.openxmlformats.org/markup-compatibility/2006">
          <mc:Choice Requires="x14">
            <control shapeId="20562" r:id="rId57" name="Check Box 82">
              <controlPr locked="0" defaultSize="0" autoFill="0" autoLine="0" autoPict="0">
                <anchor moveWithCells="1">
                  <from>
                    <xdr:col>25</xdr:col>
                    <xdr:colOff>47625</xdr:colOff>
                    <xdr:row>17</xdr:row>
                    <xdr:rowOff>200025</xdr:rowOff>
                  </from>
                  <to>
                    <xdr:col>26</xdr:col>
                    <xdr:colOff>38100</xdr:colOff>
                    <xdr:row>19</xdr:row>
                    <xdr:rowOff>0</xdr:rowOff>
                  </to>
                </anchor>
              </controlPr>
            </control>
          </mc:Choice>
        </mc:AlternateContent>
        <mc:AlternateContent xmlns:mc="http://schemas.openxmlformats.org/markup-compatibility/2006">
          <mc:Choice Requires="x14">
            <control shapeId="20563" r:id="rId58" name="Check Box 83">
              <controlPr locked="0" defaultSize="0" autoFill="0" autoLine="0" autoPict="0">
                <anchor moveWithCells="1">
                  <from>
                    <xdr:col>25</xdr:col>
                    <xdr:colOff>47625</xdr:colOff>
                    <xdr:row>18</xdr:row>
                    <xdr:rowOff>200025</xdr:rowOff>
                  </from>
                  <to>
                    <xdr:col>26</xdr:col>
                    <xdr:colOff>38100</xdr:colOff>
                    <xdr:row>20</xdr:row>
                    <xdr:rowOff>0</xdr:rowOff>
                  </to>
                </anchor>
              </controlPr>
            </control>
          </mc:Choice>
        </mc:AlternateContent>
        <mc:AlternateContent xmlns:mc="http://schemas.openxmlformats.org/markup-compatibility/2006">
          <mc:Choice Requires="x14">
            <control shapeId="20564" r:id="rId59" name="Check Box 84">
              <controlPr locked="0" defaultSize="0" autoFill="0" autoLine="0" autoPict="0">
                <anchor moveWithCells="1">
                  <from>
                    <xdr:col>25</xdr:col>
                    <xdr:colOff>47625</xdr:colOff>
                    <xdr:row>19</xdr:row>
                    <xdr:rowOff>200025</xdr:rowOff>
                  </from>
                  <to>
                    <xdr:col>26</xdr:col>
                    <xdr:colOff>38100</xdr:colOff>
                    <xdr:row>21</xdr:row>
                    <xdr:rowOff>0</xdr:rowOff>
                  </to>
                </anchor>
              </controlPr>
            </control>
          </mc:Choice>
        </mc:AlternateContent>
        <mc:AlternateContent xmlns:mc="http://schemas.openxmlformats.org/markup-compatibility/2006">
          <mc:Choice Requires="x14">
            <control shapeId="20565" r:id="rId60" name="Check Box 85">
              <controlPr locked="0" defaultSize="0" autoFill="0" autoLine="0" autoPict="0">
                <anchor moveWithCells="1">
                  <from>
                    <xdr:col>25</xdr:col>
                    <xdr:colOff>47625</xdr:colOff>
                    <xdr:row>20</xdr:row>
                    <xdr:rowOff>200025</xdr:rowOff>
                  </from>
                  <to>
                    <xdr:col>26</xdr:col>
                    <xdr:colOff>38100</xdr:colOff>
                    <xdr:row>22</xdr:row>
                    <xdr:rowOff>0</xdr:rowOff>
                  </to>
                </anchor>
              </controlPr>
            </control>
          </mc:Choice>
        </mc:AlternateContent>
        <mc:AlternateContent xmlns:mc="http://schemas.openxmlformats.org/markup-compatibility/2006">
          <mc:Choice Requires="x14">
            <control shapeId="20566" r:id="rId61" name="Check Box 86">
              <controlPr locked="0" defaultSize="0" autoFill="0" autoLine="0" autoPict="0">
                <anchor moveWithCells="1">
                  <from>
                    <xdr:col>25</xdr:col>
                    <xdr:colOff>47625</xdr:colOff>
                    <xdr:row>21</xdr:row>
                    <xdr:rowOff>200025</xdr:rowOff>
                  </from>
                  <to>
                    <xdr:col>26</xdr:col>
                    <xdr:colOff>38100</xdr:colOff>
                    <xdr:row>23</xdr:row>
                    <xdr:rowOff>0</xdr:rowOff>
                  </to>
                </anchor>
              </controlPr>
            </control>
          </mc:Choice>
        </mc:AlternateContent>
        <mc:AlternateContent xmlns:mc="http://schemas.openxmlformats.org/markup-compatibility/2006">
          <mc:Choice Requires="x14">
            <control shapeId="20629" r:id="rId62" name="Check Box 149">
              <controlPr locked="0" defaultSize="0" autoFill="0" autoLine="0" autoPict="0">
                <anchor moveWithCells="1">
                  <from>
                    <xdr:col>12</xdr:col>
                    <xdr:colOff>76200</xdr:colOff>
                    <xdr:row>7</xdr:row>
                    <xdr:rowOff>180975</xdr:rowOff>
                  </from>
                  <to>
                    <xdr:col>13</xdr:col>
                    <xdr:colOff>28575</xdr:colOff>
                    <xdr:row>9</xdr:row>
                    <xdr:rowOff>0</xdr:rowOff>
                  </to>
                </anchor>
              </controlPr>
            </control>
          </mc:Choice>
        </mc:AlternateContent>
        <mc:AlternateContent xmlns:mc="http://schemas.openxmlformats.org/markup-compatibility/2006">
          <mc:Choice Requires="x14">
            <control shapeId="20630" r:id="rId63" name="Check Box 150">
              <controlPr locked="0" defaultSize="0" autoFill="0" autoLine="0" autoPict="0">
                <anchor moveWithCells="1">
                  <from>
                    <xdr:col>12</xdr:col>
                    <xdr:colOff>76200</xdr:colOff>
                    <xdr:row>8</xdr:row>
                    <xdr:rowOff>200025</xdr:rowOff>
                  </from>
                  <to>
                    <xdr:col>13</xdr:col>
                    <xdr:colOff>28575</xdr:colOff>
                    <xdr:row>10</xdr:row>
                    <xdr:rowOff>0</xdr:rowOff>
                  </to>
                </anchor>
              </controlPr>
            </control>
          </mc:Choice>
        </mc:AlternateContent>
        <mc:AlternateContent xmlns:mc="http://schemas.openxmlformats.org/markup-compatibility/2006">
          <mc:Choice Requires="x14">
            <control shapeId="20631" r:id="rId64" name="Check Box 151">
              <controlPr locked="0" defaultSize="0" autoFill="0" autoLine="0" autoPict="0">
                <anchor moveWithCells="1">
                  <from>
                    <xdr:col>12</xdr:col>
                    <xdr:colOff>76200</xdr:colOff>
                    <xdr:row>9</xdr:row>
                    <xdr:rowOff>200025</xdr:rowOff>
                  </from>
                  <to>
                    <xdr:col>13</xdr:col>
                    <xdr:colOff>28575</xdr:colOff>
                    <xdr:row>11</xdr:row>
                    <xdr:rowOff>0</xdr:rowOff>
                  </to>
                </anchor>
              </controlPr>
            </control>
          </mc:Choice>
        </mc:AlternateContent>
        <mc:AlternateContent xmlns:mc="http://schemas.openxmlformats.org/markup-compatibility/2006">
          <mc:Choice Requires="x14">
            <control shapeId="20632" r:id="rId65" name="Check Box 152">
              <controlPr locked="0" defaultSize="0" autoFill="0" autoLine="0" autoPict="0">
                <anchor moveWithCells="1">
                  <from>
                    <xdr:col>12</xdr:col>
                    <xdr:colOff>76200</xdr:colOff>
                    <xdr:row>10</xdr:row>
                    <xdr:rowOff>200025</xdr:rowOff>
                  </from>
                  <to>
                    <xdr:col>13</xdr:col>
                    <xdr:colOff>28575</xdr:colOff>
                    <xdr:row>12</xdr:row>
                    <xdr:rowOff>0</xdr:rowOff>
                  </to>
                </anchor>
              </controlPr>
            </control>
          </mc:Choice>
        </mc:AlternateContent>
        <mc:AlternateContent xmlns:mc="http://schemas.openxmlformats.org/markup-compatibility/2006">
          <mc:Choice Requires="x14">
            <control shapeId="20633" r:id="rId66" name="Check Box 153">
              <controlPr locked="0" defaultSize="0" autoFill="0" autoLine="0" autoPict="0">
                <anchor moveWithCells="1">
                  <from>
                    <xdr:col>12</xdr:col>
                    <xdr:colOff>76200</xdr:colOff>
                    <xdr:row>11</xdr:row>
                    <xdr:rowOff>200025</xdr:rowOff>
                  </from>
                  <to>
                    <xdr:col>13</xdr:col>
                    <xdr:colOff>28575</xdr:colOff>
                    <xdr:row>13</xdr:row>
                    <xdr:rowOff>0</xdr:rowOff>
                  </to>
                </anchor>
              </controlPr>
            </control>
          </mc:Choice>
        </mc:AlternateContent>
        <mc:AlternateContent xmlns:mc="http://schemas.openxmlformats.org/markup-compatibility/2006">
          <mc:Choice Requires="x14">
            <control shapeId="20634" r:id="rId67" name="Check Box 154">
              <controlPr locked="0" defaultSize="0" autoFill="0" autoLine="0" autoPict="0">
                <anchor moveWithCells="1">
                  <from>
                    <xdr:col>12</xdr:col>
                    <xdr:colOff>76200</xdr:colOff>
                    <xdr:row>12</xdr:row>
                    <xdr:rowOff>200025</xdr:rowOff>
                  </from>
                  <to>
                    <xdr:col>13</xdr:col>
                    <xdr:colOff>28575</xdr:colOff>
                    <xdr:row>14</xdr:row>
                    <xdr:rowOff>0</xdr:rowOff>
                  </to>
                </anchor>
              </controlPr>
            </control>
          </mc:Choice>
        </mc:AlternateContent>
        <mc:AlternateContent xmlns:mc="http://schemas.openxmlformats.org/markup-compatibility/2006">
          <mc:Choice Requires="x14">
            <control shapeId="20635" r:id="rId68" name="Check Box 155">
              <controlPr locked="0" defaultSize="0" autoFill="0" autoLine="0" autoPict="0">
                <anchor moveWithCells="1">
                  <from>
                    <xdr:col>12</xdr:col>
                    <xdr:colOff>76200</xdr:colOff>
                    <xdr:row>13</xdr:row>
                    <xdr:rowOff>200025</xdr:rowOff>
                  </from>
                  <to>
                    <xdr:col>13</xdr:col>
                    <xdr:colOff>28575</xdr:colOff>
                    <xdr:row>15</xdr:row>
                    <xdr:rowOff>0</xdr:rowOff>
                  </to>
                </anchor>
              </controlPr>
            </control>
          </mc:Choice>
        </mc:AlternateContent>
        <mc:AlternateContent xmlns:mc="http://schemas.openxmlformats.org/markup-compatibility/2006">
          <mc:Choice Requires="x14">
            <control shapeId="20636" r:id="rId69" name="Check Box 156">
              <controlPr locked="0" defaultSize="0" autoFill="0" autoLine="0" autoPict="0">
                <anchor moveWithCells="1">
                  <from>
                    <xdr:col>12</xdr:col>
                    <xdr:colOff>76200</xdr:colOff>
                    <xdr:row>14</xdr:row>
                    <xdr:rowOff>200025</xdr:rowOff>
                  </from>
                  <to>
                    <xdr:col>13</xdr:col>
                    <xdr:colOff>28575</xdr:colOff>
                    <xdr:row>16</xdr:row>
                    <xdr:rowOff>0</xdr:rowOff>
                  </to>
                </anchor>
              </controlPr>
            </control>
          </mc:Choice>
        </mc:AlternateContent>
        <mc:AlternateContent xmlns:mc="http://schemas.openxmlformats.org/markup-compatibility/2006">
          <mc:Choice Requires="x14">
            <control shapeId="20637" r:id="rId70" name="Check Box 157">
              <controlPr locked="0" defaultSize="0" autoFill="0" autoLine="0" autoPict="0">
                <anchor moveWithCells="1">
                  <from>
                    <xdr:col>12</xdr:col>
                    <xdr:colOff>76200</xdr:colOff>
                    <xdr:row>15</xdr:row>
                    <xdr:rowOff>200025</xdr:rowOff>
                  </from>
                  <to>
                    <xdr:col>13</xdr:col>
                    <xdr:colOff>28575</xdr:colOff>
                    <xdr:row>17</xdr:row>
                    <xdr:rowOff>0</xdr:rowOff>
                  </to>
                </anchor>
              </controlPr>
            </control>
          </mc:Choice>
        </mc:AlternateContent>
        <mc:AlternateContent xmlns:mc="http://schemas.openxmlformats.org/markup-compatibility/2006">
          <mc:Choice Requires="x14">
            <control shapeId="20638" r:id="rId71" name="Check Box 158">
              <controlPr locked="0" defaultSize="0" autoFill="0" autoLine="0" autoPict="0">
                <anchor moveWithCells="1">
                  <from>
                    <xdr:col>12</xdr:col>
                    <xdr:colOff>76200</xdr:colOff>
                    <xdr:row>16</xdr:row>
                    <xdr:rowOff>200025</xdr:rowOff>
                  </from>
                  <to>
                    <xdr:col>13</xdr:col>
                    <xdr:colOff>28575</xdr:colOff>
                    <xdr:row>18</xdr:row>
                    <xdr:rowOff>0</xdr:rowOff>
                  </to>
                </anchor>
              </controlPr>
            </control>
          </mc:Choice>
        </mc:AlternateContent>
        <mc:AlternateContent xmlns:mc="http://schemas.openxmlformats.org/markup-compatibility/2006">
          <mc:Choice Requires="x14">
            <control shapeId="20639" r:id="rId72" name="Check Box 159">
              <controlPr locked="0" defaultSize="0" autoFill="0" autoLine="0" autoPict="0">
                <anchor moveWithCells="1">
                  <from>
                    <xdr:col>12</xdr:col>
                    <xdr:colOff>76200</xdr:colOff>
                    <xdr:row>17</xdr:row>
                    <xdr:rowOff>200025</xdr:rowOff>
                  </from>
                  <to>
                    <xdr:col>13</xdr:col>
                    <xdr:colOff>28575</xdr:colOff>
                    <xdr:row>19</xdr:row>
                    <xdr:rowOff>0</xdr:rowOff>
                  </to>
                </anchor>
              </controlPr>
            </control>
          </mc:Choice>
        </mc:AlternateContent>
        <mc:AlternateContent xmlns:mc="http://schemas.openxmlformats.org/markup-compatibility/2006">
          <mc:Choice Requires="x14">
            <control shapeId="20640" r:id="rId73" name="Check Box 160">
              <controlPr locked="0" defaultSize="0" autoFill="0" autoLine="0" autoPict="0">
                <anchor moveWithCells="1">
                  <from>
                    <xdr:col>12</xdr:col>
                    <xdr:colOff>76200</xdr:colOff>
                    <xdr:row>18</xdr:row>
                    <xdr:rowOff>200025</xdr:rowOff>
                  </from>
                  <to>
                    <xdr:col>13</xdr:col>
                    <xdr:colOff>28575</xdr:colOff>
                    <xdr:row>20</xdr:row>
                    <xdr:rowOff>0</xdr:rowOff>
                  </to>
                </anchor>
              </controlPr>
            </control>
          </mc:Choice>
        </mc:AlternateContent>
        <mc:AlternateContent xmlns:mc="http://schemas.openxmlformats.org/markup-compatibility/2006">
          <mc:Choice Requires="x14">
            <control shapeId="20641" r:id="rId74" name="Check Box 161">
              <controlPr locked="0" defaultSize="0" autoFill="0" autoLine="0" autoPict="0">
                <anchor moveWithCells="1">
                  <from>
                    <xdr:col>12</xdr:col>
                    <xdr:colOff>76200</xdr:colOff>
                    <xdr:row>19</xdr:row>
                    <xdr:rowOff>200025</xdr:rowOff>
                  </from>
                  <to>
                    <xdr:col>13</xdr:col>
                    <xdr:colOff>28575</xdr:colOff>
                    <xdr:row>21</xdr:row>
                    <xdr:rowOff>0</xdr:rowOff>
                  </to>
                </anchor>
              </controlPr>
            </control>
          </mc:Choice>
        </mc:AlternateContent>
        <mc:AlternateContent xmlns:mc="http://schemas.openxmlformats.org/markup-compatibility/2006">
          <mc:Choice Requires="x14">
            <control shapeId="20642" r:id="rId75" name="Check Box 162">
              <controlPr locked="0" defaultSize="0" autoFill="0" autoLine="0" autoPict="0">
                <anchor moveWithCells="1">
                  <from>
                    <xdr:col>12</xdr:col>
                    <xdr:colOff>76200</xdr:colOff>
                    <xdr:row>20</xdr:row>
                    <xdr:rowOff>200025</xdr:rowOff>
                  </from>
                  <to>
                    <xdr:col>13</xdr:col>
                    <xdr:colOff>28575</xdr:colOff>
                    <xdr:row>22</xdr:row>
                    <xdr:rowOff>0</xdr:rowOff>
                  </to>
                </anchor>
              </controlPr>
            </control>
          </mc:Choice>
        </mc:AlternateContent>
        <mc:AlternateContent xmlns:mc="http://schemas.openxmlformats.org/markup-compatibility/2006">
          <mc:Choice Requires="x14">
            <control shapeId="20643" r:id="rId76" name="Check Box 163">
              <controlPr locked="0" defaultSize="0" autoFill="0" autoLine="0" autoPict="0">
                <anchor moveWithCells="1">
                  <from>
                    <xdr:col>12</xdr:col>
                    <xdr:colOff>76200</xdr:colOff>
                    <xdr:row>21</xdr:row>
                    <xdr:rowOff>200025</xdr:rowOff>
                  </from>
                  <to>
                    <xdr:col>13</xdr:col>
                    <xdr:colOff>28575</xdr:colOff>
                    <xdr:row>23</xdr:row>
                    <xdr:rowOff>0</xdr:rowOff>
                  </to>
                </anchor>
              </controlPr>
            </control>
          </mc:Choice>
        </mc:AlternateContent>
        <mc:AlternateContent xmlns:mc="http://schemas.openxmlformats.org/markup-compatibility/2006">
          <mc:Choice Requires="x14">
            <control shapeId="20717" r:id="rId77" name="Check Box 237">
              <controlPr locked="0" defaultSize="0" autoFill="0" autoLine="0" autoPict="0">
                <anchor moveWithCells="1">
                  <from>
                    <xdr:col>14</xdr:col>
                    <xdr:colOff>76200</xdr:colOff>
                    <xdr:row>7</xdr:row>
                    <xdr:rowOff>180975</xdr:rowOff>
                  </from>
                  <to>
                    <xdr:col>15</xdr:col>
                    <xdr:colOff>28575</xdr:colOff>
                    <xdr:row>9</xdr:row>
                    <xdr:rowOff>0</xdr:rowOff>
                  </to>
                </anchor>
              </controlPr>
            </control>
          </mc:Choice>
        </mc:AlternateContent>
        <mc:AlternateContent xmlns:mc="http://schemas.openxmlformats.org/markup-compatibility/2006">
          <mc:Choice Requires="x14">
            <control shapeId="20718" r:id="rId78" name="Check Box 238">
              <controlPr locked="0" defaultSize="0" autoFill="0" autoLine="0" autoPict="0">
                <anchor moveWithCells="1">
                  <from>
                    <xdr:col>14</xdr:col>
                    <xdr:colOff>76200</xdr:colOff>
                    <xdr:row>8</xdr:row>
                    <xdr:rowOff>200025</xdr:rowOff>
                  </from>
                  <to>
                    <xdr:col>15</xdr:col>
                    <xdr:colOff>28575</xdr:colOff>
                    <xdr:row>10</xdr:row>
                    <xdr:rowOff>0</xdr:rowOff>
                  </to>
                </anchor>
              </controlPr>
            </control>
          </mc:Choice>
        </mc:AlternateContent>
        <mc:AlternateContent xmlns:mc="http://schemas.openxmlformats.org/markup-compatibility/2006">
          <mc:Choice Requires="x14">
            <control shapeId="20719" r:id="rId79" name="Check Box 239">
              <controlPr locked="0" defaultSize="0" autoFill="0" autoLine="0" autoPict="0">
                <anchor moveWithCells="1">
                  <from>
                    <xdr:col>14</xdr:col>
                    <xdr:colOff>76200</xdr:colOff>
                    <xdr:row>9</xdr:row>
                    <xdr:rowOff>200025</xdr:rowOff>
                  </from>
                  <to>
                    <xdr:col>15</xdr:col>
                    <xdr:colOff>28575</xdr:colOff>
                    <xdr:row>11</xdr:row>
                    <xdr:rowOff>0</xdr:rowOff>
                  </to>
                </anchor>
              </controlPr>
            </control>
          </mc:Choice>
        </mc:AlternateContent>
        <mc:AlternateContent xmlns:mc="http://schemas.openxmlformats.org/markup-compatibility/2006">
          <mc:Choice Requires="x14">
            <control shapeId="20720" r:id="rId80" name="Check Box 240">
              <controlPr locked="0" defaultSize="0" autoFill="0" autoLine="0" autoPict="0">
                <anchor moveWithCells="1">
                  <from>
                    <xdr:col>14</xdr:col>
                    <xdr:colOff>76200</xdr:colOff>
                    <xdr:row>10</xdr:row>
                    <xdr:rowOff>200025</xdr:rowOff>
                  </from>
                  <to>
                    <xdr:col>15</xdr:col>
                    <xdr:colOff>28575</xdr:colOff>
                    <xdr:row>12</xdr:row>
                    <xdr:rowOff>0</xdr:rowOff>
                  </to>
                </anchor>
              </controlPr>
            </control>
          </mc:Choice>
        </mc:AlternateContent>
        <mc:AlternateContent xmlns:mc="http://schemas.openxmlformats.org/markup-compatibility/2006">
          <mc:Choice Requires="x14">
            <control shapeId="20721" r:id="rId81" name="Check Box 241">
              <controlPr locked="0" defaultSize="0" autoFill="0" autoLine="0" autoPict="0">
                <anchor moveWithCells="1">
                  <from>
                    <xdr:col>14</xdr:col>
                    <xdr:colOff>76200</xdr:colOff>
                    <xdr:row>11</xdr:row>
                    <xdr:rowOff>200025</xdr:rowOff>
                  </from>
                  <to>
                    <xdr:col>15</xdr:col>
                    <xdr:colOff>28575</xdr:colOff>
                    <xdr:row>13</xdr:row>
                    <xdr:rowOff>0</xdr:rowOff>
                  </to>
                </anchor>
              </controlPr>
            </control>
          </mc:Choice>
        </mc:AlternateContent>
        <mc:AlternateContent xmlns:mc="http://schemas.openxmlformats.org/markup-compatibility/2006">
          <mc:Choice Requires="x14">
            <control shapeId="20722" r:id="rId82" name="Check Box 242">
              <controlPr locked="0" defaultSize="0" autoFill="0" autoLine="0" autoPict="0">
                <anchor moveWithCells="1">
                  <from>
                    <xdr:col>14</xdr:col>
                    <xdr:colOff>76200</xdr:colOff>
                    <xdr:row>12</xdr:row>
                    <xdr:rowOff>200025</xdr:rowOff>
                  </from>
                  <to>
                    <xdr:col>15</xdr:col>
                    <xdr:colOff>28575</xdr:colOff>
                    <xdr:row>14</xdr:row>
                    <xdr:rowOff>0</xdr:rowOff>
                  </to>
                </anchor>
              </controlPr>
            </control>
          </mc:Choice>
        </mc:AlternateContent>
        <mc:AlternateContent xmlns:mc="http://schemas.openxmlformats.org/markup-compatibility/2006">
          <mc:Choice Requires="x14">
            <control shapeId="20723" r:id="rId83" name="Check Box 243">
              <controlPr locked="0" defaultSize="0" autoFill="0" autoLine="0" autoPict="0">
                <anchor moveWithCells="1">
                  <from>
                    <xdr:col>14</xdr:col>
                    <xdr:colOff>76200</xdr:colOff>
                    <xdr:row>13</xdr:row>
                    <xdr:rowOff>200025</xdr:rowOff>
                  </from>
                  <to>
                    <xdr:col>15</xdr:col>
                    <xdr:colOff>28575</xdr:colOff>
                    <xdr:row>15</xdr:row>
                    <xdr:rowOff>0</xdr:rowOff>
                  </to>
                </anchor>
              </controlPr>
            </control>
          </mc:Choice>
        </mc:AlternateContent>
        <mc:AlternateContent xmlns:mc="http://schemas.openxmlformats.org/markup-compatibility/2006">
          <mc:Choice Requires="x14">
            <control shapeId="20724" r:id="rId84" name="Check Box 244">
              <controlPr locked="0" defaultSize="0" autoFill="0" autoLine="0" autoPict="0">
                <anchor moveWithCells="1">
                  <from>
                    <xdr:col>14</xdr:col>
                    <xdr:colOff>76200</xdr:colOff>
                    <xdr:row>14</xdr:row>
                    <xdr:rowOff>200025</xdr:rowOff>
                  </from>
                  <to>
                    <xdr:col>15</xdr:col>
                    <xdr:colOff>28575</xdr:colOff>
                    <xdr:row>16</xdr:row>
                    <xdr:rowOff>0</xdr:rowOff>
                  </to>
                </anchor>
              </controlPr>
            </control>
          </mc:Choice>
        </mc:AlternateContent>
        <mc:AlternateContent xmlns:mc="http://schemas.openxmlformats.org/markup-compatibility/2006">
          <mc:Choice Requires="x14">
            <control shapeId="20725" r:id="rId85" name="Check Box 245">
              <controlPr locked="0" defaultSize="0" autoFill="0" autoLine="0" autoPict="0">
                <anchor moveWithCells="1">
                  <from>
                    <xdr:col>14</xdr:col>
                    <xdr:colOff>76200</xdr:colOff>
                    <xdr:row>15</xdr:row>
                    <xdr:rowOff>200025</xdr:rowOff>
                  </from>
                  <to>
                    <xdr:col>15</xdr:col>
                    <xdr:colOff>28575</xdr:colOff>
                    <xdr:row>17</xdr:row>
                    <xdr:rowOff>0</xdr:rowOff>
                  </to>
                </anchor>
              </controlPr>
            </control>
          </mc:Choice>
        </mc:AlternateContent>
        <mc:AlternateContent xmlns:mc="http://schemas.openxmlformats.org/markup-compatibility/2006">
          <mc:Choice Requires="x14">
            <control shapeId="20726" r:id="rId86" name="Check Box 246">
              <controlPr locked="0" defaultSize="0" autoFill="0" autoLine="0" autoPict="0">
                <anchor moveWithCells="1">
                  <from>
                    <xdr:col>14</xdr:col>
                    <xdr:colOff>76200</xdr:colOff>
                    <xdr:row>16</xdr:row>
                    <xdr:rowOff>200025</xdr:rowOff>
                  </from>
                  <to>
                    <xdr:col>15</xdr:col>
                    <xdr:colOff>28575</xdr:colOff>
                    <xdr:row>18</xdr:row>
                    <xdr:rowOff>0</xdr:rowOff>
                  </to>
                </anchor>
              </controlPr>
            </control>
          </mc:Choice>
        </mc:AlternateContent>
        <mc:AlternateContent xmlns:mc="http://schemas.openxmlformats.org/markup-compatibility/2006">
          <mc:Choice Requires="x14">
            <control shapeId="20727" r:id="rId87" name="Check Box 247">
              <controlPr locked="0" defaultSize="0" autoFill="0" autoLine="0" autoPict="0">
                <anchor moveWithCells="1">
                  <from>
                    <xdr:col>14</xdr:col>
                    <xdr:colOff>76200</xdr:colOff>
                    <xdr:row>17</xdr:row>
                    <xdr:rowOff>200025</xdr:rowOff>
                  </from>
                  <to>
                    <xdr:col>15</xdr:col>
                    <xdr:colOff>28575</xdr:colOff>
                    <xdr:row>19</xdr:row>
                    <xdr:rowOff>0</xdr:rowOff>
                  </to>
                </anchor>
              </controlPr>
            </control>
          </mc:Choice>
        </mc:AlternateContent>
        <mc:AlternateContent xmlns:mc="http://schemas.openxmlformats.org/markup-compatibility/2006">
          <mc:Choice Requires="x14">
            <control shapeId="20728" r:id="rId88" name="Check Box 248">
              <controlPr locked="0" defaultSize="0" autoFill="0" autoLine="0" autoPict="0">
                <anchor moveWithCells="1">
                  <from>
                    <xdr:col>14</xdr:col>
                    <xdr:colOff>76200</xdr:colOff>
                    <xdr:row>18</xdr:row>
                    <xdr:rowOff>200025</xdr:rowOff>
                  </from>
                  <to>
                    <xdr:col>15</xdr:col>
                    <xdr:colOff>28575</xdr:colOff>
                    <xdr:row>20</xdr:row>
                    <xdr:rowOff>0</xdr:rowOff>
                  </to>
                </anchor>
              </controlPr>
            </control>
          </mc:Choice>
        </mc:AlternateContent>
        <mc:AlternateContent xmlns:mc="http://schemas.openxmlformats.org/markup-compatibility/2006">
          <mc:Choice Requires="x14">
            <control shapeId="20729" r:id="rId89" name="Check Box 249">
              <controlPr locked="0" defaultSize="0" autoFill="0" autoLine="0" autoPict="0">
                <anchor moveWithCells="1">
                  <from>
                    <xdr:col>14</xdr:col>
                    <xdr:colOff>76200</xdr:colOff>
                    <xdr:row>19</xdr:row>
                    <xdr:rowOff>200025</xdr:rowOff>
                  </from>
                  <to>
                    <xdr:col>15</xdr:col>
                    <xdr:colOff>28575</xdr:colOff>
                    <xdr:row>21</xdr:row>
                    <xdr:rowOff>0</xdr:rowOff>
                  </to>
                </anchor>
              </controlPr>
            </control>
          </mc:Choice>
        </mc:AlternateContent>
        <mc:AlternateContent xmlns:mc="http://schemas.openxmlformats.org/markup-compatibility/2006">
          <mc:Choice Requires="x14">
            <control shapeId="20730" r:id="rId90" name="Check Box 250">
              <controlPr locked="0" defaultSize="0" autoFill="0" autoLine="0" autoPict="0">
                <anchor moveWithCells="1">
                  <from>
                    <xdr:col>14</xdr:col>
                    <xdr:colOff>76200</xdr:colOff>
                    <xdr:row>20</xdr:row>
                    <xdr:rowOff>200025</xdr:rowOff>
                  </from>
                  <to>
                    <xdr:col>15</xdr:col>
                    <xdr:colOff>28575</xdr:colOff>
                    <xdr:row>22</xdr:row>
                    <xdr:rowOff>0</xdr:rowOff>
                  </to>
                </anchor>
              </controlPr>
            </control>
          </mc:Choice>
        </mc:AlternateContent>
        <mc:AlternateContent xmlns:mc="http://schemas.openxmlformats.org/markup-compatibility/2006">
          <mc:Choice Requires="x14">
            <control shapeId="20731" r:id="rId91" name="Check Box 251">
              <controlPr locked="0" defaultSize="0" autoFill="0" autoLine="0" autoPict="0">
                <anchor moveWithCells="1">
                  <from>
                    <xdr:col>14</xdr:col>
                    <xdr:colOff>76200</xdr:colOff>
                    <xdr:row>21</xdr:row>
                    <xdr:rowOff>200025</xdr:rowOff>
                  </from>
                  <to>
                    <xdr:col>15</xdr:col>
                    <xdr:colOff>28575</xdr:colOff>
                    <xdr:row>23</xdr:row>
                    <xdr:rowOff>0</xdr:rowOff>
                  </to>
                </anchor>
              </controlPr>
            </control>
          </mc:Choice>
        </mc:AlternateContent>
        <mc:AlternateContent xmlns:mc="http://schemas.openxmlformats.org/markup-compatibility/2006">
          <mc:Choice Requires="x14">
            <control shapeId="20732" r:id="rId92" name="Check Box 252">
              <controlPr locked="0" defaultSize="0" autoFill="0" autoLine="0" autoPict="0">
                <anchor moveWithCells="1">
                  <from>
                    <xdr:col>16</xdr:col>
                    <xdr:colOff>76200</xdr:colOff>
                    <xdr:row>7</xdr:row>
                    <xdr:rowOff>180975</xdr:rowOff>
                  </from>
                  <to>
                    <xdr:col>17</xdr:col>
                    <xdr:colOff>28575</xdr:colOff>
                    <xdr:row>9</xdr:row>
                    <xdr:rowOff>0</xdr:rowOff>
                  </to>
                </anchor>
              </controlPr>
            </control>
          </mc:Choice>
        </mc:AlternateContent>
        <mc:AlternateContent xmlns:mc="http://schemas.openxmlformats.org/markup-compatibility/2006">
          <mc:Choice Requires="x14">
            <control shapeId="20733" r:id="rId93" name="Check Box 253">
              <controlPr locked="0" defaultSize="0" autoFill="0" autoLine="0" autoPict="0">
                <anchor moveWithCells="1">
                  <from>
                    <xdr:col>16</xdr:col>
                    <xdr:colOff>76200</xdr:colOff>
                    <xdr:row>8</xdr:row>
                    <xdr:rowOff>200025</xdr:rowOff>
                  </from>
                  <to>
                    <xdr:col>17</xdr:col>
                    <xdr:colOff>28575</xdr:colOff>
                    <xdr:row>10</xdr:row>
                    <xdr:rowOff>0</xdr:rowOff>
                  </to>
                </anchor>
              </controlPr>
            </control>
          </mc:Choice>
        </mc:AlternateContent>
        <mc:AlternateContent xmlns:mc="http://schemas.openxmlformats.org/markup-compatibility/2006">
          <mc:Choice Requires="x14">
            <control shapeId="20734" r:id="rId94" name="Check Box 254">
              <controlPr locked="0" defaultSize="0" autoFill="0" autoLine="0" autoPict="0">
                <anchor moveWithCells="1">
                  <from>
                    <xdr:col>16</xdr:col>
                    <xdr:colOff>76200</xdr:colOff>
                    <xdr:row>9</xdr:row>
                    <xdr:rowOff>200025</xdr:rowOff>
                  </from>
                  <to>
                    <xdr:col>17</xdr:col>
                    <xdr:colOff>28575</xdr:colOff>
                    <xdr:row>11</xdr:row>
                    <xdr:rowOff>0</xdr:rowOff>
                  </to>
                </anchor>
              </controlPr>
            </control>
          </mc:Choice>
        </mc:AlternateContent>
        <mc:AlternateContent xmlns:mc="http://schemas.openxmlformats.org/markup-compatibility/2006">
          <mc:Choice Requires="x14">
            <control shapeId="20735" r:id="rId95" name="Check Box 255">
              <controlPr locked="0" defaultSize="0" autoFill="0" autoLine="0" autoPict="0">
                <anchor moveWithCells="1">
                  <from>
                    <xdr:col>16</xdr:col>
                    <xdr:colOff>76200</xdr:colOff>
                    <xdr:row>10</xdr:row>
                    <xdr:rowOff>200025</xdr:rowOff>
                  </from>
                  <to>
                    <xdr:col>17</xdr:col>
                    <xdr:colOff>28575</xdr:colOff>
                    <xdr:row>12</xdr:row>
                    <xdr:rowOff>0</xdr:rowOff>
                  </to>
                </anchor>
              </controlPr>
            </control>
          </mc:Choice>
        </mc:AlternateContent>
        <mc:AlternateContent xmlns:mc="http://schemas.openxmlformats.org/markup-compatibility/2006">
          <mc:Choice Requires="x14">
            <control shapeId="20736" r:id="rId96" name="Check Box 256">
              <controlPr locked="0" defaultSize="0" autoFill="0" autoLine="0" autoPict="0">
                <anchor moveWithCells="1">
                  <from>
                    <xdr:col>16</xdr:col>
                    <xdr:colOff>76200</xdr:colOff>
                    <xdr:row>11</xdr:row>
                    <xdr:rowOff>200025</xdr:rowOff>
                  </from>
                  <to>
                    <xdr:col>17</xdr:col>
                    <xdr:colOff>28575</xdr:colOff>
                    <xdr:row>13</xdr:row>
                    <xdr:rowOff>0</xdr:rowOff>
                  </to>
                </anchor>
              </controlPr>
            </control>
          </mc:Choice>
        </mc:AlternateContent>
        <mc:AlternateContent xmlns:mc="http://schemas.openxmlformats.org/markup-compatibility/2006">
          <mc:Choice Requires="x14">
            <control shapeId="20737" r:id="rId97" name="Check Box 257">
              <controlPr locked="0" defaultSize="0" autoFill="0" autoLine="0" autoPict="0">
                <anchor moveWithCells="1">
                  <from>
                    <xdr:col>16</xdr:col>
                    <xdr:colOff>76200</xdr:colOff>
                    <xdr:row>12</xdr:row>
                    <xdr:rowOff>200025</xdr:rowOff>
                  </from>
                  <to>
                    <xdr:col>17</xdr:col>
                    <xdr:colOff>28575</xdr:colOff>
                    <xdr:row>14</xdr:row>
                    <xdr:rowOff>0</xdr:rowOff>
                  </to>
                </anchor>
              </controlPr>
            </control>
          </mc:Choice>
        </mc:AlternateContent>
        <mc:AlternateContent xmlns:mc="http://schemas.openxmlformats.org/markup-compatibility/2006">
          <mc:Choice Requires="x14">
            <control shapeId="20738" r:id="rId98" name="Check Box 258">
              <controlPr locked="0" defaultSize="0" autoFill="0" autoLine="0" autoPict="0">
                <anchor moveWithCells="1">
                  <from>
                    <xdr:col>16</xdr:col>
                    <xdr:colOff>76200</xdr:colOff>
                    <xdr:row>13</xdr:row>
                    <xdr:rowOff>200025</xdr:rowOff>
                  </from>
                  <to>
                    <xdr:col>17</xdr:col>
                    <xdr:colOff>28575</xdr:colOff>
                    <xdr:row>15</xdr:row>
                    <xdr:rowOff>0</xdr:rowOff>
                  </to>
                </anchor>
              </controlPr>
            </control>
          </mc:Choice>
        </mc:AlternateContent>
        <mc:AlternateContent xmlns:mc="http://schemas.openxmlformats.org/markup-compatibility/2006">
          <mc:Choice Requires="x14">
            <control shapeId="20739" r:id="rId99" name="Check Box 259">
              <controlPr locked="0" defaultSize="0" autoFill="0" autoLine="0" autoPict="0">
                <anchor moveWithCells="1">
                  <from>
                    <xdr:col>16</xdr:col>
                    <xdr:colOff>76200</xdr:colOff>
                    <xdr:row>14</xdr:row>
                    <xdr:rowOff>200025</xdr:rowOff>
                  </from>
                  <to>
                    <xdr:col>17</xdr:col>
                    <xdr:colOff>28575</xdr:colOff>
                    <xdr:row>16</xdr:row>
                    <xdr:rowOff>0</xdr:rowOff>
                  </to>
                </anchor>
              </controlPr>
            </control>
          </mc:Choice>
        </mc:AlternateContent>
        <mc:AlternateContent xmlns:mc="http://schemas.openxmlformats.org/markup-compatibility/2006">
          <mc:Choice Requires="x14">
            <control shapeId="20740" r:id="rId100" name="Check Box 260">
              <controlPr locked="0" defaultSize="0" autoFill="0" autoLine="0" autoPict="0">
                <anchor moveWithCells="1">
                  <from>
                    <xdr:col>16</xdr:col>
                    <xdr:colOff>76200</xdr:colOff>
                    <xdr:row>15</xdr:row>
                    <xdr:rowOff>200025</xdr:rowOff>
                  </from>
                  <to>
                    <xdr:col>17</xdr:col>
                    <xdr:colOff>28575</xdr:colOff>
                    <xdr:row>17</xdr:row>
                    <xdr:rowOff>0</xdr:rowOff>
                  </to>
                </anchor>
              </controlPr>
            </control>
          </mc:Choice>
        </mc:AlternateContent>
        <mc:AlternateContent xmlns:mc="http://schemas.openxmlformats.org/markup-compatibility/2006">
          <mc:Choice Requires="x14">
            <control shapeId="20741" r:id="rId101" name="Check Box 261">
              <controlPr locked="0" defaultSize="0" autoFill="0" autoLine="0" autoPict="0">
                <anchor moveWithCells="1">
                  <from>
                    <xdr:col>16</xdr:col>
                    <xdr:colOff>76200</xdr:colOff>
                    <xdr:row>16</xdr:row>
                    <xdr:rowOff>200025</xdr:rowOff>
                  </from>
                  <to>
                    <xdr:col>17</xdr:col>
                    <xdr:colOff>28575</xdr:colOff>
                    <xdr:row>18</xdr:row>
                    <xdr:rowOff>0</xdr:rowOff>
                  </to>
                </anchor>
              </controlPr>
            </control>
          </mc:Choice>
        </mc:AlternateContent>
        <mc:AlternateContent xmlns:mc="http://schemas.openxmlformats.org/markup-compatibility/2006">
          <mc:Choice Requires="x14">
            <control shapeId="20742" r:id="rId102" name="Check Box 262">
              <controlPr locked="0" defaultSize="0" autoFill="0" autoLine="0" autoPict="0">
                <anchor moveWithCells="1">
                  <from>
                    <xdr:col>16</xdr:col>
                    <xdr:colOff>76200</xdr:colOff>
                    <xdr:row>17</xdr:row>
                    <xdr:rowOff>200025</xdr:rowOff>
                  </from>
                  <to>
                    <xdr:col>17</xdr:col>
                    <xdr:colOff>28575</xdr:colOff>
                    <xdr:row>19</xdr:row>
                    <xdr:rowOff>0</xdr:rowOff>
                  </to>
                </anchor>
              </controlPr>
            </control>
          </mc:Choice>
        </mc:AlternateContent>
        <mc:AlternateContent xmlns:mc="http://schemas.openxmlformats.org/markup-compatibility/2006">
          <mc:Choice Requires="x14">
            <control shapeId="20743" r:id="rId103" name="Check Box 263">
              <controlPr locked="0" defaultSize="0" autoFill="0" autoLine="0" autoPict="0">
                <anchor moveWithCells="1">
                  <from>
                    <xdr:col>16</xdr:col>
                    <xdr:colOff>76200</xdr:colOff>
                    <xdr:row>18</xdr:row>
                    <xdr:rowOff>200025</xdr:rowOff>
                  </from>
                  <to>
                    <xdr:col>17</xdr:col>
                    <xdr:colOff>28575</xdr:colOff>
                    <xdr:row>20</xdr:row>
                    <xdr:rowOff>0</xdr:rowOff>
                  </to>
                </anchor>
              </controlPr>
            </control>
          </mc:Choice>
        </mc:AlternateContent>
        <mc:AlternateContent xmlns:mc="http://schemas.openxmlformats.org/markup-compatibility/2006">
          <mc:Choice Requires="x14">
            <control shapeId="20744" r:id="rId104" name="Check Box 264">
              <controlPr locked="0" defaultSize="0" autoFill="0" autoLine="0" autoPict="0">
                <anchor moveWithCells="1">
                  <from>
                    <xdr:col>16</xdr:col>
                    <xdr:colOff>76200</xdr:colOff>
                    <xdr:row>19</xdr:row>
                    <xdr:rowOff>200025</xdr:rowOff>
                  </from>
                  <to>
                    <xdr:col>17</xdr:col>
                    <xdr:colOff>28575</xdr:colOff>
                    <xdr:row>21</xdr:row>
                    <xdr:rowOff>0</xdr:rowOff>
                  </to>
                </anchor>
              </controlPr>
            </control>
          </mc:Choice>
        </mc:AlternateContent>
        <mc:AlternateContent xmlns:mc="http://schemas.openxmlformats.org/markup-compatibility/2006">
          <mc:Choice Requires="x14">
            <control shapeId="20745" r:id="rId105" name="Check Box 265">
              <controlPr locked="0" defaultSize="0" autoFill="0" autoLine="0" autoPict="0">
                <anchor moveWithCells="1">
                  <from>
                    <xdr:col>16</xdr:col>
                    <xdr:colOff>76200</xdr:colOff>
                    <xdr:row>20</xdr:row>
                    <xdr:rowOff>200025</xdr:rowOff>
                  </from>
                  <to>
                    <xdr:col>17</xdr:col>
                    <xdr:colOff>28575</xdr:colOff>
                    <xdr:row>22</xdr:row>
                    <xdr:rowOff>0</xdr:rowOff>
                  </to>
                </anchor>
              </controlPr>
            </control>
          </mc:Choice>
        </mc:AlternateContent>
        <mc:AlternateContent xmlns:mc="http://schemas.openxmlformats.org/markup-compatibility/2006">
          <mc:Choice Requires="x14">
            <control shapeId="20746" r:id="rId106" name="Check Box 266">
              <controlPr locked="0" defaultSize="0" autoFill="0" autoLine="0" autoPict="0">
                <anchor moveWithCells="1">
                  <from>
                    <xdr:col>16</xdr:col>
                    <xdr:colOff>76200</xdr:colOff>
                    <xdr:row>21</xdr:row>
                    <xdr:rowOff>200025</xdr:rowOff>
                  </from>
                  <to>
                    <xdr:col>17</xdr:col>
                    <xdr:colOff>28575</xdr:colOff>
                    <xdr:row>23</xdr:row>
                    <xdr:rowOff>0</xdr:rowOff>
                  </to>
                </anchor>
              </controlPr>
            </control>
          </mc:Choice>
        </mc:AlternateContent>
        <mc:AlternateContent xmlns:mc="http://schemas.openxmlformats.org/markup-compatibility/2006">
          <mc:Choice Requires="x14">
            <control shapeId="21318" r:id="rId107" name="Check Box 838">
              <controlPr locked="0" defaultSize="0" autoFill="0" autoLine="0" autoPict="0">
                <anchor moveWithCells="1">
                  <from>
                    <xdr:col>6</xdr:col>
                    <xdr:colOff>47625</xdr:colOff>
                    <xdr:row>22</xdr:row>
                    <xdr:rowOff>200025</xdr:rowOff>
                  </from>
                  <to>
                    <xdr:col>7</xdr:col>
                    <xdr:colOff>38100</xdr:colOff>
                    <xdr:row>24</xdr:row>
                    <xdr:rowOff>0</xdr:rowOff>
                  </to>
                </anchor>
              </controlPr>
            </control>
          </mc:Choice>
        </mc:AlternateContent>
        <mc:AlternateContent xmlns:mc="http://schemas.openxmlformats.org/markup-compatibility/2006">
          <mc:Choice Requires="x14">
            <control shapeId="21319" r:id="rId108" name="Check Box 839">
              <controlPr locked="0" defaultSize="0" autoFill="0" autoLine="0" autoPict="0">
                <anchor moveWithCells="1">
                  <from>
                    <xdr:col>6</xdr:col>
                    <xdr:colOff>47625</xdr:colOff>
                    <xdr:row>23</xdr:row>
                    <xdr:rowOff>200025</xdr:rowOff>
                  </from>
                  <to>
                    <xdr:col>7</xdr:col>
                    <xdr:colOff>38100</xdr:colOff>
                    <xdr:row>25</xdr:row>
                    <xdr:rowOff>0</xdr:rowOff>
                  </to>
                </anchor>
              </controlPr>
            </control>
          </mc:Choice>
        </mc:AlternateContent>
        <mc:AlternateContent xmlns:mc="http://schemas.openxmlformats.org/markup-compatibility/2006">
          <mc:Choice Requires="x14">
            <control shapeId="21320" r:id="rId109" name="Check Box 840">
              <controlPr locked="0" defaultSize="0" autoFill="0" autoLine="0" autoPict="0">
                <anchor moveWithCells="1">
                  <from>
                    <xdr:col>6</xdr:col>
                    <xdr:colOff>47625</xdr:colOff>
                    <xdr:row>24</xdr:row>
                    <xdr:rowOff>200025</xdr:rowOff>
                  </from>
                  <to>
                    <xdr:col>7</xdr:col>
                    <xdr:colOff>38100</xdr:colOff>
                    <xdr:row>26</xdr:row>
                    <xdr:rowOff>0</xdr:rowOff>
                  </to>
                </anchor>
              </controlPr>
            </control>
          </mc:Choice>
        </mc:AlternateContent>
        <mc:AlternateContent xmlns:mc="http://schemas.openxmlformats.org/markup-compatibility/2006">
          <mc:Choice Requires="x14">
            <control shapeId="21321" r:id="rId110" name="Check Box 841">
              <controlPr locked="0" defaultSize="0" autoFill="0" autoLine="0" autoPict="0">
                <anchor moveWithCells="1">
                  <from>
                    <xdr:col>6</xdr:col>
                    <xdr:colOff>47625</xdr:colOff>
                    <xdr:row>25</xdr:row>
                    <xdr:rowOff>200025</xdr:rowOff>
                  </from>
                  <to>
                    <xdr:col>7</xdr:col>
                    <xdr:colOff>38100</xdr:colOff>
                    <xdr:row>27</xdr:row>
                    <xdr:rowOff>0</xdr:rowOff>
                  </to>
                </anchor>
              </controlPr>
            </control>
          </mc:Choice>
        </mc:AlternateContent>
        <mc:AlternateContent xmlns:mc="http://schemas.openxmlformats.org/markup-compatibility/2006">
          <mc:Choice Requires="x14">
            <control shapeId="21322" r:id="rId111" name="Check Box 842">
              <controlPr locked="0" defaultSize="0" autoFill="0" autoLine="0" autoPict="0">
                <anchor moveWithCells="1">
                  <from>
                    <xdr:col>6</xdr:col>
                    <xdr:colOff>47625</xdr:colOff>
                    <xdr:row>26</xdr:row>
                    <xdr:rowOff>200025</xdr:rowOff>
                  </from>
                  <to>
                    <xdr:col>7</xdr:col>
                    <xdr:colOff>38100</xdr:colOff>
                    <xdr:row>28</xdr:row>
                    <xdr:rowOff>0</xdr:rowOff>
                  </to>
                </anchor>
              </controlPr>
            </control>
          </mc:Choice>
        </mc:AlternateContent>
        <mc:AlternateContent xmlns:mc="http://schemas.openxmlformats.org/markup-compatibility/2006">
          <mc:Choice Requires="x14">
            <control shapeId="21323" r:id="rId112" name="Check Box 843">
              <controlPr locked="0" defaultSize="0" autoFill="0" autoLine="0" autoPict="0">
                <anchor moveWithCells="1">
                  <from>
                    <xdr:col>6</xdr:col>
                    <xdr:colOff>47625</xdr:colOff>
                    <xdr:row>27</xdr:row>
                    <xdr:rowOff>200025</xdr:rowOff>
                  </from>
                  <to>
                    <xdr:col>7</xdr:col>
                    <xdr:colOff>38100</xdr:colOff>
                    <xdr:row>29</xdr:row>
                    <xdr:rowOff>0</xdr:rowOff>
                  </to>
                </anchor>
              </controlPr>
            </control>
          </mc:Choice>
        </mc:AlternateContent>
        <mc:AlternateContent xmlns:mc="http://schemas.openxmlformats.org/markup-compatibility/2006">
          <mc:Choice Requires="x14">
            <control shapeId="21324" r:id="rId113" name="Check Box 844">
              <controlPr locked="0" defaultSize="0" autoFill="0" autoLine="0" autoPict="0">
                <anchor moveWithCells="1">
                  <from>
                    <xdr:col>6</xdr:col>
                    <xdr:colOff>47625</xdr:colOff>
                    <xdr:row>28</xdr:row>
                    <xdr:rowOff>200025</xdr:rowOff>
                  </from>
                  <to>
                    <xdr:col>7</xdr:col>
                    <xdr:colOff>38100</xdr:colOff>
                    <xdr:row>30</xdr:row>
                    <xdr:rowOff>0</xdr:rowOff>
                  </to>
                </anchor>
              </controlPr>
            </control>
          </mc:Choice>
        </mc:AlternateContent>
        <mc:AlternateContent xmlns:mc="http://schemas.openxmlformats.org/markup-compatibility/2006">
          <mc:Choice Requires="x14">
            <control shapeId="21325" r:id="rId114" name="Check Box 845">
              <controlPr locked="0" defaultSize="0" autoFill="0" autoLine="0" autoPict="0">
                <anchor moveWithCells="1">
                  <from>
                    <xdr:col>6</xdr:col>
                    <xdr:colOff>47625</xdr:colOff>
                    <xdr:row>29</xdr:row>
                    <xdr:rowOff>200025</xdr:rowOff>
                  </from>
                  <to>
                    <xdr:col>7</xdr:col>
                    <xdr:colOff>38100</xdr:colOff>
                    <xdr:row>31</xdr:row>
                    <xdr:rowOff>0</xdr:rowOff>
                  </to>
                </anchor>
              </controlPr>
            </control>
          </mc:Choice>
        </mc:AlternateContent>
        <mc:AlternateContent xmlns:mc="http://schemas.openxmlformats.org/markup-compatibility/2006">
          <mc:Choice Requires="x14">
            <control shapeId="21326" r:id="rId115" name="Check Box 846">
              <controlPr locked="0" defaultSize="0" autoFill="0" autoLine="0" autoPict="0">
                <anchor moveWithCells="1">
                  <from>
                    <xdr:col>6</xdr:col>
                    <xdr:colOff>47625</xdr:colOff>
                    <xdr:row>30</xdr:row>
                    <xdr:rowOff>200025</xdr:rowOff>
                  </from>
                  <to>
                    <xdr:col>7</xdr:col>
                    <xdr:colOff>38100</xdr:colOff>
                    <xdr:row>32</xdr:row>
                    <xdr:rowOff>0</xdr:rowOff>
                  </to>
                </anchor>
              </controlPr>
            </control>
          </mc:Choice>
        </mc:AlternateContent>
        <mc:AlternateContent xmlns:mc="http://schemas.openxmlformats.org/markup-compatibility/2006">
          <mc:Choice Requires="x14">
            <control shapeId="21327" r:id="rId116" name="Check Box 847">
              <controlPr locked="0" defaultSize="0" autoFill="0" autoLine="0" autoPict="0">
                <anchor moveWithCells="1">
                  <from>
                    <xdr:col>6</xdr:col>
                    <xdr:colOff>47625</xdr:colOff>
                    <xdr:row>31</xdr:row>
                    <xdr:rowOff>200025</xdr:rowOff>
                  </from>
                  <to>
                    <xdr:col>7</xdr:col>
                    <xdr:colOff>38100</xdr:colOff>
                    <xdr:row>33</xdr:row>
                    <xdr:rowOff>0</xdr:rowOff>
                  </to>
                </anchor>
              </controlPr>
            </control>
          </mc:Choice>
        </mc:AlternateContent>
        <mc:AlternateContent xmlns:mc="http://schemas.openxmlformats.org/markup-compatibility/2006">
          <mc:Choice Requires="x14">
            <control shapeId="21328" r:id="rId117" name="Check Box 848">
              <controlPr locked="0" defaultSize="0" autoFill="0" autoLine="0" autoPict="0">
                <anchor moveWithCells="1">
                  <from>
                    <xdr:col>6</xdr:col>
                    <xdr:colOff>47625</xdr:colOff>
                    <xdr:row>32</xdr:row>
                    <xdr:rowOff>200025</xdr:rowOff>
                  </from>
                  <to>
                    <xdr:col>7</xdr:col>
                    <xdr:colOff>38100</xdr:colOff>
                    <xdr:row>34</xdr:row>
                    <xdr:rowOff>0</xdr:rowOff>
                  </to>
                </anchor>
              </controlPr>
            </control>
          </mc:Choice>
        </mc:AlternateContent>
        <mc:AlternateContent xmlns:mc="http://schemas.openxmlformats.org/markup-compatibility/2006">
          <mc:Choice Requires="x14">
            <control shapeId="21329" r:id="rId118" name="Check Box 849">
              <controlPr locked="0" defaultSize="0" autoFill="0" autoLine="0" autoPict="0">
                <anchor moveWithCells="1">
                  <from>
                    <xdr:col>6</xdr:col>
                    <xdr:colOff>47625</xdr:colOff>
                    <xdr:row>33</xdr:row>
                    <xdr:rowOff>200025</xdr:rowOff>
                  </from>
                  <to>
                    <xdr:col>7</xdr:col>
                    <xdr:colOff>38100</xdr:colOff>
                    <xdr:row>35</xdr:row>
                    <xdr:rowOff>0</xdr:rowOff>
                  </to>
                </anchor>
              </controlPr>
            </control>
          </mc:Choice>
        </mc:AlternateContent>
        <mc:AlternateContent xmlns:mc="http://schemas.openxmlformats.org/markup-compatibility/2006">
          <mc:Choice Requires="x14">
            <control shapeId="21330" r:id="rId119" name="Check Box 850">
              <controlPr locked="0" defaultSize="0" autoFill="0" autoLine="0" autoPict="0">
                <anchor moveWithCells="1">
                  <from>
                    <xdr:col>6</xdr:col>
                    <xdr:colOff>47625</xdr:colOff>
                    <xdr:row>34</xdr:row>
                    <xdr:rowOff>200025</xdr:rowOff>
                  </from>
                  <to>
                    <xdr:col>7</xdr:col>
                    <xdr:colOff>38100</xdr:colOff>
                    <xdr:row>36</xdr:row>
                    <xdr:rowOff>0</xdr:rowOff>
                  </to>
                </anchor>
              </controlPr>
            </control>
          </mc:Choice>
        </mc:AlternateContent>
        <mc:AlternateContent xmlns:mc="http://schemas.openxmlformats.org/markup-compatibility/2006">
          <mc:Choice Requires="x14">
            <control shapeId="21331" r:id="rId120" name="Check Box 851">
              <controlPr locked="0" defaultSize="0" autoFill="0" autoLine="0" autoPict="0">
                <anchor moveWithCells="1">
                  <from>
                    <xdr:col>6</xdr:col>
                    <xdr:colOff>47625</xdr:colOff>
                    <xdr:row>35</xdr:row>
                    <xdr:rowOff>200025</xdr:rowOff>
                  </from>
                  <to>
                    <xdr:col>7</xdr:col>
                    <xdr:colOff>38100</xdr:colOff>
                    <xdr:row>37</xdr:row>
                    <xdr:rowOff>0</xdr:rowOff>
                  </to>
                </anchor>
              </controlPr>
            </control>
          </mc:Choice>
        </mc:AlternateContent>
        <mc:AlternateContent xmlns:mc="http://schemas.openxmlformats.org/markup-compatibility/2006">
          <mc:Choice Requires="x14">
            <control shapeId="21332" r:id="rId121" name="Check Box 852">
              <controlPr locked="0" defaultSize="0" autoFill="0" autoLine="0" autoPict="0">
                <anchor moveWithCells="1">
                  <from>
                    <xdr:col>6</xdr:col>
                    <xdr:colOff>47625</xdr:colOff>
                    <xdr:row>36</xdr:row>
                    <xdr:rowOff>200025</xdr:rowOff>
                  </from>
                  <to>
                    <xdr:col>7</xdr:col>
                    <xdr:colOff>38100</xdr:colOff>
                    <xdr:row>38</xdr:row>
                    <xdr:rowOff>0</xdr:rowOff>
                  </to>
                </anchor>
              </controlPr>
            </control>
          </mc:Choice>
        </mc:AlternateContent>
        <mc:AlternateContent xmlns:mc="http://schemas.openxmlformats.org/markup-compatibility/2006">
          <mc:Choice Requires="x14">
            <control shapeId="21333" r:id="rId122" name="Check Box 853">
              <controlPr locked="0" defaultSize="0" autoFill="0" autoLine="0" autoPict="0">
                <anchor moveWithCells="1">
                  <from>
                    <xdr:col>6</xdr:col>
                    <xdr:colOff>47625</xdr:colOff>
                    <xdr:row>37</xdr:row>
                    <xdr:rowOff>200025</xdr:rowOff>
                  </from>
                  <to>
                    <xdr:col>7</xdr:col>
                    <xdr:colOff>38100</xdr:colOff>
                    <xdr:row>39</xdr:row>
                    <xdr:rowOff>0</xdr:rowOff>
                  </to>
                </anchor>
              </controlPr>
            </control>
          </mc:Choice>
        </mc:AlternateContent>
        <mc:AlternateContent xmlns:mc="http://schemas.openxmlformats.org/markup-compatibility/2006">
          <mc:Choice Requires="x14">
            <control shapeId="21334" r:id="rId123" name="Check Box 854">
              <controlPr locked="0" defaultSize="0" autoFill="0" autoLine="0" autoPict="0">
                <anchor moveWithCells="1">
                  <from>
                    <xdr:col>8</xdr:col>
                    <xdr:colOff>47625</xdr:colOff>
                    <xdr:row>22</xdr:row>
                    <xdr:rowOff>200025</xdr:rowOff>
                  </from>
                  <to>
                    <xdr:col>9</xdr:col>
                    <xdr:colOff>38100</xdr:colOff>
                    <xdr:row>24</xdr:row>
                    <xdr:rowOff>0</xdr:rowOff>
                  </to>
                </anchor>
              </controlPr>
            </control>
          </mc:Choice>
        </mc:AlternateContent>
        <mc:AlternateContent xmlns:mc="http://schemas.openxmlformats.org/markup-compatibility/2006">
          <mc:Choice Requires="x14">
            <control shapeId="21335" r:id="rId124" name="Check Box 855">
              <controlPr locked="0" defaultSize="0" autoFill="0" autoLine="0" autoPict="0">
                <anchor moveWithCells="1">
                  <from>
                    <xdr:col>8</xdr:col>
                    <xdr:colOff>47625</xdr:colOff>
                    <xdr:row>23</xdr:row>
                    <xdr:rowOff>200025</xdr:rowOff>
                  </from>
                  <to>
                    <xdr:col>9</xdr:col>
                    <xdr:colOff>38100</xdr:colOff>
                    <xdr:row>25</xdr:row>
                    <xdr:rowOff>0</xdr:rowOff>
                  </to>
                </anchor>
              </controlPr>
            </control>
          </mc:Choice>
        </mc:AlternateContent>
        <mc:AlternateContent xmlns:mc="http://schemas.openxmlformats.org/markup-compatibility/2006">
          <mc:Choice Requires="x14">
            <control shapeId="21336" r:id="rId125" name="Check Box 856">
              <controlPr locked="0" defaultSize="0" autoFill="0" autoLine="0" autoPict="0">
                <anchor moveWithCells="1">
                  <from>
                    <xdr:col>8</xdr:col>
                    <xdr:colOff>47625</xdr:colOff>
                    <xdr:row>24</xdr:row>
                    <xdr:rowOff>200025</xdr:rowOff>
                  </from>
                  <to>
                    <xdr:col>9</xdr:col>
                    <xdr:colOff>38100</xdr:colOff>
                    <xdr:row>26</xdr:row>
                    <xdr:rowOff>0</xdr:rowOff>
                  </to>
                </anchor>
              </controlPr>
            </control>
          </mc:Choice>
        </mc:AlternateContent>
        <mc:AlternateContent xmlns:mc="http://schemas.openxmlformats.org/markup-compatibility/2006">
          <mc:Choice Requires="x14">
            <control shapeId="21337" r:id="rId126" name="Check Box 857">
              <controlPr locked="0" defaultSize="0" autoFill="0" autoLine="0" autoPict="0">
                <anchor moveWithCells="1">
                  <from>
                    <xdr:col>8</xdr:col>
                    <xdr:colOff>47625</xdr:colOff>
                    <xdr:row>25</xdr:row>
                    <xdr:rowOff>200025</xdr:rowOff>
                  </from>
                  <to>
                    <xdr:col>9</xdr:col>
                    <xdr:colOff>38100</xdr:colOff>
                    <xdr:row>27</xdr:row>
                    <xdr:rowOff>0</xdr:rowOff>
                  </to>
                </anchor>
              </controlPr>
            </control>
          </mc:Choice>
        </mc:AlternateContent>
        <mc:AlternateContent xmlns:mc="http://schemas.openxmlformats.org/markup-compatibility/2006">
          <mc:Choice Requires="x14">
            <control shapeId="21338" r:id="rId127" name="Check Box 858">
              <controlPr locked="0" defaultSize="0" autoFill="0" autoLine="0" autoPict="0">
                <anchor moveWithCells="1">
                  <from>
                    <xdr:col>8</xdr:col>
                    <xdr:colOff>47625</xdr:colOff>
                    <xdr:row>26</xdr:row>
                    <xdr:rowOff>200025</xdr:rowOff>
                  </from>
                  <to>
                    <xdr:col>9</xdr:col>
                    <xdr:colOff>38100</xdr:colOff>
                    <xdr:row>28</xdr:row>
                    <xdr:rowOff>0</xdr:rowOff>
                  </to>
                </anchor>
              </controlPr>
            </control>
          </mc:Choice>
        </mc:AlternateContent>
        <mc:AlternateContent xmlns:mc="http://schemas.openxmlformats.org/markup-compatibility/2006">
          <mc:Choice Requires="x14">
            <control shapeId="21339" r:id="rId128" name="Check Box 859">
              <controlPr locked="0" defaultSize="0" autoFill="0" autoLine="0" autoPict="0">
                <anchor moveWithCells="1">
                  <from>
                    <xdr:col>8</xdr:col>
                    <xdr:colOff>47625</xdr:colOff>
                    <xdr:row>27</xdr:row>
                    <xdr:rowOff>200025</xdr:rowOff>
                  </from>
                  <to>
                    <xdr:col>9</xdr:col>
                    <xdr:colOff>38100</xdr:colOff>
                    <xdr:row>29</xdr:row>
                    <xdr:rowOff>0</xdr:rowOff>
                  </to>
                </anchor>
              </controlPr>
            </control>
          </mc:Choice>
        </mc:AlternateContent>
        <mc:AlternateContent xmlns:mc="http://schemas.openxmlformats.org/markup-compatibility/2006">
          <mc:Choice Requires="x14">
            <control shapeId="21340" r:id="rId129" name="Check Box 860">
              <controlPr locked="0" defaultSize="0" autoFill="0" autoLine="0" autoPict="0">
                <anchor moveWithCells="1">
                  <from>
                    <xdr:col>8</xdr:col>
                    <xdr:colOff>47625</xdr:colOff>
                    <xdr:row>28</xdr:row>
                    <xdr:rowOff>200025</xdr:rowOff>
                  </from>
                  <to>
                    <xdr:col>9</xdr:col>
                    <xdr:colOff>38100</xdr:colOff>
                    <xdr:row>30</xdr:row>
                    <xdr:rowOff>0</xdr:rowOff>
                  </to>
                </anchor>
              </controlPr>
            </control>
          </mc:Choice>
        </mc:AlternateContent>
        <mc:AlternateContent xmlns:mc="http://schemas.openxmlformats.org/markup-compatibility/2006">
          <mc:Choice Requires="x14">
            <control shapeId="21341" r:id="rId130" name="Check Box 861">
              <controlPr locked="0" defaultSize="0" autoFill="0" autoLine="0" autoPict="0">
                <anchor moveWithCells="1">
                  <from>
                    <xdr:col>8</xdr:col>
                    <xdr:colOff>47625</xdr:colOff>
                    <xdr:row>29</xdr:row>
                    <xdr:rowOff>200025</xdr:rowOff>
                  </from>
                  <to>
                    <xdr:col>9</xdr:col>
                    <xdr:colOff>38100</xdr:colOff>
                    <xdr:row>31</xdr:row>
                    <xdr:rowOff>0</xdr:rowOff>
                  </to>
                </anchor>
              </controlPr>
            </control>
          </mc:Choice>
        </mc:AlternateContent>
        <mc:AlternateContent xmlns:mc="http://schemas.openxmlformats.org/markup-compatibility/2006">
          <mc:Choice Requires="x14">
            <control shapeId="21342" r:id="rId131" name="Check Box 862">
              <controlPr locked="0" defaultSize="0" autoFill="0" autoLine="0" autoPict="0">
                <anchor moveWithCells="1">
                  <from>
                    <xdr:col>8</xdr:col>
                    <xdr:colOff>47625</xdr:colOff>
                    <xdr:row>30</xdr:row>
                    <xdr:rowOff>200025</xdr:rowOff>
                  </from>
                  <to>
                    <xdr:col>9</xdr:col>
                    <xdr:colOff>38100</xdr:colOff>
                    <xdr:row>32</xdr:row>
                    <xdr:rowOff>0</xdr:rowOff>
                  </to>
                </anchor>
              </controlPr>
            </control>
          </mc:Choice>
        </mc:AlternateContent>
        <mc:AlternateContent xmlns:mc="http://schemas.openxmlformats.org/markup-compatibility/2006">
          <mc:Choice Requires="x14">
            <control shapeId="21343" r:id="rId132" name="Check Box 863">
              <controlPr locked="0" defaultSize="0" autoFill="0" autoLine="0" autoPict="0">
                <anchor moveWithCells="1">
                  <from>
                    <xdr:col>8</xdr:col>
                    <xdr:colOff>47625</xdr:colOff>
                    <xdr:row>31</xdr:row>
                    <xdr:rowOff>200025</xdr:rowOff>
                  </from>
                  <to>
                    <xdr:col>9</xdr:col>
                    <xdr:colOff>38100</xdr:colOff>
                    <xdr:row>33</xdr:row>
                    <xdr:rowOff>0</xdr:rowOff>
                  </to>
                </anchor>
              </controlPr>
            </control>
          </mc:Choice>
        </mc:AlternateContent>
        <mc:AlternateContent xmlns:mc="http://schemas.openxmlformats.org/markup-compatibility/2006">
          <mc:Choice Requires="x14">
            <control shapeId="21344" r:id="rId133" name="Check Box 864">
              <controlPr locked="0" defaultSize="0" autoFill="0" autoLine="0" autoPict="0">
                <anchor moveWithCells="1">
                  <from>
                    <xdr:col>8</xdr:col>
                    <xdr:colOff>47625</xdr:colOff>
                    <xdr:row>32</xdr:row>
                    <xdr:rowOff>200025</xdr:rowOff>
                  </from>
                  <to>
                    <xdr:col>9</xdr:col>
                    <xdr:colOff>38100</xdr:colOff>
                    <xdr:row>34</xdr:row>
                    <xdr:rowOff>0</xdr:rowOff>
                  </to>
                </anchor>
              </controlPr>
            </control>
          </mc:Choice>
        </mc:AlternateContent>
        <mc:AlternateContent xmlns:mc="http://schemas.openxmlformats.org/markup-compatibility/2006">
          <mc:Choice Requires="x14">
            <control shapeId="21345" r:id="rId134" name="Check Box 865">
              <controlPr locked="0" defaultSize="0" autoFill="0" autoLine="0" autoPict="0">
                <anchor moveWithCells="1">
                  <from>
                    <xdr:col>8</xdr:col>
                    <xdr:colOff>47625</xdr:colOff>
                    <xdr:row>33</xdr:row>
                    <xdr:rowOff>200025</xdr:rowOff>
                  </from>
                  <to>
                    <xdr:col>9</xdr:col>
                    <xdr:colOff>38100</xdr:colOff>
                    <xdr:row>35</xdr:row>
                    <xdr:rowOff>0</xdr:rowOff>
                  </to>
                </anchor>
              </controlPr>
            </control>
          </mc:Choice>
        </mc:AlternateContent>
        <mc:AlternateContent xmlns:mc="http://schemas.openxmlformats.org/markup-compatibility/2006">
          <mc:Choice Requires="x14">
            <control shapeId="21346" r:id="rId135" name="Check Box 866">
              <controlPr locked="0" defaultSize="0" autoFill="0" autoLine="0" autoPict="0">
                <anchor moveWithCells="1">
                  <from>
                    <xdr:col>8</xdr:col>
                    <xdr:colOff>47625</xdr:colOff>
                    <xdr:row>34</xdr:row>
                    <xdr:rowOff>200025</xdr:rowOff>
                  </from>
                  <to>
                    <xdr:col>9</xdr:col>
                    <xdr:colOff>38100</xdr:colOff>
                    <xdr:row>36</xdr:row>
                    <xdr:rowOff>0</xdr:rowOff>
                  </to>
                </anchor>
              </controlPr>
            </control>
          </mc:Choice>
        </mc:AlternateContent>
        <mc:AlternateContent xmlns:mc="http://schemas.openxmlformats.org/markup-compatibility/2006">
          <mc:Choice Requires="x14">
            <control shapeId="21347" r:id="rId136" name="Check Box 867">
              <controlPr locked="0" defaultSize="0" autoFill="0" autoLine="0" autoPict="0">
                <anchor moveWithCells="1">
                  <from>
                    <xdr:col>8</xdr:col>
                    <xdr:colOff>47625</xdr:colOff>
                    <xdr:row>35</xdr:row>
                    <xdr:rowOff>200025</xdr:rowOff>
                  </from>
                  <to>
                    <xdr:col>9</xdr:col>
                    <xdr:colOff>38100</xdr:colOff>
                    <xdr:row>37</xdr:row>
                    <xdr:rowOff>0</xdr:rowOff>
                  </to>
                </anchor>
              </controlPr>
            </control>
          </mc:Choice>
        </mc:AlternateContent>
        <mc:AlternateContent xmlns:mc="http://schemas.openxmlformats.org/markup-compatibility/2006">
          <mc:Choice Requires="x14">
            <control shapeId="21348" r:id="rId137" name="Check Box 868">
              <controlPr locked="0" defaultSize="0" autoFill="0" autoLine="0" autoPict="0">
                <anchor moveWithCells="1">
                  <from>
                    <xdr:col>8</xdr:col>
                    <xdr:colOff>47625</xdr:colOff>
                    <xdr:row>36</xdr:row>
                    <xdr:rowOff>200025</xdr:rowOff>
                  </from>
                  <to>
                    <xdr:col>9</xdr:col>
                    <xdr:colOff>38100</xdr:colOff>
                    <xdr:row>38</xdr:row>
                    <xdr:rowOff>0</xdr:rowOff>
                  </to>
                </anchor>
              </controlPr>
            </control>
          </mc:Choice>
        </mc:AlternateContent>
        <mc:AlternateContent xmlns:mc="http://schemas.openxmlformats.org/markup-compatibility/2006">
          <mc:Choice Requires="x14">
            <control shapeId="21349" r:id="rId138" name="Check Box 869">
              <controlPr locked="0" defaultSize="0" autoFill="0" autoLine="0" autoPict="0">
                <anchor moveWithCells="1">
                  <from>
                    <xdr:col>8</xdr:col>
                    <xdr:colOff>47625</xdr:colOff>
                    <xdr:row>37</xdr:row>
                    <xdr:rowOff>200025</xdr:rowOff>
                  </from>
                  <to>
                    <xdr:col>9</xdr:col>
                    <xdr:colOff>38100</xdr:colOff>
                    <xdr:row>39</xdr:row>
                    <xdr:rowOff>0</xdr:rowOff>
                  </to>
                </anchor>
              </controlPr>
            </control>
          </mc:Choice>
        </mc:AlternateContent>
        <mc:AlternateContent xmlns:mc="http://schemas.openxmlformats.org/markup-compatibility/2006">
          <mc:Choice Requires="x14">
            <control shapeId="21350" r:id="rId139" name="Check Box 870">
              <controlPr locked="0" defaultSize="0" autoFill="0" autoLine="0" autoPict="0">
                <anchor moveWithCells="1">
                  <from>
                    <xdr:col>12</xdr:col>
                    <xdr:colOff>76200</xdr:colOff>
                    <xdr:row>22</xdr:row>
                    <xdr:rowOff>200025</xdr:rowOff>
                  </from>
                  <to>
                    <xdr:col>13</xdr:col>
                    <xdr:colOff>28575</xdr:colOff>
                    <xdr:row>24</xdr:row>
                    <xdr:rowOff>0</xdr:rowOff>
                  </to>
                </anchor>
              </controlPr>
            </control>
          </mc:Choice>
        </mc:AlternateContent>
        <mc:AlternateContent xmlns:mc="http://schemas.openxmlformats.org/markup-compatibility/2006">
          <mc:Choice Requires="x14">
            <control shapeId="21351" r:id="rId140" name="Check Box 871">
              <controlPr locked="0" defaultSize="0" autoFill="0" autoLine="0" autoPict="0">
                <anchor moveWithCells="1">
                  <from>
                    <xdr:col>12</xdr:col>
                    <xdr:colOff>76200</xdr:colOff>
                    <xdr:row>23</xdr:row>
                    <xdr:rowOff>200025</xdr:rowOff>
                  </from>
                  <to>
                    <xdr:col>13</xdr:col>
                    <xdr:colOff>28575</xdr:colOff>
                    <xdr:row>25</xdr:row>
                    <xdr:rowOff>0</xdr:rowOff>
                  </to>
                </anchor>
              </controlPr>
            </control>
          </mc:Choice>
        </mc:AlternateContent>
        <mc:AlternateContent xmlns:mc="http://schemas.openxmlformats.org/markup-compatibility/2006">
          <mc:Choice Requires="x14">
            <control shapeId="21352" r:id="rId141" name="Check Box 872">
              <controlPr locked="0" defaultSize="0" autoFill="0" autoLine="0" autoPict="0">
                <anchor moveWithCells="1">
                  <from>
                    <xdr:col>12</xdr:col>
                    <xdr:colOff>76200</xdr:colOff>
                    <xdr:row>24</xdr:row>
                    <xdr:rowOff>200025</xdr:rowOff>
                  </from>
                  <to>
                    <xdr:col>13</xdr:col>
                    <xdr:colOff>28575</xdr:colOff>
                    <xdr:row>26</xdr:row>
                    <xdr:rowOff>0</xdr:rowOff>
                  </to>
                </anchor>
              </controlPr>
            </control>
          </mc:Choice>
        </mc:AlternateContent>
        <mc:AlternateContent xmlns:mc="http://schemas.openxmlformats.org/markup-compatibility/2006">
          <mc:Choice Requires="x14">
            <control shapeId="21353" r:id="rId142" name="Check Box 873">
              <controlPr locked="0" defaultSize="0" autoFill="0" autoLine="0" autoPict="0">
                <anchor moveWithCells="1">
                  <from>
                    <xdr:col>12</xdr:col>
                    <xdr:colOff>76200</xdr:colOff>
                    <xdr:row>25</xdr:row>
                    <xdr:rowOff>200025</xdr:rowOff>
                  </from>
                  <to>
                    <xdr:col>13</xdr:col>
                    <xdr:colOff>28575</xdr:colOff>
                    <xdr:row>27</xdr:row>
                    <xdr:rowOff>0</xdr:rowOff>
                  </to>
                </anchor>
              </controlPr>
            </control>
          </mc:Choice>
        </mc:AlternateContent>
        <mc:AlternateContent xmlns:mc="http://schemas.openxmlformats.org/markup-compatibility/2006">
          <mc:Choice Requires="x14">
            <control shapeId="21354" r:id="rId143" name="Check Box 874">
              <controlPr locked="0" defaultSize="0" autoFill="0" autoLine="0" autoPict="0">
                <anchor moveWithCells="1">
                  <from>
                    <xdr:col>12</xdr:col>
                    <xdr:colOff>76200</xdr:colOff>
                    <xdr:row>26</xdr:row>
                    <xdr:rowOff>200025</xdr:rowOff>
                  </from>
                  <to>
                    <xdr:col>13</xdr:col>
                    <xdr:colOff>28575</xdr:colOff>
                    <xdr:row>28</xdr:row>
                    <xdr:rowOff>0</xdr:rowOff>
                  </to>
                </anchor>
              </controlPr>
            </control>
          </mc:Choice>
        </mc:AlternateContent>
        <mc:AlternateContent xmlns:mc="http://schemas.openxmlformats.org/markup-compatibility/2006">
          <mc:Choice Requires="x14">
            <control shapeId="21355" r:id="rId144" name="Check Box 875">
              <controlPr locked="0" defaultSize="0" autoFill="0" autoLine="0" autoPict="0">
                <anchor moveWithCells="1">
                  <from>
                    <xdr:col>12</xdr:col>
                    <xdr:colOff>76200</xdr:colOff>
                    <xdr:row>27</xdr:row>
                    <xdr:rowOff>200025</xdr:rowOff>
                  </from>
                  <to>
                    <xdr:col>13</xdr:col>
                    <xdr:colOff>28575</xdr:colOff>
                    <xdr:row>29</xdr:row>
                    <xdr:rowOff>0</xdr:rowOff>
                  </to>
                </anchor>
              </controlPr>
            </control>
          </mc:Choice>
        </mc:AlternateContent>
        <mc:AlternateContent xmlns:mc="http://schemas.openxmlformats.org/markup-compatibility/2006">
          <mc:Choice Requires="x14">
            <control shapeId="21356" r:id="rId145" name="Check Box 876">
              <controlPr locked="0" defaultSize="0" autoFill="0" autoLine="0" autoPict="0">
                <anchor moveWithCells="1">
                  <from>
                    <xdr:col>12</xdr:col>
                    <xdr:colOff>76200</xdr:colOff>
                    <xdr:row>28</xdr:row>
                    <xdr:rowOff>200025</xdr:rowOff>
                  </from>
                  <to>
                    <xdr:col>13</xdr:col>
                    <xdr:colOff>28575</xdr:colOff>
                    <xdr:row>30</xdr:row>
                    <xdr:rowOff>0</xdr:rowOff>
                  </to>
                </anchor>
              </controlPr>
            </control>
          </mc:Choice>
        </mc:AlternateContent>
        <mc:AlternateContent xmlns:mc="http://schemas.openxmlformats.org/markup-compatibility/2006">
          <mc:Choice Requires="x14">
            <control shapeId="21357" r:id="rId146" name="Check Box 877">
              <controlPr locked="0" defaultSize="0" autoFill="0" autoLine="0" autoPict="0">
                <anchor moveWithCells="1">
                  <from>
                    <xdr:col>12</xdr:col>
                    <xdr:colOff>76200</xdr:colOff>
                    <xdr:row>29</xdr:row>
                    <xdr:rowOff>200025</xdr:rowOff>
                  </from>
                  <to>
                    <xdr:col>13</xdr:col>
                    <xdr:colOff>28575</xdr:colOff>
                    <xdr:row>31</xdr:row>
                    <xdr:rowOff>0</xdr:rowOff>
                  </to>
                </anchor>
              </controlPr>
            </control>
          </mc:Choice>
        </mc:AlternateContent>
        <mc:AlternateContent xmlns:mc="http://schemas.openxmlformats.org/markup-compatibility/2006">
          <mc:Choice Requires="x14">
            <control shapeId="21358" r:id="rId147" name="Check Box 878">
              <controlPr locked="0" defaultSize="0" autoFill="0" autoLine="0" autoPict="0">
                <anchor moveWithCells="1">
                  <from>
                    <xdr:col>12</xdr:col>
                    <xdr:colOff>76200</xdr:colOff>
                    <xdr:row>30</xdr:row>
                    <xdr:rowOff>200025</xdr:rowOff>
                  </from>
                  <to>
                    <xdr:col>13</xdr:col>
                    <xdr:colOff>28575</xdr:colOff>
                    <xdr:row>32</xdr:row>
                    <xdr:rowOff>0</xdr:rowOff>
                  </to>
                </anchor>
              </controlPr>
            </control>
          </mc:Choice>
        </mc:AlternateContent>
        <mc:AlternateContent xmlns:mc="http://schemas.openxmlformats.org/markup-compatibility/2006">
          <mc:Choice Requires="x14">
            <control shapeId="21359" r:id="rId148" name="Check Box 879">
              <controlPr locked="0" defaultSize="0" autoFill="0" autoLine="0" autoPict="0">
                <anchor moveWithCells="1">
                  <from>
                    <xdr:col>12</xdr:col>
                    <xdr:colOff>76200</xdr:colOff>
                    <xdr:row>31</xdr:row>
                    <xdr:rowOff>200025</xdr:rowOff>
                  </from>
                  <to>
                    <xdr:col>13</xdr:col>
                    <xdr:colOff>28575</xdr:colOff>
                    <xdr:row>33</xdr:row>
                    <xdr:rowOff>0</xdr:rowOff>
                  </to>
                </anchor>
              </controlPr>
            </control>
          </mc:Choice>
        </mc:AlternateContent>
        <mc:AlternateContent xmlns:mc="http://schemas.openxmlformats.org/markup-compatibility/2006">
          <mc:Choice Requires="x14">
            <control shapeId="21360" r:id="rId149" name="Check Box 880">
              <controlPr locked="0" defaultSize="0" autoFill="0" autoLine="0" autoPict="0">
                <anchor moveWithCells="1">
                  <from>
                    <xdr:col>12</xdr:col>
                    <xdr:colOff>76200</xdr:colOff>
                    <xdr:row>32</xdr:row>
                    <xdr:rowOff>200025</xdr:rowOff>
                  </from>
                  <to>
                    <xdr:col>13</xdr:col>
                    <xdr:colOff>28575</xdr:colOff>
                    <xdr:row>34</xdr:row>
                    <xdr:rowOff>0</xdr:rowOff>
                  </to>
                </anchor>
              </controlPr>
            </control>
          </mc:Choice>
        </mc:AlternateContent>
        <mc:AlternateContent xmlns:mc="http://schemas.openxmlformats.org/markup-compatibility/2006">
          <mc:Choice Requires="x14">
            <control shapeId="21361" r:id="rId150" name="Check Box 881">
              <controlPr locked="0" defaultSize="0" autoFill="0" autoLine="0" autoPict="0">
                <anchor moveWithCells="1">
                  <from>
                    <xdr:col>12</xdr:col>
                    <xdr:colOff>76200</xdr:colOff>
                    <xdr:row>33</xdr:row>
                    <xdr:rowOff>200025</xdr:rowOff>
                  </from>
                  <to>
                    <xdr:col>13</xdr:col>
                    <xdr:colOff>28575</xdr:colOff>
                    <xdr:row>35</xdr:row>
                    <xdr:rowOff>0</xdr:rowOff>
                  </to>
                </anchor>
              </controlPr>
            </control>
          </mc:Choice>
        </mc:AlternateContent>
        <mc:AlternateContent xmlns:mc="http://schemas.openxmlformats.org/markup-compatibility/2006">
          <mc:Choice Requires="x14">
            <control shapeId="21362" r:id="rId151" name="Check Box 882">
              <controlPr locked="0" defaultSize="0" autoFill="0" autoLine="0" autoPict="0">
                <anchor moveWithCells="1">
                  <from>
                    <xdr:col>12</xdr:col>
                    <xdr:colOff>76200</xdr:colOff>
                    <xdr:row>34</xdr:row>
                    <xdr:rowOff>200025</xdr:rowOff>
                  </from>
                  <to>
                    <xdr:col>13</xdr:col>
                    <xdr:colOff>28575</xdr:colOff>
                    <xdr:row>36</xdr:row>
                    <xdr:rowOff>0</xdr:rowOff>
                  </to>
                </anchor>
              </controlPr>
            </control>
          </mc:Choice>
        </mc:AlternateContent>
        <mc:AlternateContent xmlns:mc="http://schemas.openxmlformats.org/markup-compatibility/2006">
          <mc:Choice Requires="x14">
            <control shapeId="21363" r:id="rId152" name="Check Box 883">
              <controlPr locked="0" defaultSize="0" autoFill="0" autoLine="0" autoPict="0">
                <anchor moveWithCells="1">
                  <from>
                    <xdr:col>12</xdr:col>
                    <xdr:colOff>76200</xdr:colOff>
                    <xdr:row>35</xdr:row>
                    <xdr:rowOff>200025</xdr:rowOff>
                  </from>
                  <to>
                    <xdr:col>13</xdr:col>
                    <xdr:colOff>28575</xdr:colOff>
                    <xdr:row>37</xdr:row>
                    <xdr:rowOff>0</xdr:rowOff>
                  </to>
                </anchor>
              </controlPr>
            </control>
          </mc:Choice>
        </mc:AlternateContent>
        <mc:AlternateContent xmlns:mc="http://schemas.openxmlformats.org/markup-compatibility/2006">
          <mc:Choice Requires="x14">
            <control shapeId="21364" r:id="rId153" name="Check Box 884">
              <controlPr locked="0" defaultSize="0" autoFill="0" autoLine="0" autoPict="0">
                <anchor moveWithCells="1">
                  <from>
                    <xdr:col>12</xdr:col>
                    <xdr:colOff>76200</xdr:colOff>
                    <xdr:row>36</xdr:row>
                    <xdr:rowOff>200025</xdr:rowOff>
                  </from>
                  <to>
                    <xdr:col>13</xdr:col>
                    <xdr:colOff>28575</xdr:colOff>
                    <xdr:row>38</xdr:row>
                    <xdr:rowOff>0</xdr:rowOff>
                  </to>
                </anchor>
              </controlPr>
            </control>
          </mc:Choice>
        </mc:AlternateContent>
        <mc:AlternateContent xmlns:mc="http://schemas.openxmlformats.org/markup-compatibility/2006">
          <mc:Choice Requires="x14">
            <control shapeId="21365" r:id="rId154" name="Check Box 885">
              <controlPr locked="0" defaultSize="0" autoFill="0" autoLine="0" autoPict="0">
                <anchor moveWithCells="1">
                  <from>
                    <xdr:col>12</xdr:col>
                    <xdr:colOff>76200</xdr:colOff>
                    <xdr:row>37</xdr:row>
                    <xdr:rowOff>200025</xdr:rowOff>
                  </from>
                  <to>
                    <xdr:col>13</xdr:col>
                    <xdr:colOff>28575</xdr:colOff>
                    <xdr:row>39</xdr:row>
                    <xdr:rowOff>0</xdr:rowOff>
                  </to>
                </anchor>
              </controlPr>
            </control>
          </mc:Choice>
        </mc:AlternateContent>
        <mc:AlternateContent xmlns:mc="http://schemas.openxmlformats.org/markup-compatibility/2006">
          <mc:Choice Requires="x14">
            <control shapeId="21366" r:id="rId155" name="Check Box 886">
              <controlPr locked="0" defaultSize="0" autoFill="0" autoLine="0" autoPict="0">
                <anchor moveWithCells="1">
                  <from>
                    <xdr:col>14</xdr:col>
                    <xdr:colOff>76200</xdr:colOff>
                    <xdr:row>22</xdr:row>
                    <xdr:rowOff>200025</xdr:rowOff>
                  </from>
                  <to>
                    <xdr:col>15</xdr:col>
                    <xdr:colOff>28575</xdr:colOff>
                    <xdr:row>24</xdr:row>
                    <xdr:rowOff>0</xdr:rowOff>
                  </to>
                </anchor>
              </controlPr>
            </control>
          </mc:Choice>
        </mc:AlternateContent>
        <mc:AlternateContent xmlns:mc="http://schemas.openxmlformats.org/markup-compatibility/2006">
          <mc:Choice Requires="x14">
            <control shapeId="21367" r:id="rId156" name="Check Box 887">
              <controlPr locked="0" defaultSize="0" autoFill="0" autoLine="0" autoPict="0">
                <anchor moveWithCells="1">
                  <from>
                    <xdr:col>14</xdr:col>
                    <xdr:colOff>76200</xdr:colOff>
                    <xdr:row>23</xdr:row>
                    <xdr:rowOff>200025</xdr:rowOff>
                  </from>
                  <to>
                    <xdr:col>15</xdr:col>
                    <xdr:colOff>28575</xdr:colOff>
                    <xdr:row>25</xdr:row>
                    <xdr:rowOff>0</xdr:rowOff>
                  </to>
                </anchor>
              </controlPr>
            </control>
          </mc:Choice>
        </mc:AlternateContent>
        <mc:AlternateContent xmlns:mc="http://schemas.openxmlformats.org/markup-compatibility/2006">
          <mc:Choice Requires="x14">
            <control shapeId="21368" r:id="rId157" name="Check Box 888">
              <controlPr locked="0" defaultSize="0" autoFill="0" autoLine="0" autoPict="0">
                <anchor moveWithCells="1">
                  <from>
                    <xdr:col>14</xdr:col>
                    <xdr:colOff>76200</xdr:colOff>
                    <xdr:row>24</xdr:row>
                    <xdr:rowOff>200025</xdr:rowOff>
                  </from>
                  <to>
                    <xdr:col>15</xdr:col>
                    <xdr:colOff>28575</xdr:colOff>
                    <xdr:row>26</xdr:row>
                    <xdr:rowOff>0</xdr:rowOff>
                  </to>
                </anchor>
              </controlPr>
            </control>
          </mc:Choice>
        </mc:AlternateContent>
        <mc:AlternateContent xmlns:mc="http://schemas.openxmlformats.org/markup-compatibility/2006">
          <mc:Choice Requires="x14">
            <control shapeId="21369" r:id="rId158" name="Check Box 889">
              <controlPr locked="0" defaultSize="0" autoFill="0" autoLine="0" autoPict="0">
                <anchor moveWithCells="1">
                  <from>
                    <xdr:col>14</xdr:col>
                    <xdr:colOff>76200</xdr:colOff>
                    <xdr:row>25</xdr:row>
                    <xdr:rowOff>200025</xdr:rowOff>
                  </from>
                  <to>
                    <xdr:col>15</xdr:col>
                    <xdr:colOff>28575</xdr:colOff>
                    <xdr:row>27</xdr:row>
                    <xdr:rowOff>0</xdr:rowOff>
                  </to>
                </anchor>
              </controlPr>
            </control>
          </mc:Choice>
        </mc:AlternateContent>
        <mc:AlternateContent xmlns:mc="http://schemas.openxmlformats.org/markup-compatibility/2006">
          <mc:Choice Requires="x14">
            <control shapeId="21370" r:id="rId159" name="Check Box 890">
              <controlPr locked="0" defaultSize="0" autoFill="0" autoLine="0" autoPict="0">
                <anchor moveWithCells="1">
                  <from>
                    <xdr:col>14</xdr:col>
                    <xdr:colOff>76200</xdr:colOff>
                    <xdr:row>26</xdr:row>
                    <xdr:rowOff>200025</xdr:rowOff>
                  </from>
                  <to>
                    <xdr:col>15</xdr:col>
                    <xdr:colOff>28575</xdr:colOff>
                    <xdr:row>28</xdr:row>
                    <xdr:rowOff>0</xdr:rowOff>
                  </to>
                </anchor>
              </controlPr>
            </control>
          </mc:Choice>
        </mc:AlternateContent>
        <mc:AlternateContent xmlns:mc="http://schemas.openxmlformats.org/markup-compatibility/2006">
          <mc:Choice Requires="x14">
            <control shapeId="21371" r:id="rId160" name="Check Box 891">
              <controlPr locked="0" defaultSize="0" autoFill="0" autoLine="0" autoPict="0">
                <anchor moveWithCells="1">
                  <from>
                    <xdr:col>14</xdr:col>
                    <xdr:colOff>76200</xdr:colOff>
                    <xdr:row>27</xdr:row>
                    <xdr:rowOff>200025</xdr:rowOff>
                  </from>
                  <to>
                    <xdr:col>15</xdr:col>
                    <xdr:colOff>28575</xdr:colOff>
                    <xdr:row>29</xdr:row>
                    <xdr:rowOff>0</xdr:rowOff>
                  </to>
                </anchor>
              </controlPr>
            </control>
          </mc:Choice>
        </mc:AlternateContent>
        <mc:AlternateContent xmlns:mc="http://schemas.openxmlformats.org/markup-compatibility/2006">
          <mc:Choice Requires="x14">
            <control shapeId="21372" r:id="rId161" name="Check Box 892">
              <controlPr locked="0" defaultSize="0" autoFill="0" autoLine="0" autoPict="0">
                <anchor moveWithCells="1">
                  <from>
                    <xdr:col>14</xdr:col>
                    <xdr:colOff>76200</xdr:colOff>
                    <xdr:row>28</xdr:row>
                    <xdr:rowOff>200025</xdr:rowOff>
                  </from>
                  <to>
                    <xdr:col>15</xdr:col>
                    <xdr:colOff>28575</xdr:colOff>
                    <xdr:row>30</xdr:row>
                    <xdr:rowOff>0</xdr:rowOff>
                  </to>
                </anchor>
              </controlPr>
            </control>
          </mc:Choice>
        </mc:AlternateContent>
        <mc:AlternateContent xmlns:mc="http://schemas.openxmlformats.org/markup-compatibility/2006">
          <mc:Choice Requires="x14">
            <control shapeId="21373" r:id="rId162" name="Check Box 893">
              <controlPr locked="0" defaultSize="0" autoFill="0" autoLine="0" autoPict="0">
                <anchor moveWithCells="1">
                  <from>
                    <xdr:col>14</xdr:col>
                    <xdr:colOff>76200</xdr:colOff>
                    <xdr:row>29</xdr:row>
                    <xdr:rowOff>200025</xdr:rowOff>
                  </from>
                  <to>
                    <xdr:col>15</xdr:col>
                    <xdr:colOff>28575</xdr:colOff>
                    <xdr:row>31</xdr:row>
                    <xdr:rowOff>0</xdr:rowOff>
                  </to>
                </anchor>
              </controlPr>
            </control>
          </mc:Choice>
        </mc:AlternateContent>
        <mc:AlternateContent xmlns:mc="http://schemas.openxmlformats.org/markup-compatibility/2006">
          <mc:Choice Requires="x14">
            <control shapeId="21374" r:id="rId163" name="Check Box 894">
              <controlPr locked="0" defaultSize="0" autoFill="0" autoLine="0" autoPict="0">
                <anchor moveWithCells="1">
                  <from>
                    <xdr:col>14</xdr:col>
                    <xdr:colOff>76200</xdr:colOff>
                    <xdr:row>30</xdr:row>
                    <xdr:rowOff>200025</xdr:rowOff>
                  </from>
                  <to>
                    <xdr:col>15</xdr:col>
                    <xdr:colOff>28575</xdr:colOff>
                    <xdr:row>32</xdr:row>
                    <xdr:rowOff>0</xdr:rowOff>
                  </to>
                </anchor>
              </controlPr>
            </control>
          </mc:Choice>
        </mc:AlternateContent>
        <mc:AlternateContent xmlns:mc="http://schemas.openxmlformats.org/markup-compatibility/2006">
          <mc:Choice Requires="x14">
            <control shapeId="21375" r:id="rId164" name="Check Box 895">
              <controlPr locked="0" defaultSize="0" autoFill="0" autoLine="0" autoPict="0">
                <anchor moveWithCells="1">
                  <from>
                    <xdr:col>14</xdr:col>
                    <xdr:colOff>76200</xdr:colOff>
                    <xdr:row>31</xdr:row>
                    <xdr:rowOff>200025</xdr:rowOff>
                  </from>
                  <to>
                    <xdr:col>15</xdr:col>
                    <xdr:colOff>28575</xdr:colOff>
                    <xdr:row>33</xdr:row>
                    <xdr:rowOff>0</xdr:rowOff>
                  </to>
                </anchor>
              </controlPr>
            </control>
          </mc:Choice>
        </mc:AlternateContent>
        <mc:AlternateContent xmlns:mc="http://schemas.openxmlformats.org/markup-compatibility/2006">
          <mc:Choice Requires="x14">
            <control shapeId="21376" r:id="rId165" name="Check Box 896">
              <controlPr locked="0" defaultSize="0" autoFill="0" autoLine="0" autoPict="0">
                <anchor moveWithCells="1">
                  <from>
                    <xdr:col>14</xdr:col>
                    <xdr:colOff>76200</xdr:colOff>
                    <xdr:row>32</xdr:row>
                    <xdr:rowOff>200025</xdr:rowOff>
                  </from>
                  <to>
                    <xdr:col>15</xdr:col>
                    <xdr:colOff>28575</xdr:colOff>
                    <xdr:row>34</xdr:row>
                    <xdr:rowOff>0</xdr:rowOff>
                  </to>
                </anchor>
              </controlPr>
            </control>
          </mc:Choice>
        </mc:AlternateContent>
        <mc:AlternateContent xmlns:mc="http://schemas.openxmlformats.org/markup-compatibility/2006">
          <mc:Choice Requires="x14">
            <control shapeId="21377" r:id="rId166" name="Check Box 897">
              <controlPr locked="0" defaultSize="0" autoFill="0" autoLine="0" autoPict="0">
                <anchor moveWithCells="1">
                  <from>
                    <xdr:col>14</xdr:col>
                    <xdr:colOff>76200</xdr:colOff>
                    <xdr:row>33</xdr:row>
                    <xdr:rowOff>200025</xdr:rowOff>
                  </from>
                  <to>
                    <xdr:col>15</xdr:col>
                    <xdr:colOff>28575</xdr:colOff>
                    <xdr:row>35</xdr:row>
                    <xdr:rowOff>0</xdr:rowOff>
                  </to>
                </anchor>
              </controlPr>
            </control>
          </mc:Choice>
        </mc:AlternateContent>
        <mc:AlternateContent xmlns:mc="http://schemas.openxmlformats.org/markup-compatibility/2006">
          <mc:Choice Requires="x14">
            <control shapeId="21378" r:id="rId167" name="Check Box 898">
              <controlPr locked="0" defaultSize="0" autoFill="0" autoLine="0" autoPict="0">
                <anchor moveWithCells="1">
                  <from>
                    <xdr:col>14</xdr:col>
                    <xdr:colOff>76200</xdr:colOff>
                    <xdr:row>34</xdr:row>
                    <xdr:rowOff>200025</xdr:rowOff>
                  </from>
                  <to>
                    <xdr:col>15</xdr:col>
                    <xdr:colOff>28575</xdr:colOff>
                    <xdr:row>36</xdr:row>
                    <xdr:rowOff>0</xdr:rowOff>
                  </to>
                </anchor>
              </controlPr>
            </control>
          </mc:Choice>
        </mc:AlternateContent>
        <mc:AlternateContent xmlns:mc="http://schemas.openxmlformats.org/markup-compatibility/2006">
          <mc:Choice Requires="x14">
            <control shapeId="21379" r:id="rId168" name="Check Box 899">
              <controlPr locked="0" defaultSize="0" autoFill="0" autoLine="0" autoPict="0">
                <anchor moveWithCells="1">
                  <from>
                    <xdr:col>14</xdr:col>
                    <xdr:colOff>76200</xdr:colOff>
                    <xdr:row>35</xdr:row>
                    <xdr:rowOff>200025</xdr:rowOff>
                  </from>
                  <to>
                    <xdr:col>15</xdr:col>
                    <xdr:colOff>28575</xdr:colOff>
                    <xdr:row>37</xdr:row>
                    <xdr:rowOff>0</xdr:rowOff>
                  </to>
                </anchor>
              </controlPr>
            </control>
          </mc:Choice>
        </mc:AlternateContent>
        <mc:AlternateContent xmlns:mc="http://schemas.openxmlformats.org/markup-compatibility/2006">
          <mc:Choice Requires="x14">
            <control shapeId="21380" r:id="rId169" name="Check Box 900">
              <controlPr locked="0" defaultSize="0" autoFill="0" autoLine="0" autoPict="0">
                <anchor moveWithCells="1">
                  <from>
                    <xdr:col>14</xdr:col>
                    <xdr:colOff>76200</xdr:colOff>
                    <xdr:row>36</xdr:row>
                    <xdr:rowOff>200025</xdr:rowOff>
                  </from>
                  <to>
                    <xdr:col>15</xdr:col>
                    <xdr:colOff>28575</xdr:colOff>
                    <xdr:row>38</xdr:row>
                    <xdr:rowOff>0</xdr:rowOff>
                  </to>
                </anchor>
              </controlPr>
            </control>
          </mc:Choice>
        </mc:AlternateContent>
        <mc:AlternateContent xmlns:mc="http://schemas.openxmlformats.org/markup-compatibility/2006">
          <mc:Choice Requires="x14">
            <control shapeId="21381" r:id="rId170" name="Check Box 901">
              <controlPr locked="0" defaultSize="0" autoFill="0" autoLine="0" autoPict="0">
                <anchor moveWithCells="1">
                  <from>
                    <xdr:col>14</xdr:col>
                    <xdr:colOff>76200</xdr:colOff>
                    <xdr:row>37</xdr:row>
                    <xdr:rowOff>200025</xdr:rowOff>
                  </from>
                  <to>
                    <xdr:col>15</xdr:col>
                    <xdr:colOff>28575</xdr:colOff>
                    <xdr:row>39</xdr:row>
                    <xdr:rowOff>0</xdr:rowOff>
                  </to>
                </anchor>
              </controlPr>
            </control>
          </mc:Choice>
        </mc:AlternateContent>
        <mc:AlternateContent xmlns:mc="http://schemas.openxmlformats.org/markup-compatibility/2006">
          <mc:Choice Requires="x14">
            <control shapeId="21382" r:id="rId171" name="Check Box 902">
              <controlPr locked="0" defaultSize="0" autoFill="0" autoLine="0" autoPict="0">
                <anchor moveWithCells="1">
                  <from>
                    <xdr:col>16</xdr:col>
                    <xdr:colOff>76200</xdr:colOff>
                    <xdr:row>22</xdr:row>
                    <xdr:rowOff>200025</xdr:rowOff>
                  </from>
                  <to>
                    <xdr:col>17</xdr:col>
                    <xdr:colOff>28575</xdr:colOff>
                    <xdr:row>24</xdr:row>
                    <xdr:rowOff>0</xdr:rowOff>
                  </to>
                </anchor>
              </controlPr>
            </control>
          </mc:Choice>
        </mc:AlternateContent>
        <mc:AlternateContent xmlns:mc="http://schemas.openxmlformats.org/markup-compatibility/2006">
          <mc:Choice Requires="x14">
            <control shapeId="21383" r:id="rId172" name="Check Box 903">
              <controlPr locked="0" defaultSize="0" autoFill="0" autoLine="0" autoPict="0">
                <anchor moveWithCells="1">
                  <from>
                    <xdr:col>16</xdr:col>
                    <xdr:colOff>76200</xdr:colOff>
                    <xdr:row>23</xdr:row>
                    <xdr:rowOff>200025</xdr:rowOff>
                  </from>
                  <to>
                    <xdr:col>17</xdr:col>
                    <xdr:colOff>28575</xdr:colOff>
                    <xdr:row>25</xdr:row>
                    <xdr:rowOff>0</xdr:rowOff>
                  </to>
                </anchor>
              </controlPr>
            </control>
          </mc:Choice>
        </mc:AlternateContent>
        <mc:AlternateContent xmlns:mc="http://schemas.openxmlformats.org/markup-compatibility/2006">
          <mc:Choice Requires="x14">
            <control shapeId="21384" r:id="rId173" name="Check Box 904">
              <controlPr locked="0" defaultSize="0" autoFill="0" autoLine="0" autoPict="0">
                <anchor moveWithCells="1">
                  <from>
                    <xdr:col>16</xdr:col>
                    <xdr:colOff>76200</xdr:colOff>
                    <xdr:row>24</xdr:row>
                    <xdr:rowOff>200025</xdr:rowOff>
                  </from>
                  <to>
                    <xdr:col>17</xdr:col>
                    <xdr:colOff>28575</xdr:colOff>
                    <xdr:row>26</xdr:row>
                    <xdr:rowOff>0</xdr:rowOff>
                  </to>
                </anchor>
              </controlPr>
            </control>
          </mc:Choice>
        </mc:AlternateContent>
        <mc:AlternateContent xmlns:mc="http://schemas.openxmlformats.org/markup-compatibility/2006">
          <mc:Choice Requires="x14">
            <control shapeId="21385" r:id="rId174" name="Check Box 905">
              <controlPr locked="0" defaultSize="0" autoFill="0" autoLine="0" autoPict="0">
                <anchor moveWithCells="1">
                  <from>
                    <xdr:col>16</xdr:col>
                    <xdr:colOff>76200</xdr:colOff>
                    <xdr:row>25</xdr:row>
                    <xdr:rowOff>200025</xdr:rowOff>
                  </from>
                  <to>
                    <xdr:col>17</xdr:col>
                    <xdr:colOff>28575</xdr:colOff>
                    <xdr:row>27</xdr:row>
                    <xdr:rowOff>0</xdr:rowOff>
                  </to>
                </anchor>
              </controlPr>
            </control>
          </mc:Choice>
        </mc:AlternateContent>
        <mc:AlternateContent xmlns:mc="http://schemas.openxmlformats.org/markup-compatibility/2006">
          <mc:Choice Requires="x14">
            <control shapeId="21386" r:id="rId175" name="Check Box 906">
              <controlPr locked="0" defaultSize="0" autoFill="0" autoLine="0" autoPict="0">
                <anchor moveWithCells="1">
                  <from>
                    <xdr:col>16</xdr:col>
                    <xdr:colOff>76200</xdr:colOff>
                    <xdr:row>26</xdr:row>
                    <xdr:rowOff>200025</xdr:rowOff>
                  </from>
                  <to>
                    <xdr:col>17</xdr:col>
                    <xdr:colOff>28575</xdr:colOff>
                    <xdr:row>28</xdr:row>
                    <xdr:rowOff>0</xdr:rowOff>
                  </to>
                </anchor>
              </controlPr>
            </control>
          </mc:Choice>
        </mc:AlternateContent>
        <mc:AlternateContent xmlns:mc="http://schemas.openxmlformats.org/markup-compatibility/2006">
          <mc:Choice Requires="x14">
            <control shapeId="21387" r:id="rId176" name="Check Box 907">
              <controlPr locked="0" defaultSize="0" autoFill="0" autoLine="0" autoPict="0">
                <anchor moveWithCells="1">
                  <from>
                    <xdr:col>16</xdr:col>
                    <xdr:colOff>76200</xdr:colOff>
                    <xdr:row>27</xdr:row>
                    <xdr:rowOff>200025</xdr:rowOff>
                  </from>
                  <to>
                    <xdr:col>17</xdr:col>
                    <xdr:colOff>28575</xdr:colOff>
                    <xdr:row>29</xdr:row>
                    <xdr:rowOff>0</xdr:rowOff>
                  </to>
                </anchor>
              </controlPr>
            </control>
          </mc:Choice>
        </mc:AlternateContent>
        <mc:AlternateContent xmlns:mc="http://schemas.openxmlformats.org/markup-compatibility/2006">
          <mc:Choice Requires="x14">
            <control shapeId="21388" r:id="rId177" name="Check Box 908">
              <controlPr locked="0" defaultSize="0" autoFill="0" autoLine="0" autoPict="0">
                <anchor moveWithCells="1">
                  <from>
                    <xdr:col>16</xdr:col>
                    <xdr:colOff>76200</xdr:colOff>
                    <xdr:row>28</xdr:row>
                    <xdr:rowOff>200025</xdr:rowOff>
                  </from>
                  <to>
                    <xdr:col>17</xdr:col>
                    <xdr:colOff>28575</xdr:colOff>
                    <xdr:row>30</xdr:row>
                    <xdr:rowOff>0</xdr:rowOff>
                  </to>
                </anchor>
              </controlPr>
            </control>
          </mc:Choice>
        </mc:AlternateContent>
        <mc:AlternateContent xmlns:mc="http://schemas.openxmlformats.org/markup-compatibility/2006">
          <mc:Choice Requires="x14">
            <control shapeId="21389" r:id="rId178" name="Check Box 909">
              <controlPr locked="0" defaultSize="0" autoFill="0" autoLine="0" autoPict="0">
                <anchor moveWithCells="1">
                  <from>
                    <xdr:col>16</xdr:col>
                    <xdr:colOff>76200</xdr:colOff>
                    <xdr:row>29</xdr:row>
                    <xdr:rowOff>200025</xdr:rowOff>
                  </from>
                  <to>
                    <xdr:col>17</xdr:col>
                    <xdr:colOff>28575</xdr:colOff>
                    <xdr:row>31</xdr:row>
                    <xdr:rowOff>0</xdr:rowOff>
                  </to>
                </anchor>
              </controlPr>
            </control>
          </mc:Choice>
        </mc:AlternateContent>
        <mc:AlternateContent xmlns:mc="http://schemas.openxmlformats.org/markup-compatibility/2006">
          <mc:Choice Requires="x14">
            <control shapeId="21390" r:id="rId179" name="Check Box 910">
              <controlPr locked="0" defaultSize="0" autoFill="0" autoLine="0" autoPict="0">
                <anchor moveWithCells="1">
                  <from>
                    <xdr:col>16</xdr:col>
                    <xdr:colOff>76200</xdr:colOff>
                    <xdr:row>30</xdr:row>
                    <xdr:rowOff>200025</xdr:rowOff>
                  </from>
                  <to>
                    <xdr:col>17</xdr:col>
                    <xdr:colOff>28575</xdr:colOff>
                    <xdr:row>32</xdr:row>
                    <xdr:rowOff>0</xdr:rowOff>
                  </to>
                </anchor>
              </controlPr>
            </control>
          </mc:Choice>
        </mc:AlternateContent>
        <mc:AlternateContent xmlns:mc="http://schemas.openxmlformats.org/markup-compatibility/2006">
          <mc:Choice Requires="x14">
            <control shapeId="21391" r:id="rId180" name="Check Box 911">
              <controlPr locked="0" defaultSize="0" autoFill="0" autoLine="0" autoPict="0">
                <anchor moveWithCells="1">
                  <from>
                    <xdr:col>16</xdr:col>
                    <xdr:colOff>76200</xdr:colOff>
                    <xdr:row>31</xdr:row>
                    <xdr:rowOff>200025</xdr:rowOff>
                  </from>
                  <to>
                    <xdr:col>17</xdr:col>
                    <xdr:colOff>28575</xdr:colOff>
                    <xdr:row>33</xdr:row>
                    <xdr:rowOff>0</xdr:rowOff>
                  </to>
                </anchor>
              </controlPr>
            </control>
          </mc:Choice>
        </mc:AlternateContent>
        <mc:AlternateContent xmlns:mc="http://schemas.openxmlformats.org/markup-compatibility/2006">
          <mc:Choice Requires="x14">
            <control shapeId="21392" r:id="rId181" name="Check Box 912">
              <controlPr locked="0" defaultSize="0" autoFill="0" autoLine="0" autoPict="0">
                <anchor moveWithCells="1">
                  <from>
                    <xdr:col>16</xdr:col>
                    <xdr:colOff>76200</xdr:colOff>
                    <xdr:row>32</xdr:row>
                    <xdr:rowOff>200025</xdr:rowOff>
                  </from>
                  <to>
                    <xdr:col>17</xdr:col>
                    <xdr:colOff>28575</xdr:colOff>
                    <xdr:row>34</xdr:row>
                    <xdr:rowOff>0</xdr:rowOff>
                  </to>
                </anchor>
              </controlPr>
            </control>
          </mc:Choice>
        </mc:AlternateContent>
        <mc:AlternateContent xmlns:mc="http://schemas.openxmlformats.org/markup-compatibility/2006">
          <mc:Choice Requires="x14">
            <control shapeId="21393" r:id="rId182" name="Check Box 913">
              <controlPr locked="0" defaultSize="0" autoFill="0" autoLine="0" autoPict="0">
                <anchor moveWithCells="1">
                  <from>
                    <xdr:col>16</xdr:col>
                    <xdr:colOff>76200</xdr:colOff>
                    <xdr:row>33</xdr:row>
                    <xdr:rowOff>200025</xdr:rowOff>
                  </from>
                  <to>
                    <xdr:col>17</xdr:col>
                    <xdr:colOff>28575</xdr:colOff>
                    <xdr:row>35</xdr:row>
                    <xdr:rowOff>0</xdr:rowOff>
                  </to>
                </anchor>
              </controlPr>
            </control>
          </mc:Choice>
        </mc:AlternateContent>
        <mc:AlternateContent xmlns:mc="http://schemas.openxmlformats.org/markup-compatibility/2006">
          <mc:Choice Requires="x14">
            <control shapeId="21394" r:id="rId183" name="Check Box 914">
              <controlPr locked="0" defaultSize="0" autoFill="0" autoLine="0" autoPict="0">
                <anchor moveWithCells="1">
                  <from>
                    <xdr:col>16</xdr:col>
                    <xdr:colOff>76200</xdr:colOff>
                    <xdr:row>34</xdr:row>
                    <xdr:rowOff>200025</xdr:rowOff>
                  </from>
                  <to>
                    <xdr:col>17</xdr:col>
                    <xdr:colOff>28575</xdr:colOff>
                    <xdr:row>36</xdr:row>
                    <xdr:rowOff>0</xdr:rowOff>
                  </to>
                </anchor>
              </controlPr>
            </control>
          </mc:Choice>
        </mc:AlternateContent>
        <mc:AlternateContent xmlns:mc="http://schemas.openxmlformats.org/markup-compatibility/2006">
          <mc:Choice Requires="x14">
            <control shapeId="21395" r:id="rId184" name="Check Box 915">
              <controlPr locked="0" defaultSize="0" autoFill="0" autoLine="0" autoPict="0">
                <anchor moveWithCells="1">
                  <from>
                    <xdr:col>16</xdr:col>
                    <xdr:colOff>76200</xdr:colOff>
                    <xdr:row>35</xdr:row>
                    <xdr:rowOff>200025</xdr:rowOff>
                  </from>
                  <to>
                    <xdr:col>17</xdr:col>
                    <xdr:colOff>28575</xdr:colOff>
                    <xdr:row>37</xdr:row>
                    <xdr:rowOff>0</xdr:rowOff>
                  </to>
                </anchor>
              </controlPr>
            </control>
          </mc:Choice>
        </mc:AlternateContent>
        <mc:AlternateContent xmlns:mc="http://schemas.openxmlformats.org/markup-compatibility/2006">
          <mc:Choice Requires="x14">
            <control shapeId="21396" r:id="rId185" name="Check Box 916">
              <controlPr locked="0" defaultSize="0" autoFill="0" autoLine="0" autoPict="0">
                <anchor moveWithCells="1">
                  <from>
                    <xdr:col>16</xdr:col>
                    <xdr:colOff>76200</xdr:colOff>
                    <xdr:row>36</xdr:row>
                    <xdr:rowOff>200025</xdr:rowOff>
                  </from>
                  <to>
                    <xdr:col>17</xdr:col>
                    <xdr:colOff>28575</xdr:colOff>
                    <xdr:row>38</xdr:row>
                    <xdr:rowOff>0</xdr:rowOff>
                  </to>
                </anchor>
              </controlPr>
            </control>
          </mc:Choice>
        </mc:AlternateContent>
        <mc:AlternateContent xmlns:mc="http://schemas.openxmlformats.org/markup-compatibility/2006">
          <mc:Choice Requires="x14">
            <control shapeId="21397" r:id="rId186" name="Check Box 917">
              <controlPr locked="0" defaultSize="0" autoFill="0" autoLine="0" autoPict="0">
                <anchor moveWithCells="1">
                  <from>
                    <xdr:col>16</xdr:col>
                    <xdr:colOff>76200</xdr:colOff>
                    <xdr:row>37</xdr:row>
                    <xdr:rowOff>200025</xdr:rowOff>
                  </from>
                  <to>
                    <xdr:col>17</xdr:col>
                    <xdr:colOff>28575</xdr:colOff>
                    <xdr:row>39</xdr:row>
                    <xdr:rowOff>0</xdr:rowOff>
                  </to>
                </anchor>
              </controlPr>
            </control>
          </mc:Choice>
        </mc:AlternateContent>
        <mc:AlternateContent xmlns:mc="http://schemas.openxmlformats.org/markup-compatibility/2006">
          <mc:Choice Requires="x14">
            <control shapeId="21398" r:id="rId187" name="Check Box 918">
              <controlPr locked="0" defaultSize="0" autoFill="0" autoLine="0" autoPict="0">
                <anchor moveWithCells="1">
                  <from>
                    <xdr:col>25</xdr:col>
                    <xdr:colOff>47625</xdr:colOff>
                    <xdr:row>22</xdr:row>
                    <xdr:rowOff>200025</xdr:rowOff>
                  </from>
                  <to>
                    <xdr:col>26</xdr:col>
                    <xdr:colOff>38100</xdr:colOff>
                    <xdr:row>24</xdr:row>
                    <xdr:rowOff>0</xdr:rowOff>
                  </to>
                </anchor>
              </controlPr>
            </control>
          </mc:Choice>
        </mc:AlternateContent>
        <mc:AlternateContent xmlns:mc="http://schemas.openxmlformats.org/markup-compatibility/2006">
          <mc:Choice Requires="x14">
            <control shapeId="21399" r:id="rId188" name="Check Box 919">
              <controlPr locked="0" defaultSize="0" autoFill="0" autoLine="0" autoPict="0">
                <anchor moveWithCells="1">
                  <from>
                    <xdr:col>25</xdr:col>
                    <xdr:colOff>47625</xdr:colOff>
                    <xdr:row>23</xdr:row>
                    <xdr:rowOff>200025</xdr:rowOff>
                  </from>
                  <to>
                    <xdr:col>26</xdr:col>
                    <xdr:colOff>38100</xdr:colOff>
                    <xdr:row>25</xdr:row>
                    <xdr:rowOff>0</xdr:rowOff>
                  </to>
                </anchor>
              </controlPr>
            </control>
          </mc:Choice>
        </mc:AlternateContent>
        <mc:AlternateContent xmlns:mc="http://schemas.openxmlformats.org/markup-compatibility/2006">
          <mc:Choice Requires="x14">
            <control shapeId="21400" r:id="rId189" name="Check Box 920">
              <controlPr locked="0" defaultSize="0" autoFill="0" autoLine="0" autoPict="0">
                <anchor moveWithCells="1">
                  <from>
                    <xdr:col>25</xdr:col>
                    <xdr:colOff>47625</xdr:colOff>
                    <xdr:row>24</xdr:row>
                    <xdr:rowOff>200025</xdr:rowOff>
                  </from>
                  <to>
                    <xdr:col>26</xdr:col>
                    <xdr:colOff>38100</xdr:colOff>
                    <xdr:row>26</xdr:row>
                    <xdr:rowOff>0</xdr:rowOff>
                  </to>
                </anchor>
              </controlPr>
            </control>
          </mc:Choice>
        </mc:AlternateContent>
        <mc:AlternateContent xmlns:mc="http://schemas.openxmlformats.org/markup-compatibility/2006">
          <mc:Choice Requires="x14">
            <control shapeId="21401" r:id="rId190" name="Check Box 921">
              <controlPr locked="0" defaultSize="0" autoFill="0" autoLine="0" autoPict="0">
                <anchor moveWithCells="1">
                  <from>
                    <xdr:col>25</xdr:col>
                    <xdr:colOff>47625</xdr:colOff>
                    <xdr:row>25</xdr:row>
                    <xdr:rowOff>200025</xdr:rowOff>
                  </from>
                  <to>
                    <xdr:col>26</xdr:col>
                    <xdr:colOff>38100</xdr:colOff>
                    <xdr:row>27</xdr:row>
                    <xdr:rowOff>0</xdr:rowOff>
                  </to>
                </anchor>
              </controlPr>
            </control>
          </mc:Choice>
        </mc:AlternateContent>
        <mc:AlternateContent xmlns:mc="http://schemas.openxmlformats.org/markup-compatibility/2006">
          <mc:Choice Requires="x14">
            <control shapeId="21402" r:id="rId191" name="Check Box 922">
              <controlPr locked="0" defaultSize="0" autoFill="0" autoLine="0" autoPict="0">
                <anchor moveWithCells="1">
                  <from>
                    <xdr:col>25</xdr:col>
                    <xdr:colOff>47625</xdr:colOff>
                    <xdr:row>26</xdr:row>
                    <xdr:rowOff>200025</xdr:rowOff>
                  </from>
                  <to>
                    <xdr:col>26</xdr:col>
                    <xdr:colOff>38100</xdr:colOff>
                    <xdr:row>28</xdr:row>
                    <xdr:rowOff>0</xdr:rowOff>
                  </to>
                </anchor>
              </controlPr>
            </control>
          </mc:Choice>
        </mc:AlternateContent>
        <mc:AlternateContent xmlns:mc="http://schemas.openxmlformats.org/markup-compatibility/2006">
          <mc:Choice Requires="x14">
            <control shapeId="21403" r:id="rId192" name="Check Box 923">
              <controlPr locked="0" defaultSize="0" autoFill="0" autoLine="0" autoPict="0">
                <anchor moveWithCells="1">
                  <from>
                    <xdr:col>25</xdr:col>
                    <xdr:colOff>47625</xdr:colOff>
                    <xdr:row>27</xdr:row>
                    <xdr:rowOff>200025</xdr:rowOff>
                  </from>
                  <to>
                    <xdr:col>26</xdr:col>
                    <xdr:colOff>38100</xdr:colOff>
                    <xdr:row>29</xdr:row>
                    <xdr:rowOff>0</xdr:rowOff>
                  </to>
                </anchor>
              </controlPr>
            </control>
          </mc:Choice>
        </mc:AlternateContent>
        <mc:AlternateContent xmlns:mc="http://schemas.openxmlformats.org/markup-compatibility/2006">
          <mc:Choice Requires="x14">
            <control shapeId="21404" r:id="rId193" name="Check Box 924">
              <controlPr locked="0" defaultSize="0" autoFill="0" autoLine="0" autoPict="0">
                <anchor moveWithCells="1">
                  <from>
                    <xdr:col>25</xdr:col>
                    <xdr:colOff>47625</xdr:colOff>
                    <xdr:row>28</xdr:row>
                    <xdr:rowOff>200025</xdr:rowOff>
                  </from>
                  <to>
                    <xdr:col>26</xdr:col>
                    <xdr:colOff>38100</xdr:colOff>
                    <xdr:row>30</xdr:row>
                    <xdr:rowOff>0</xdr:rowOff>
                  </to>
                </anchor>
              </controlPr>
            </control>
          </mc:Choice>
        </mc:AlternateContent>
        <mc:AlternateContent xmlns:mc="http://schemas.openxmlformats.org/markup-compatibility/2006">
          <mc:Choice Requires="x14">
            <control shapeId="21405" r:id="rId194" name="Check Box 925">
              <controlPr locked="0" defaultSize="0" autoFill="0" autoLine="0" autoPict="0">
                <anchor moveWithCells="1">
                  <from>
                    <xdr:col>25</xdr:col>
                    <xdr:colOff>47625</xdr:colOff>
                    <xdr:row>29</xdr:row>
                    <xdr:rowOff>200025</xdr:rowOff>
                  </from>
                  <to>
                    <xdr:col>26</xdr:col>
                    <xdr:colOff>38100</xdr:colOff>
                    <xdr:row>31</xdr:row>
                    <xdr:rowOff>0</xdr:rowOff>
                  </to>
                </anchor>
              </controlPr>
            </control>
          </mc:Choice>
        </mc:AlternateContent>
        <mc:AlternateContent xmlns:mc="http://schemas.openxmlformats.org/markup-compatibility/2006">
          <mc:Choice Requires="x14">
            <control shapeId="21406" r:id="rId195" name="Check Box 926">
              <controlPr locked="0" defaultSize="0" autoFill="0" autoLine="0" autoPict="0">
                <anchor moveWithCells="1">
                  <from>
                    <xdr:col>25</xdr:col>
                    <xdr:colOff>47625</xdr:colOff>
                    <xdr:row>30</xdr:row>
                    <xdr:rowOff>200025</xdr:rowOff>
                  </from>
                  <to>
                    <xdr:col>26</xdr:col>
                    <xdr:colOff>38100</xdr:colOff>
                    <xdr:row>32</xdr:row>
                    <xdr:rowOff>0</xdr:rowOff>
                  </to>
                </anchor>
              </controlPr>
            </control>
          </mc:Choice>
        </mc:AlternateContent>
        <mc:AlternateContent xmlns:mc="http://schemas.openxmlformats.org/markup-compatibility/2006">
          <mc:Choice Requires="x14">
            <control shapeId="21407" r:id="rId196" name="Check Box 927">
              <controlPr locked="0" defaultSize="0" autoFill="0" autoLine="0" autoPict="0">
                <anchor moveWithCells="1">
                  <from>
                    <xdr:col>25</xdr:col>
                    <xdr:colOff>47625</xdr:colOff>
                    <xdr:row>31</xdr:row>
                    <xdr:rowOff>200025</xdr:rowOff>
                  </from>
                  <to>
                    <xdr:col>26</xdr:col>
                    <xdr:colOff>38100</xdr:colOff>
                    <xdr:row>33</xdr:row>
                    <xdr:rowOff>0</xdr:rowOff>
                  </to>
                </anchor>
              </controlPr>
            </control>
          </mc:Choice>
        </mc:AlternateContent>
        <mc:AlternateContent xmlns:mc="http://schemas.openxmlformats.org/markup-compatibility/2006">
          <mc:Choice Requires="x14">
            <control shapeId="21408" r:id="rId197" name="Check Box 928">
              <controlPr locked="0" defaultSize="0" autoFill="0" autoLine="0" autoPict="0">
                <anchor moveWithCells="1">
                  <from>
                    <xdr:col>25</xdr:col>
                    <xdr:colOff>47625</xdr:colOff>
                    <xdr:row>32</xdr:row>
                    <xdr:rowOff>200025</xdr:rowOff>
                  </from>
                  <to>
                    <xdr:col>26</xdr:col>
                    <xdr:colOff>38100</xdr:colOff>
                    <xdr:row>34</xdr:row>
                    <xdr:rowOff>0</xdr:rowOff>
                  </to>
                </anchor>
              </controlPr>
            </control>
          </mc:Choice>
        </mc:AlternateContent>
        <mc:AlternateContent xmlns:mc="http://schemas.openxmlformats.org/markup-compatibility/2006">
          <mc:Choice Requires="x14">
            <control shapeId="21409" r:id="rId198" name="Check Box 929">
              <controlPr locked="0" defaultSize="0" autoFill="0" autoLine="0" autoPict="0">
                <anchor moveWithCells="1">
                  <from>
                    <xdr:col>25</xdr:col>
                    <xdr:colOff>47625</xdr:colOff>
                    <xdr:row>33</xdr:row>
                    <xdr:rowOff>200025</xdr:rowOff>
                  </from>
                  <to>
                    <xdr:col>26</xdr:col>
                    <xdr:colOff>38100</xdr:colOff>
                    <xdr:row>35</xdr:row>
                    <xdr:rowOff>0</xdr:rowOff>
                  </to>
                </anchor>
              </controlPr>
            </control>
          </mc:Choice>
        </mc:AlternateContent>
        <mc:AlternateContent xmlns:mc="http://schemas.openxmlformats.org/markup-compatibility/2006">
          <mc:Choice Requires="x14">
            <control shapeId="21410" r:id="rId199" name="Check Box 930">
              <controlPr locked="0" defaultSize="0" autoFill="0" autoLine="0" autoPict="0">
                <anchor moveWithCells="1">
                  <from>
                    <xdr:col>25</xdr:col>
                    <xdr:colOff>47625</xdr:colOff>
                    <xdr:row>34</xdr:row>
                    <xdr:rowOff>200025</xdr:rowOff>
                  </from>
                  <to>
                    <xdr:col>26</xdr:col>
                    <xdr:colOff>38100</xdr:colOff>
                    <xdr:row>36</xdr:row>
                    <xdr:rowOff>0</xdr:rowOff>
                  </to>
                </anchor>
              </controlPr>
            </control>
          </mc:Choice>
        </mc:AlternateContent>
        <mc:AlternateContent xmlns:mc="http://schemas.openxmlformats.org/markup-compatibility/2006">
          <mc:Choice Requires="x14">
            <control shapeId="21411" r:id="rId200" name="Check Box 931">
              <controlPr locked="0" defaultSize="0" autoFill="0" autoLine="0" autoPict="0">
                <anchor moveWithCells="1">
                  <from>
                    <xdr:col>25</xdr:col>
                    <xdr:colOff>47625</xdr:colOff>
                    <xdr:row>35</xdr:row>
                    <xdr:rowOff>200025</xdr:rowOff>
                  </from>
                  <to>
                    <xdr:col>26</xdr:col>
                    <xdr:colOff>38100</xdr:colOff>
                    <xdr:row>37</xdr:row>
                    <xdr:rowOff>0</xdr:rowOff>
                  </to>
                </anchor>
              </controlPr>
            </control>
          </mc:Choice>
        </mc:AlternateContent>
        <mc:AlternateContent xmlns:mc="http://schemas.openxmlformats.org/markup-compatibility/2006">
          <mc:Choice Requires="x14">
            <control shapeId="21412" r:id="rId201" name="Check Box 932">
              <controlPr locked="0" defaultSize="0" autoFill="0" autoLine="0" autoPict="0">
                <anchor moveWithCells="1">
                  <from>
                    <xdr:col>25</xdr:col>
                    <xdr:colOff>47625</xdr:colOff>
                    <xdr:row>36</xdr:row>
                    <xdr:rowOff>200025</xdr:rowOff>
                  </from>
                  <to>
                    <xdr:col>26</xdr:col>
                    <xdr:colOff>38100</xdr:colOff>
                    <xdr:row>38</xdr:row>
                    <xdr:rowOff>0</xdr:rowOff>
                  </to>
                </anchor>
              </controlPr>
            </control>
          </mc:Choice>
        </mc:AlternateContent>
        <mc:AlternateContent xmlns:mc="http://schemas.openxmlformats.org/markup-compatibility/2006">
          <mc:Choice Requires="x14">
            <control shapeId="21413" r:id="rId202" name="Check Box 933">
              <controlPr locked="0" defaultSize="0" autoFill="0" autoLine="0" autoPict="0">
                <anchor moveWithCells="1">
                  <from>
                    <xdr:col>25</xdr:col>
                    <xdr:colOff>47625</xdr:colOff>
                    <xdr:row>37</xdr:row>
                    <xdr:rowOff>200025</xdr:rowOff>
                  </from>
                  <to>
                    <xdr:col>26</xdr:col>
                    <xdr:colOff>38100</xdr:colOff>
                    <xdr:row>39</xdr:row>
                    <xdr:rowOff>0</xdr:rowOff>
                  </to>
                </anchor>
              </controlPr>
            </control>
          </mc:Choice>
        </mc:AlternateContent>
        <mc:AlternateContent xmlns:mc="http://schemas.openxmlformats.org/markup-compatibility/2006">
          <mc:Choice Requires="x14">
            <control shapeId="21423" r:id="rId203" name="Check Box 943">
              <controlPr locked="0" defaultSize="0" autoFill="0" autoLine="0" autoPict="0">
                <anchor moveWithCells="1">
                  <from>
                    <xdr:col>2</xdr:col>
                    <xdr:colOff>47625</xdr:colOff>
                    <xdr:row>7</xdr:row>
                    <xdr:rowOff>180975</xdr:rowOff>
                  </from>
                  <to>
                    <xdr:col>3</xdr:col>
                    <xdr:colOff>38100</xdr:colOff>
                    <xdr:row>9</xdr:row>
                    <xdr:rowOff>0</xdr:rowOff>
                  </to>
                </anchor>
              </controlPr>
            </control>
          </mc:Choice>
        </mc:AlternateContent>
        <mc:AlternateContent xmlns:mc="http://schemas.openxmlformats.org/markup-compatibility/2006">
          <mc:Choice Requires="x14">
            <control shapeId="21424" r:id="rId204" name="Check Box 944">
              <controlPr locked="0" defaultSize="0" autoFill="0" autoLine="0" autoPict="0">
                <anchor moveWithCells="1">
                  <from>
                    <xdr:col>2</xdr:col>
                    <xdr:colOff>47625</xdr:colOff>
                    <xdr:row>8</xdr:row>
                    <xdr:rowOff>200025</xdr:rowOff>
                  </from>
                  <to>
                    <xdr:col>3</xdr:col>
                    <xdr:colOff>38100</xdr:colOff>
                    <xdr:row>10</xdr:row>
                    <xdr:rowOff>0</xdr:rowOff>
                  </to>
                </anchor>
              </controlPr>
            </control>
          </mc:Choice>
        </mc:AlternateContent>
        <mc:AlternateContent xmlns:mc="http://schemas.openxmlformats.org/markup-compatibility/2006">
          <mc:Choice Requires="x14">
            <control shapeId="21425" r:id="rId205" name="Check Box 945">
              <controlPr locked="0" defaultSize="0" autoFill="0" autoLine="0" autoPict="0">
                <anchor moveWithCells="1">
                  <from>
                    <xdr:col>2</xdr:col>
                    <xdr:colOff>47625</xdr:colOff>
                    <xdr:row>9</xdr:row>
                    <xdr:rowOff>200025</xdr:rowOff>
                  </from>
                  <to>
                    <xdr:col>3</xdr:col>
                    <xdr:colOff>38100</xdr:colOff>
                    <xdr:row>11</xdr:row>
                    <xdr:rowOff>0</xdr:rowOff>
                  </to>
                </anchor>
              </controlPr>
            </control>
          </mc:Choice>
        </mc:AlternateContent>
        <mc:AlternateContent xmlns:mc="http://schemas.openxmlformats.org/markup-compatibility/2006">
          <mc:Choice Requires="x14">
            <control shapeId="21426" r:id="rId206" name="Check Box 946">
              <controlPr locked="0" defaultSize="0" autoFill="0" autoLine="0" autoPict="0">
                <anchor moveWithCells="1">
                  <from>
                    <xdr:col>2</xdr:col>
                    <xdr:colOff>47625</xdr:colOff>
                    <xdr:row>10</xdr:row>
                    <xdr:rowOff>200025</xdr:rowOff>
                  </from>
                  <to>
                    <xdr:col>3</xdr:col>
                    <xdr:colOff>38100</xdr:colOff>
                    <xdr:row>12</xdr:row>
                    <xdr:rowOff>0</xdr:rowOff>
                  </to>
                </anchor>
              </controlPr>
            </control>
          </mc:Choice>
        </mc:AlternateContent>
        <mc:AlternateContent xmlns:mc="http://schemas.openxmlformats.org/markup-compatibility/2006">
          <mc:Choice Requires="x14">
            <control shapeId="21427" r:id="rId207" name="Check Box 947">
              <controlPr locked="0" defaultSize="0" autoFill="0" autoLine="0" autoPict="0">
                <anchor moveWithCells="1">
                  <from>
                    <xdr:col>2</xdr:col>
                    <xdr:colOff>47625</xdr:colOff>
                    <xdr:row>11</xdr:row>
                    <xdr:rowOff>200025</xdr:rowOff>
                  </from>
                  <to>
                    <xdr:col>3</xdr:col>
                    <xdr:colOff>38100</xdr:colOff>
                    <xdr:row>13</xdr:row>
                    <xdr:rowOff>0</xdr:rowOff>
                  </to>
                </anchor>
              </controlPr>
            </control>
          </mc:Choice>
        </mc:AlternateContent>
        <mc:AlternateContent xmlns:mc="http://schemas.openxmlformats.org/markup-compatibility/2006">
          <mc:Choice Requires="x14">
            <control shapeId="21428" r:id="rId208" name="Check Box 948">
              <controlPr locked="0" defaultSize="0" autoFill="0" autoLine="0" autoPict="0">
                <anchor moveWithCells="1">
                  <from>
                    <xdr:col>2</xdr:col>
                    <xdr:colOff>47625</xdr:colOff>
                    <xdr:row>12</xdr:row>
                    <xdr:rowOff>200025</xdr:rowOff>
                  </from>
                  <to>
                    <xdr:col>3</xdr:col>
                    <xdr:colOff>38100</xdr:colOff>
                    <xdr:row>14</xdr:row>
                    <xdr:rowOff>0</xdr:rowOff>
                  </to>
                </anchor>
              </controlPr>
            </control>
          </mc:Choice>
        </mc:AlternateContent>
        <mc:AlternateContent xmlns:mc="http://schemas.openxmlformats.org/markup-compatibility/2006">
          <mc:Choice Requires="x14">
            <control shapeId="21429" r:id="rId209" name="Check Box 949">
              <controlPr locked="0" defaultSize="0" autoFill="0" autoLine="0" autoPict="0">
                <anchor moveWithCells="1">
                  <from>
                    <xdr:col>2</xdr:col>
                    <xdr:colOff>47625</xdr:colOff>
                    <xdr:row>13</xdr:row>
                    <xdr:rowOff>200025</xdr:rowOff>
                  </from>
                  <to>
                    <xdr:col>3</xdr:col>
                    <xdr:colOff>38100</xdr:colOff>
                    <xdr:row>15</xdr:row>
                    <xdr:rowOff>0</xdr:rowOff>
                  </to>
                </anchor>
              </controlPr>
            </control>
          </mc:Choice>
        </mc:AlternateContent>
        <mc:AlternateContent xmlns:mc="http://schemas.openxmlformats.org/markup-compatibility/2006">
          <mc:Choice Requires="x14">
            <control shapeId="21430" r:id="rId210" name="Check Box 950">
              <controlPr locked="0" defaultSize="0" autoFill="0" autoLine="0" autoPict="0">
                <anchor moveWithCells="1">
                  <from>
                    <xdr:col>2</xdr:col>
                    <xdr:colOff>47625</xdr:colOff>
                    <xdr:row>14</xdr:row>
                    <xdr:rowOff>200025</xdr:rowOff>
                  </from>
                  <to>
                    <xdr:col>3</xdr:col>
                    <xdr:colOff>38100</xdr:colOff>
                    <xdr:row>16</xdr:row>
                    <xdr:rowOff>0</xdr:rowOff>
                  </to>
                </anchor>
              </controlPr>
            </control>
          </mc:Choice>
        </mc:AlternateContent>
        <mc:AlternateContent xmlns:mc="http://schemas.openxmlformats.org/markup-compatibility/2006">
          <mc:Choice Requires="x14">
            <control shapeId="21431" r:id="rId211" name="Check Box 951">
              <controlPr locked="0" defaultSize="0" autoFill="0" autoLine="0" autoPict="0">
                <anchor moveWithCells="1">
                  <from>
                    <xdr:col>2</xdr:col>
                    <xdr:colOff>47625</xdr:colOff>
                    <xdr:row>15</xdr:row>
                    <xdr:rowOff>200025</xdr:rowOff>
                  </from>
                  <to>
                    <xdr:col>3</xdr:col>
                    <xdr:colOff>38100</xdr:colOff>
                    <xdr:row>17</xdr:row>
                    <xdr:rowOff>0</xdr:rowOff>
                  </to>
                </anchor>
              </controlPr>
            </control>
          </mc:Choice>
        </mc:AlternateContent>
        <mc:AlternateContent xmlns:mc="http://schemas.openxmlformats.org/markup-compatibility/2006">
          <mc:Choice Requires="x14">
            <control shapeId="21432" r:id="rId212" name="Check Box 952">
              <controlPr locked="0" defaultSize="0" autoFill="0" autoLine="0" autoPict="0">
                <anchor moveWithCells="1">
                  <from>
                    <xdr:col>2</xdr:col>
                    <xdr:colOff>47625</xdr:colOff>
                    <xdr:row>16</xdr:row>
                    <xdr:rowOff>200025</xdr:rowOff>
                  </from>
                  <to>
                    <xdr:col>3</xdr:col>
                    <xdr:colOff>38100</xdr:colOff>
                    <xdr:row>18</xdr:row>
                    <xdr:rowOff>0</xdr:rowOff>
                  </to>
                </anchor>
              </controlPr>
            </control>
          </mc:Choice>
        </mc:AlternateContent>
        <mc:AlternateContent xmlns:mc="http://schemas.openxmlformats.org/markup-compatibility/2006">
          <mc:Choice Requires="x14">
            <control shapeId="21433" r:id="rId213" name="Check Box 953">
              <controlPr locked="0" defaultSize="0" autoFill="0" autoLine="0" autoPict="0">
                <anchor moveWithCells="1">
                  <from>
                    <xdr:col>2</xdr:col>
                    <xdr:colOff>47625</xdr:colOff>
                    <xdr:row>17</xdr:row>
                    <xdr:rowOff>200025</xdr:rowOff>
                  </from>
                  <to>
                    <xdr:col>3</xdr:col>
                    <xdr:colOff>38100</xdr:colOff>
                    <xdr:row>19</xdr:row>
                    <xdr:rowOff>0</xdr:rowOff>
                  </to>
                </anchor>
              </controlPr>
            </control>
          </mc:Choice>
        </mc:AlternateContent>
        <mc:AlternateContent xmlns:mc="http://schemas.openxmlformats.org/markup-compatibility/2006">
          <mc:Choice Requires="x14">
            <control shapeId="21434" r:id="rId214" name="Check Box 954">
              <controlPr locked="0" defaultSize="0" autoFill="0" autoLine="0" autoPict="0">
                <anchor moveWithCells="1">
                  <from>
                    <xdr:col>2</xdr:col>
                    <xdr:colOff>47625</xdr:colOff>
                    <xdr:row>18</xdr:row>
                    <xdr:rowOff>200025</xdr:rowOff>
                  </from>
                  <to>
                    <xdr:col>3</xdr:col>
                    <xdr:colOff>38100</xdr:colOff>
                    <xdr:row>20</xdr:row>
                    <xdr:rowOff>0</xdr:rowOff>
                  </to>
                </anchor>
              </controlPr>
            </control>
          </mc:Choice>
        </mc:AlternateContent>
        <mc:AlternateContent xmlns:mc="http://schemas.openxmlformats.org/markup-compatibility/2006">
          <mc:Choice Requires="x14">
            <control shapeId="21435" r:id="rId215" name="Check Box 955">
              <controlPr locked="0" defaultSize="0" autoFill="0" autoLine="0" autoPict="0">
                <anchor moveWithCells="1">
                  <from>
                    <xdr:col>2</xdr:col>
                    <xdr:colOff>47625</xdr:colOff>
                    <xdr:row>19</xdr:row>
                    <xdr:rowOff>200025</xdr:rowOff>
                  </from>
                  <to>
                    <xdr:col>3</xdr:col>
                    <xdr:colOff>38100</xdr:colOff>
                    <xdr:row>21</xdr:row>
                    <xdr:rowOff>0</xdr:rowOff>
                  </to>
                </anchor>
              </controlPr>
            </control>
          </mc:Choice>
        </mc:AlternateContent>
        <mc:AlternateContent xmlns:mc="http://schemas.openxmlformats.org/markup-compatibility/2006">
          <mc:Choice Requires="x14">
            <control shapeId="21436" r:id="rId216" name="Check Box 956">
              <controlPr locked="0" defaultSize="0" autoFill="0" autoLine="0" autoPict="0">
                <anchor moveWithCells="1">
                  <from>
                    <xdr:col>2</xdr:col>
                    <xdr:colOff>47625</xdr:colOff>
                    <xdr:row>20</xdr:row>
                    <xdr:rowOff>200025</xdr:rowOff>
                  </from>
                  <to>
                    <xdr:col>3</xdr:col>
                    <xdr:colOff>38100</xdr:colOff>
                    <xdr:row>22</xdr:row>
                    <xdr:rowOff>0</xdr:rowOff>
                  </to>
                </anchor>
              </controlPr>
            </control>
          </mc:Choice>
        </mc:AlternateContent>
        <mc:AlternateContent xmlns:mc="http://schemas.openxmlformats.org/markup-compatibility/2006">
          <mc:Choice Requires="x14">
            <control shapeId="21437" r:id="rId217" name="Check Box 957">
              <controlPr locked="0" defaultSize="0" autoFill="0" autoLine="0" autoPict="0">
                <anchor moveWithCells="1">
                  <from>
                    <xdr:col>2</xdr:col>
                    <xdr:colOff>47625</xdr:colOff>
                    <xdr:row>21</xdr:row>
                    <xdr:rowOff>200025</xdr:rowOff>
                  </from>
                  <to>
                    <xdr:col>3</xdr:col>
                    <xdr:colOff>38100</xdr:colOff>
                    <xdr:row>23</xdr:row>
                    <xdr:rowOff>0</xdr:rowOff>
                  </to>
                </anchor>
              </controlPr>
            </control>
          </mc:Choice>
        </mc:AlternateContent>
        <mc:AlternateContent xmlns:mc="http://schemas.openxmlformats.org/markup-compatibility/2006">
          <mc:Choice Requires="x14">
            <control shapeId="21438" r:id="rId218" name="Check Box 958">
              <controlPr locked="0" defaultSize="0" autoFill="0" autoLine="0" autoPict="0">
                <anchor moveWithCells="1">
                  <from>
                    <xdr:col>2</xdr:col>
                    <xdr:colOff>47625</xdr:colOff>
                    <xdr:row>22</xdr:row>
                    <xdr:rowOff>200025</xdr:rowOff>
                  </from>
                  <to>
                    <xdr:col>3</xdr:col>
                    <xdr:colOff>38100</xdr:colOff>
                    <xdr:row>24</xdr:row>
                    <xdr:rowOff>0</xdr:rowOff>
                  </to>
                </anchor>
              </controlPr>
            </control>
          </mc:Choice>
        </mc:AlternateContent>
        <mc:AlternateContent xmlns:mc="http://schemas.openxmlformats.org/markup-compatibility/2006">
          <mc:Choice Requires="x14">
            <control shapeId="21439" r:id="rId219" name="Check Box 959">
              <controlPr locked="0" defaultSize="0" autoFill="0" autoLine="0" autoPict="0">
                <anchor moveWithCells="1">
                  <from>
                    <xdr:col>2</xdr:col>
                    <xdr:colOff>47625</xdr:colOff>
                    <xdr:row>23</xdr:row>
                    <xdr:rowOff>200025</xdr:rowOff>
                  </from>
                  <to>
                    <xdr:col>3</xdr:col>
                    <xdr:colOff>38100</xdr:colOff>
                    <xdr:row>25</xdr:row>
                    <xdr:rowOff>0</xdr:rowOff>
                  </to>
                </anchor>
              </controlPr>
            </control>
          </mc:Choice>
        </mc:AlternateContent>
        <mc:AlternateContent xmlns:mc="http://schemas.openxmlformats.org/markup-compatibility/2006">
          <mc:Choice Requires="x14">
            <control shapeId="21440" r:id="rId220" name="Check Box 960">
              <controlPr locked="0" defaultSize="0" autoFill="0" autoLine="0" autoPict="0">
                <anchor moveWithCells="1">
                  <from>
                    <xdr:col>2</xdr:col>
                    <xdr:colOff>47625</xdr:colOff>
                    <xdr:row>24</xdr:row>
                    <xdr:rowOff>200025</xdr:rowOff>
                  </from>
                  <to>
                    <xdr:col>3</xdr:col>
                    <xdr:colOff>38100</xdr:colOff>
                    <xdr:row>26</xdr:row>
                    <xdr:rowOff>0</xdr:rowOff>
                  </to>
                </anchor>
              </controlPr>
            </control>
          </mc:Choice>
        </mc:AlternateContent>
        <mc:AlternateContent xmlns:mc="http://schemas.openxmlformats.org/markup-compatibility/2006">
          <mc:Choice Requires="x14">
            <control shapeId="21441" r:id="rId221" name="Check Box 961">
              <controlPr locked="0" defaultSize="0" autoFill="0" autoLine="0" autoPict="0">
                <anchor moveWithCells="1">
                  <from>
                    <xdr:col>2</xdr:col>
                    <xdr:colOff>47625</xdr:colOff>
                    <xdr:row>25</xdr:row>
                    <xdr:rowOff>200025</xdr:rowOff>
                  </from>
                  <to>
                    <xdr:col>3</xdr:col>
                    <xdr:colOff>38100</xdr:colOff>
                    <xdr:row>27</xdr:row>
                    <xdr:rowOff>0</xdr:rowOff>
                  </to>
                </anchor>
              </controlPr>
            </control>
          </mc:Choice>
        </mc:AlternateContent>
        <mc:AlternateContent xmlns:mc="http://schemas.openxmlformats.org/markup-compatibility/2006">
          <mc:Choice Requires="x14">
            <control shapeId="21442" r:id="rId222" name="Check Box 962">
              <controlPr locked="0" defaultSize="0" autoFill="0" autoLine="0" autoPict="0">
                <anchor moveWithCells="1">
                  <from>
                    <xdr:col>2</xdr:col>
                    <xdr:colOff>47625</xdr:colOff>
                    <xdr:row>26</xdr:row>
                    <xdr:rowOff>200025</xdr:rowOff>
                  </from>
                  <to>
                    <xdr:col>3</xdr:col>
                    <xdr:colOff>38100</xdr:colOff>
                    <xdr:row>28</xdr:row>
                    <xdr:rowOff>0</xdr:rowOff>
                  </to>
                </anchor>
              </controlPr>
            </control>
          </mc:Choice>
        </mc:AlternateContent>
        <mc:AlternateContent xmlns:mc="http://schemas.openxmlformats.org/markup-compatibility/2006">
          <mc:Choice Requires="x14">
            <control shapeId="21443" r:id="rId223" name="Check Box 963">
              <controlPr locked="0" defaultSize="0" autoFill="0" autoLine="0" autoPict="0">
                <anchor moveWithCells="1">
                  <from>
                    <xdr:col>2</xdr:col>
                    <xdr:colOff>47625</xdr:colOff>
                    <xdr:row>27</xdr:row>
                    <xdr:rowOff>200025</xdr:rowOff>
                  </from>
                  <to>
                    <xdr:col>3</xdr:col>
                    <xdr:colOff>38100</xdr:colOff>
                    <xdr:row>29</xdr:row>
                    <xdr:rowOff>0</xdr:rowOff>
                  </to>
                </anchor>
              </controlPr>
            </control>
          </mc:Choice>
        </mc:AlternateContent>
        <mc:AlternateContent xmlns:mc="http://schemas.openxmlformats.org/markup-compatibility/2006">
          <mc:Choice Requires="x14">
            <control shapeId="21444" r:id="rId224" name="Check Box 964">
              <controlPr locked="0" defaultSize="0" autoFill="0" autoLine="0" autoPict="0">
                <anchor moveWithCells="1">
                  <from>
                    <xdr:col>2</xdr:col>
                    <xdr:colOff>47625</xdr:colOff>
                    <xdr:row>28</xdr:row>
                    <xdr:rowOff>200025</xdr:rowOff>
                  </from>
                  <to>
                    <xdr:col>3</xdr:col>
                    <xdr:colOff>38100</xdr:colOff>
                    <xdr:row>30</xdr:row>
                    <xdr:rowOff>0</xdr:rowOff>
                  </to>
                </anchor>
              </controlPr>
            </control>
          </mc:Choice>
        </mc:AlternateContent>
        <mc:AlternateContent xmlns:mc="http://schemas.openxmlformats.org/markup-compatibility/2006">
          <mc:Choice Requires="x14">
            <control shapeId="21445" r:id="rId225" name="Check Box 965">
              <controlPr locked="0" defaultSize="0" autoFill="0" autoLine="0" autoPict="0">
                <anchor moveWithCells="1">
                  <from>
                    <xdr:col>2</xdr:col>
                    <xdr:colOff>47625</xdr:colOff>
                    <xdr:row>29</xdr:row>
                    <xdr:rowOff>200025</xdr:rowOff>
                  </from>
                  <to>
                    <xdr:col>3</xdr:col>
                    <xdr:colOff>38100</xdr:colOff>
                    <xdr:row>31</xdr:row>
                    <xdr:rowOff>0</xdr:rowOff>
                  </to>
                </anchor>
              </controlPr>
            </control>
          </mc:Choice>
        </mc:AlternateContent>
        <mc:AlternateContent xmlns:mc="http://schemas.openxmlformats.org/markup-compatibility/2006">
          <mc:Choice Requires="x14">
            <control shapeId="21446" r:id="rId226" name="Check Box 966">
              <controlPr locked="0" defaultSize="0" autoFill="0" autoLine="0" autoPict="0">
                <anchor moveWithCells="1">
                  <from>
                    <xdr:col>2</xdr:col>
                    <xdr:colOff>47625</xdr:colOff>
                    <xdr:row>30</xdr:row>
                    <xdr:rowOff>200025</xdr:rowOff>
                  </from>
                  <to>
                    <xdr:col>3</xdr:col>
                    <xdr:colOff>38100</xdr:colOff>
                    <xdr:row>32</xdr:row>
                    <xdr:rowOff>0</xdr:rowOff>
                  </to>
                </anchor>
              </controlPr>
            </control>
          </mc:Choice>
        </mc:AlternateContent>
        <mc:AlternateContent xmlns:mc="http://schemas.openxmlformats.org/markup-compatibility/2006">
          <mc:Choice Requires="x14">
            <control shapeId="21447" r:id="rId227" name="Check Box 967">
              <controlPr locked="0" defaultSize="0" autoFill="0" autoLine="0" autoPict="0">
                <anchor moveWithCells="1">
                  <from>
                    <xdr:col>2</xdr:col>
                    <xdr:colOff>47625</xdr:colOff>
                    <xdr:row>31</xdr:row>
                    <xdr:rowOff>200025</xdr:rowOff>
                  </from>
                  <to>
                    <xdr:col>3</xdr:col>
                    <xdr:colOff>38100</xdr:colOff>
                    <xdr:row>33</xdr:row>
                    <xdr:rowOff>0</xdr:rowOff>
                  </to>
                </anchor>
              </controlPr>
            </control>
          </mc:Choice>
        </mc:AlternateContent>
        <mc:AlternateContent xmlns:mc="http://schemas.openxmlformats.org/markup-compatibility/2006">
          <mc:Choice Requires="x14">
            <control shapeId="21448" r:id="rId228" name="Check Box 968">
              <controlPr locked="0" defaultSize="0" autoFill="0" autoLine="0" autoPict="0">
                <anchor moveWithCells="1">
                  <from>
                    <xdr:col>2</xdr:col>
                    <xdr:colOff>47625</xdr:colOff>
                    <xdr:row>32</xdr:row>
                    <xdr:rowOff>200025</xdr:rowOff>
                  </from>
                  <to>
                    <xdr:col>3</xdr:col>
                    <xdr:colOff>38100</xdr:colOff>
                    <xdr:row>34</xdr:row>
                    <xdr:rowOff>0</xdr:rowOff>
                  </to>
                </anchor>
              </controlPr>
            </control>
          </mc:Choice>
        </mc:AlternateContent>
        <mc:AlternateContent xmlns:mc="http://schemas.openxmlformats.org/markup-compatibility/2006">
          <mc:Choice Requires="x14">
            <control shapeId="21449" r:id="rId229" name="Check Box 969">
              <controlPr locked="0" defaultSize="0" autoFill="0" autoLine="0" autoPict="0">
                <anchor moveWithCells="1">
                  <from>
                    <xdr:col>2</xdr:col>
                    <xdr:colOff>47625</xdr:colOff>
                    <xdr:row>33</xdr:row>
                    <xdr:rowOff>200025</xdr:rowOff>
                  </from>
                  <to>
                    <xdr:col>3</xdr:col>
                    <xdr:colOff>38100</xdr:colOff>
                    <xdr:row>35</xdr:row>
                    <xdr:rowOff>0</xdr:rowOff>
                  </to>
                </anchor>
              </controlPr>
            </control>
          </mc:Choice>
        </mc:AlternateContent>
        <mc:AlternateContent xmlns:mc="http://schemas.openxmlformats.org/markup-compatibility/2006">
          <mc:Choice Requires="x14">
            <control shapeId="21450" r:id="rId230" name="Check Box 970">
              <controlPr locked="0" defaultSize="0" autoFill="0" autoLine="0" autoPict="0">
                <anchor moveWithCells="1">
                  <from>
                    <xdr:col>2</xdr:col>
                    <xdr:colOff>47625</xdr:colOff>
                    <xdr:row>34</xdr:row>
                    <xdr:rowOff>200025</xdr:rowOff>
                  </from>
                  <to>
                    <xdr:col>3</xdr:col>
                    <xdr:colOff>38100</xdr:colOff>
                    <xdr:row>36</xdr:row>
                    <xdr:rowOff>0</xdr:rowOff>
                  </to>
                </anchor>
              </controlPr>
            </control>
          </mc:Choice>
        </mc:AlternateContent>
        <mc:AlternateContent xmlns:mc="http://schemas.openxmlformats.org/markup-compatibility/2006">
          <mc:Choice Requires="x14">
            <control shapeId="21451" r:id="rId231" name="Check Box 971">
              <controlPr locked="0" defaultSize="0" autoFill="0" autoLine="0" autoPict="0">
                <anchor moveWithCells="1">
                  <from>
                    <xdr:col>2</xdr:col>
                    <xdr:colOff>47625</xdr:colOff>
                    <xdr:row>35</xdr:row>
                    <xdr:rowOff>200025</xdr:rowOff>
                  </from>
                  <to>
                    <xdr:col>3</xdr:col>
                    <xdr:colOff>38100</xdr:colOff>
                    <xdr:row>37</xdr:row>
                    <xdr:rowOff>0</xdr:rowOff>
                  </to>
                </anchor>
              </controlPr>
            </control>
          </mc:Choice>
        </mc:AlternateContent>
        <mc:AlternateContent xmlns:mc="http://schemas.openxmlformats.org/markup-compatibility/2006">
          <mc:Choice Requires="x14">
            <control shapeId="21452" r:id="rId232" name="Check Box 972">
              <controlPr locked="0" defaultSize="0" autoFill="0" autoLine="0" autoPict="0">
                <anchor moveWithCells="1">
                  <from>
                    <xdr:col>2</xdr:col>
                    <xdr:colOff>47625</xdr:colOff>
                    <xdr:row>36</xdr:row>
                    <xdr:rowOff>200025</xdr:rowOff>
                  </from>
                  <to>
                    <xdr:col>3</xdr:col>
                    <xdr:colOff>38100</xdr:colOff>
                    <xdr:row>38</xdr:row>
                    <xdr:rowOff>0</xdr:rowOff>
                  </to>
                </anchor>
              </controlPr>
            </control>
          </mc:Choice>
        </mc:AlternateContent>
        <mc:AlternateContent xmlns:mc="http://schemas.openxmlformats.org/markup-compatibility/2006">
          <mc:Choice Requires="x14">
            <control shapeId="21453" r:id="rId233" name="Check Box 973">
              <controlPr locked="0" defaultSize="0" autoFill="0" autoLine="0" autoPict="0">
                <anchor moveWithCells="1">
                  <from>
                    <xdr:col>2</xdr:col>
                    <xdr:colOff>47625</xdr:colOff>
                    <xdr:row>37</xdr:row>
                    <xdr:rowOff>200025</xdr:rowOff>
                  </from>
                  <to>
                    <xdr:col>3</xdr:col>
                    <xdr:colOff>38100</xdr:colOff>
                    <xdr:row>39</xdr:row>
                    <xdr:rowOff>0</xdr:rowOff>
                  </to>
                </anchor>
              </controlPr>
            </control>
          </mc:Choice>
        </mc:AlternateContent>
        <mc:AlternateContent xmlns:mc="http://schemas.openxmlformats.org/markup-compatibility/2006">
          <mc:Choice Requires="x14">
            <control shapeId="28160" r:id="rId234" name="Check Box 1536">
              <controlPr locked="0" defaultSize="0" autoFill="0" autoLine="0" autoPict="0">
                <anchor moveWithCells="1">
                  <from>
                    <xdr:col>8</xdr:col>
                    <xdr:colOff>47625</xdr:colOff>
                    <xdr:row>25</xdr:row>
                    <xdr:rowOff>200025</xdr:rowOff>
                  </from>
                  <to>
                    <xdr:col>9</xdr:col>
                    <xdr:colOff>38100</xdr:colOff>
                    <xdr:row>27</xdr:row>
                    <xdr:rowOff>0</xdr:rowOff>
                  </to>
                </anchor>
              </controlPr>
            </control>
          </mc:Choice>
        </mc:AlternateContent>
        <mc:AlternateContent xmlns:mc="http://schemas.openxmlformats.org/markup-compatibility/2006">
          <mc:Choice Requires="x14">
            <control shapeId="28161" r:id="rId235" name="Check Box 1537">
              <controlPr locked="0" defaultSize="0" autoFill="0" autoLine="0" autoPict="0">
                <anchor moveWithCells="1">
                  <from>
                    <xdr:col>8</xdr:col>
                    <xdr:colOff>47625</xdr:colOff>
                    <xdr:row>26</xdr:row>
                    <xdr:rowOff>200025</xdr:rowOff>
                  </from>
                  <to>
                    <xdr:col>9</xdr:col>
                    <xdr:colOff>38100</xdr:colOff>
                    <xdr:row>28</xdr:row>
                    <xdr:rowOff>0</xdr:rowOff>
                  </to>
                </anchor>
              </controlPr>
            </control>
          </mc:Choice>
        </mc:AlternateContent>
        <mc:AlternateContent xmlns:mc="http://schemas.openxmlformats.org/markup-compatibility/2006">
          <mc:Choice Requires="x14">
            <control shapeId="28162" r:id="rId236" name="Check Box 1538">
              <controlPr locked="0" defaultSize="0" autoFill="0" autoLine="0" autoPict="0">
                <anchor moveWithCells="1">
                  <from>
                    <xdr:col>8</xdr:col>
                    <xdr:colOff>47625</xdr:colOff>
                    <xdr:row>26</xdr:row>
                    <xdr:rowOff>200025</xdr:rowOff>
                  </from>
                  <to>
                    <xdr:col>9</xdr:col>
                    <xdr:colOff>38100</xdr:colOff>
                    <xdr:row>28</xdr:row>
                    <xdr:rowOff>0</xdr:rowOff>
                  </to>
                </anchor>
              </controlPr>
            </control>
          </mc:Choice>
        </mc:AlternateContent>
        <mc:AlternateContent xmlns:mc="http://schemas.openxmlformats.org/markup-compatibility/2006">
          <mc:Choice Requires="x14">
            <control shapeId="28163" r:id="rId237" name="Check Box 1539">
              <controlPr locked="0" defaultSize="0" autoFill="0" autoLine="0" autoPict="0">
                <anchor moveWithCells="1">
                  <from>
                    <xdr:col>8</xdr:col>
                    <xdr:colOff>47625</xdr:colOff>
                    <xdr:row>27</xdr:row>
                    <xdr:rowOff>200025</xdr:rowOff>
                  </from>
                  <to>
                    <xdr:col>9</xdr:col>
                    <xdr:colOff>38100</xdr:colOff>
                    <xdr:row>29</xdr:row>
                    <xdr:rowOff>0</xdr:rowOff>
                  </to>
                </anchor>
              </controlPr>
            </control>
          </mc:Choice>
        </mc:AlternateContent>
        <mc:AlternateContent xmlns:mc="http://schemas.openxmlformats.org/markup-compatibility/2006">
          <mc:Choice Requires="x14">
            <control shapeId="28164" r:id="rId238" name="Check Box 1540">
              <controlPr locked="0" defaultSize="0" autoFill="0" autoLine="0" autoPict="0">
                <anchor moveWithCells="1">
                  <from>
                    <xdr:col>8</xdr:col>
                    <xdr:colOff>47625</xdr:colOff>
                    <xdr:row>28</xdr:row>
                    <xdr:rowOff>200025</xdr:rowOff>
                  </from>
                  <to>
                    <xdr:col>9</xdr:col>
                    <xdr:colOff>38100</xdr:colOff>
                    <xdr:row>29</xdr:row>
                    <xdr:rowOff>209550</xdr:rowOff>
                  </to>
                </anchor>
              </controlPr>
            </control>
          </mc:Choice>
        </mc:AlternateContent>
        <mc:AlternateContent xmlns:mc="http://schemas.openxmlformats.org/markup-compatibility/2006">
          <mc:Choice Requires="x14">
            <control shapeId="28165" r:id="rId239" name="Check Box 1541">
              <controlPr locked="0" defaultSize="0" autoFill="0" autoLine="0" autoPict="0">
                <anchor moveWithCells="1">
                  <from>
                    <xdr:col>8</xdr:col>
                    <xdr:colOff>47625</xdr:colOff>
                    <xdr:row>27</xdr:row>
                    <xdr:rowOff>200025</xdr:rowOff>
                  </from>
                  <to>
                    <xdr:col>9</xdr:col>
                    <xdr:colOff>38100</xdr:colOff>
                    <xdr:row>29</xdr:row>
                    <xdr:rowOff>0</xdr:rowOff>
                  </to>
                </anchor>
              </controlPr>
            </control>
          </mc:Choice>
        </mc:AlternateContent>
        <mc:AlternateContent xmlns:mc="http://schemas.openxmlformats.org/markup-compatibility/2006">
          <mc:Choice Requires="x14">
            <control shapeId="28166" r:id="rId240" name="Check Box 1542">
              <controlPr locked="0" defaultSize="0" autoFill="0" autoLine="0" autoPict="0">
                <anchor moveWithCells="1">
                  <from>
                    <xdr:col>8</xdr:col>
                    <xdr:colOff>47625</xdr:colOff>
                    <xdr:row>28</xdr:row>
                    <xdr:rowOff>200025</xdr:rowOff>
                  </from>
                  <to>
                    <xdr:col>9</xdr:col>
                    <xdr:colOff>38100</xdr:colOff>
                    <xdr:row>30</xdr:row>
                    <xdr:rowOff>0</xdr:rowOff>
                  </to>
                </anchor>
              </controlPr>
            </control>
          </mc:Choice>
        </mc:AlternateContent>
        <mc:AlternateContent xmlns:mc="http://schemas.openxmlformats.org/markup-compatibility/2006">
          <mc:Choice Requires="x14">
            <control shapeId="28167" r:id="rId241" name="Check Box 1543">
              <controlPr locked="0" defaultSize="0" autoFill="0" autoLine="0" autoPict="0">
                <anchor moveWithCells="1">
                  <from>
                    <xdr:col>8</xdr:col>
                    <xdr:colOff>47625</xdr:colOff>
                    <xdr:row>29</xdr:row>
                    <xdr:rowOff>200025</xdr:rowOff>
                  </from>
                  <to>
                    <xdr:col>9</xdr:col>
                    <xdr:colOff>38100</xdr:colOff>
                    <xdr:row>31</xdr:row>
                    <xdr:rowOff>0</xdr:rowOff>
                  </to>
                </anchor>
              </controlPr>
            </control>
          </mc:Choice>
        </mc:AlternateContent>
        <mc:AlternateContent xmlns:mc="http://schemas.openxmlformats.org/markup-compatibility/2006">
          <mc:Choice Requires="x14">
            <control shapeId="28168" r:id="rId242" name="Check Box 1544">
              <controlPr locked="0" defaultSize="0" autoFill="0" autoLine="0" autoPict="0">
                <anchor moveWithCells="1">
                  <from>
                    <xdr:col>8</xdr:col>
                    <xdr:colOff>47625</xdr:colOff>
                    <xdr:row>30</xdr:row>
                    <xdr:rowOff>200025</xdr:rowOff>
                  </from>
                  <to>
                    <xdr:col>9</xdr:col>
                    <xdr:colOff>38100</xdr:colOff>
                    <xdr:row>31</xdr:row>
                    <xdr:rowOff>209550</xdr:rowOff>
                  </to>
                </anchor>
              </controlPr>
            </control>
          </mc:Choice>
        </mc:AlternateContent>
        <mc:AlternateContent xmlns:mc="http://schemas.openxmlformats.org/markup-compatibility/2006">
          <mc:Choice Requires="x14">
            <control shapeId="28169" r:id="rId243" name="Check Box 1545">
              <controlPr locked="0" defaultSize="0" autoFill="0" autoLine="0" autoPict="0">
                <anchor moveWithCells="1">
                  <from>
                    <xdr:col>8</xdr:col>
                    <xdr:colOff>47625</xdr:colOff>
                    <xdr:row>29</xdr:row>
                    <xdr:rowOff>200025</xdr:rowOff>
                  </from>
                  <to>
                    <xdr:col>9</xdr:col>
                    <xdr:colOff>38100</xdr:colOff>
                    <xdr:row>31</xdr:row>
                    <xdr:rowOff>0</xdr:rowOff>
                  </to>
                </anchor>
              </controlPr>
            </control>
          </mc:Choice>
        </mc:AlternateContent>
        <mc:AlternateContent xmlns:mc="http://schemas.openxmlformats.org/markup-compatibility/2006">
          <mc:Choice Requires="x14">
            <control shapeId="28170" r:id="rId244" name="Check Box 1546">
              <controlPr locked="0" defaultSize="0" autoFill="0" autoLine="0" autoPict="0">
                <anchor moveWithCells="1">
                  <from>
                    <xdr:col>8</xdr:col>
                    <xdr:colOff>47625</xdr:colOff>
                    <xdr:row>30</xdr:row>
                    <xdr:rowOff>200025</xdr:rowOff>
                  </from>
                  <to>
                    <xdr:col>9</xdr:col>
                    <xdr:colOff>38100</xdr:colOff>
                    <xdr:row>32</xdr:row>
                    <xdr:rowOff>0</xdr:rowOff>
                  </to>
                </anchor>
              </controlPr>
            </control>
          </mc:Choice>
        </mc:AlternateContent>
        <mc:AlternateContent xmlns:mc="http://schemas.openxmlformats.org/markup-compatibility/2006">
          <mc:Choice Requires="x14">
            <control shapeId="28171" r:id="rId245" name="Check Box 1547">
              <controlPr locked="0" defaultSize="0" autoFill="0" autoLine="0" autoPict="0">
                <anchor moveWithCells="1">
                  <from>
                    <xdr:col>8</xdr:col>
                    <xdr:colOff>47625</xdr:colOff>
                    <xdr:row>31</xdr:row>
                    <xdr:rowOff>200025</xdr:rowOff>
                  </from>
                  <to>
                    <xdr:col>9</xdr:col>
                    <xdr:colOff>38100</xdr:colOff>
                    <xdr:row>33</xdr:row>
                    <xdr:rowOff>0</xdr:rowOff>
                  </to>
                </anchor>
              </controlPr>
            </control>
          </mc:Choice>
        </mc:AlternateContent>
        <mc:AlternateContent xmlns:mc="http://schemas.openxmlformats.org/markup-compatibility/2006">
          <mc:Choice Requires="x14">
            <control shapeId="28172" r:id="rId246" name="Check Box 1548">
              <controlPr locked="0" defaultSize="0" autoFill="0" autoLine="0" autoPict="0">
                <anchor moveWithCells="1">
                  <from>
                    <xdr:col>8</xdr:col>
                    <xdr:colOff>47625</xdr:colOff>
                    <xdr:row>32</xdr:row>
                    <xdr:rowOff>200025</xdr:rowOff>
                  </from>
                  <to>
                    <xdr:col>9</xdr:col>
                    <xdr:colOff>38100</xdr:colOff>
                    <xdr:row>33</xdr:row>
                    <xdr:rowOff>209550</xdr:rowOff>
                  </to>
                </anchor>
              </controlPr>
            </control>
          </mc:Choice>
        </mc:AlternateContent>
        <mc:AlternateContent xmlns:mc="http://schemas.openxmlformats.org/markup-compatibility/2006">
          <mc:Choice Requires="x14">
            <control shapeId="28173" r:id="rId247" name="Check Box 1549">
              <controlPr locked="0" defaultSize="0" autoFill="0" autoLine="0" autoPict="0">
                <anchor moveWithCells="1">
                  <from>
                    <xdr:col>8</xdr:col>
                    <xdr:colOff>47625</xdr:colOff>
                    <xdr:row>31</xdr:row>
                    <xdr:rowOff>200025</xdr:rowOff>
                  </from>
                  <to>
                    <xdr:col>9</xdr:col>
                    <xdr:colOff>38100</xdr:colOff>
                    <xdr:row>33</xdr:row>
                    <xdr:rowOff>0</xdr:rowOff>
                  </to>
                </anchor>
              </controlPr>
            </control>
          </mc:Choice>
        </mc:AlternateContent>
        <mc:AlternateContent xmlns:mc="http://schemas.openxmlformats.org/markup-compatibility/2006">
          <mc:Choice Requires="x14">
            <control shapeId="28174" r:id="rId248" name="Check Box 1550">
              <controlPr locked="0" defaultSize="0" autoFill="0" autoLine="0" autoPict="0">
                <anchor moveWithCells="1">
                  <from>
                    <xdr:col>8</xdr:col>
                    <xdr:colOff>47625</xdr:colOff>
                    <xdr:row>32</xdr:row>
                    <xdr:rowOff>200025</xdr:rowOff>
                  </from>
                  <to>
                    <xdr:col>9</xdr:col>
                    <xdr:colOff>38100</xdr:colOff>
                    <xdr:row>34</xdr:row>
                    <xdr:rowOff>0</xdr:rowOff>
                  </to>
                </anchor>
              </controlPr>
            </control>
          </mc:Choice>
        </mc:AlternateContent>
        <mc:AlternateContent xmlns:mc="http://schemas.openxmlformats.org/markup-compatibility/2006">
          <mc:Choice Requires="x14">
            <control shapeId="28175" r:id="rId249" name="Check Box 1551">
              <controlPr locked="0" defaultSize="0" autoFill="0" autoLine="0" autoPict="0">
                <anchor moveWithCells="1">
                  <from>
                    <xdr:col>8</xdr:col>
                    <xdr:colOff>47625</xdr:colOff>
                    <xdr:row>33</xdr:row>
                    <xdr:rowOff>200025</xdr:rowOff>
                  </from>
                  <to>
                    <xdr:col>9</xdr:col>
                    <xdr:colOff>38100</xdr:colOff>
                    <xdr:row>35</xdr:row>
                    <xdr:rowOff>0</xdr:rowOff>
                  </to>
                </anchor>
              </controlPr>
            </control>
          </mc:Choice>
        </mc:AlternateContent>
        <mc:AlternateContent xmlns:mc="http://schemas.openxmlformats.org/markup-compatibility/2006">
          <mc:Choice Requires="x14">
            <control shapeId="28176" r:id="rId250" name="Check Box 1552">
              <controlPr locked="0" defaultSize="0" autoFill="0" autoLine="0" autoPict="0">
                <anchor moveWithCells="1">
                  <from>
                    <xdr:col>8</xdr:col>
                    <xdr:colOff>47625</xdr:colOff>
                    <xdr:row>34</xdr:row>
                    <xdr:rowOff>200025</xdr:rowOff>
                  </from>
                  <to>
                    <xdr:col>9</xdr:col>
                    <xdr:colOff>38100</xdr:colOff>
                    <xdr:row>36</xdr:row>
                    <xdr:rowOff>0</xdr:rowOff>
                  </to>
                </anchor>
              </controlPr>
            </control>
          </mc:Choice>
        </mc:AlternateContent>
        <mc:AlternateContent xmlns:mc="http://schemas.openxmlformats.org/markup-compatibility/2006">
          <mc:Choice Requires="x14">
            <control shapeId="28177" r:id="rId251" name="Check Box 1553">
              <controlPr locked="0" defaultSize="0" autoFill="0" autoLine="0" autoPict="0">
                <anchor moveWithCells="1">
                  <from>
                    <xdr:col>8</xdr:col>
                    <xdr:colOff>47625</xdr:colOff>
                    <xdr:row>33</xdr:row>
                    <xdr:rowOff>200025</xdr:rowOff>
                  </from>
                  <to>
                    <xdr:col>9</xdr:col>
                    <xdr:colOff>38100</xdr:colOff>
                    <xdr:row>35</xdr:row>
                    <xdr:rowOff>0</xdr:rowOff>
                  </to>
                </anchor>
              </controlPr>
            </control>
          </mc:Choice>
        </mc:AlternateContent>
        <mc:AlternateContent xmlns:mc="http://schemas.openxmlformats.org/markup-compatibility/2006">
          <mc:Choice Requires="x14">
            <control shapeId="28178" r:id="rId252" name="Check Box 1554">
              <controlPr locked="0" defaultSize="0" autoFill="0" autoLine="0" autoPict="0">
                <anchor moveWithCells="1">
                  <from>
                    <xdr:col>8</xdr:col>
                    <xdr:colOff>47625</xdr:colOff>
                    <xdr:row>34</xdr:row>
                    <xdr:rowOff>200025</xdr:rowOff>
                  </from>
                  <to>
                    <xdr:col>9</xdr:col>
                    <xdr:colOff>38100</xdr:colOff>
                    <xdr:row>36</xdr:row>
                    <xdr:rowOff>0</xdr:rowOff>
                  </to>
                </anchor>
              </controlPr>
            </control>
          </mc:Choice>
        </mc:AlternateContent>
        <mc:AlternateContent xmlns:mc="http://schemas.openxmlformats.org/markup-compatibility/2006">
          <mc:Choice Requires="x14">
            <control shapeId="28179" r:id="rId253" name="Check Box 1555">
              <controlPr locked="0" defaultSize="0" autoFill="0" autoLine="0" autoPict="0">
                <anchor moveWithCells="1">
                  <from>
                    <xdr:col>8</xdr:col>
                    <xdr:colOff>47625</xdr:colOff>
                    <xdr:row>35</xdr:row>
                    <xdr:rowOff>200025</xdr:rowOff>
                  </from>
                  <to>
                    <xdr:col>9</xdr:col>
                    <xdr:colOff>38100</xdr:colOff>
                    <xdr:row>37</xdr:row>
                    <xdr:rowOff>0</xdr:rowOff>
                  </to>
                </anchor>
              </controlPr>
            </control>
          </mc:Choice>
        </mc:AlternateContent>
        <mc:AlternateContent xmlns:mc="http://schemas.openxmlformats.org/markup-compatibility/2006">
          <mc:Choice Requires="x14">
            <control shapeId="28180" r:id="rId254" name="Check Box 1556">
              <controlPr locked="0" defaultSize="0" autoFill="0" autoLine="0" autoPict="0">
                <anchor moveWithCells="1">
                  <from>
                    <xdr:col>8</xdr:col>
                    <xdr:colOff>47625</xdr:colOff>
                    <xdr:row>36</xdr:row>
                    <xdr:rowOff>200025</xdr:rowOff>
                  </from>
                  <to>
                    <xdr:col>9</xdr:col>
                    <xdr:colOff>38100</xdr:colOff>
                    <xdr:row>37</xdr:row>
                    <xdr:rowOff>209550</xdr:rowOff>
                  </to>
                </anchor>
              </controlPr>
            </control>
          </mc:Choice>
        </mc:AlternateContent>
        <mc:AlternateContent xmlns:mc="http://schemas.openxmlformats.org/markup-compatibility/2006">
          <mc:Choice Requires="x14">
            <control shapeId="28181" r:id="rId255" name="Check Box 1557">
              <controlPr locked="0" defaultSize="0" autoFill="0" autoLine="0" autoPict="0">
                <anchor moveWithCells="1">
                  <from>
                    <xdr:col>8</xdr:col>
                    <xdr:colOff>47625</xdr:colOff>
                    <xdr:row>35</xdr:row>
                    <xdr:rowOff>200025</xdr:rowOff>
                  </from>
                  <to>
                    <xdr:col>9</xdr:col>
                    <xdr:colOff>38100</xdr:colOff>
                    <xdr:row>37</xdr:row>
                    <xdr:rowOff>0</xdr:rowOff>
                  </to>
                </anchor>
              </controlPr>
            </control>
          </mc:Choice>
        </mc:AlternateContent>
        <mc:AlternateContent xmlns:mc="http://schemas.openxmlformats.org/markup-compatibility/2006">
          <mc:Choice Requires="x14">
            <control shapeId="28183" r:id="rId256" name="Check Box 1559">
              <controlPr defaultSize="0" autoFill="0" autoLine="0" autoPict="0">
                <anchor moveWithCells="1">
                  <from>
                    <xdr:col>8</xdr:col>
                    <xdr:colOff>47625</xdr:colOff>
                    <xdr:row>19</xdr:row>
                    <xdr:rowOff>200025</xdr:rowOff>
                  </from>
                  <to>
                    <xdr:col>9</xdr:col>
                    <xdr:colOff>38100</xdr:colOff>
                    <xdr:row>21</xdr:row>
                    <xdr:rowOff>0</xdr:rowOff>
                  </to>
                </anchor>
              </controlPr>
            </control>
          </mc:Choice>
        </mc:AlternateContent>
        <mc:AlternateContent xmlns:mc="http://schemas.openxmlformats.org/markup-compatibility/2006">
          <mc:Choice Requires="x14">
            <control shapeId="28184" r:id="rId257" name="Check Box 1560">
              <controlPr defaultSize="0" autoFill="0" autoLine="0" autoPict="0">
                <anchor moveWithCells="1">
                  <from>
                    <xdr:col>8</xdr:col>
                    <xdr:colOff>47625</xdr:colOff>
                    <xdr:row>20</xdr:row>
                    <xdr:rowOff>200025</xdr:rowOff>
                  </from>
                  <to>
                    <xdr:col>9</xdr:col>
                    <xdr:colOff>38100</xdr:colOff>
                    <xdr:row>22</xdr:row>
                    <xdr:rowOff>0</xdr:rowOff>
                  </to>
                </anchor>
              </controlPr>
            </control>
          </mc:Choice>
        </mc:AlternateContent>
        <mc:AlternateContent xmlns:mc="http://schemas.openxmlformats.org/markup-compatibility/2006">
          <mc:Choice Requires="x14">
            <control shapeId="28185" r:id="rId258" name="Check Box 1561">
              <controlPr locked="0" defaultSize="0" autoFill="0" autoLine="0" autoPict="0">
                <anchor moveWithCells="1">
                  <from>
                    <xdr:col>8</xdr:col>
                    <xdr:colOff>47625</xdr:colOff>
                    <xdr:row>19</xdr:row>
                    <xdr:rowOff>200025</xdr:rowOff>
                  </from>
                  <to>
                    <xdr:col>9</xdr:col>
                    <xdr:colOff>38100</xdr:colOff>
                    <xdr:row>21</xdr:row>
                    <xdr:rowOff>0</xdr:rowOff>
                  </to>
                </anchor>
              </controlPr>
            </control>
          </mc:Choice>
        </mc:AlternateContent>
        <mc:AlternateContent xmlns:mc="http://schemas.openxmlformats.org/markup-compatibility/2006">
          <mc:Choice Requires="x14">
            <control shapeId="28186" r:id="rId259" name="Check Box 1562">
              <controlPr locked="0" defaultSize="0" autoFill="0" autoLine="0" autoPict="0">
                <anchor moveWithCells="1">
                  <from>
                    <xdr:col>8</xdr:col>
                    <xdr:colOff>47625</xdr:colOff>
                    <xdr:row>20</xdr:row>
                    <xdr:rowOff>200025</xdr:rowOff>
                  </from>
                  <to>
                    <xdr:col>9</xdr:col>
                    <xdr:colOff>38100</xdr:colOff>
                    <xdr:row>22</xdr:row>
                    <xdr:rowOff>0</xdr:rowOff>
                  </to>
                </anchor>
              </controlPr>
            </control>
          </mc:Choice>
        </mc:AlternateContent>
        <mc:AlternateContent xmlns:mc="http://schemas.openxmlformats.org/markup-compatibility/2006">
          <mc:Choice Requires="x14">
            <control shapeId="28188" r:id="rId260" name="Check Box 1564">
              <controlPr locked="0" defaultSize="0" autoFill="0" autoLine="0" autoPict="0">
                <anchor moveWithCells="1">
                  <from>
                    <xdr:col>8</xdr:col>
                    <xdr:colOff>47625</xdr:colOff>
                    <xdr:row>9</xdr:row>
                    <xdr:rowOff>200025</xdr:rowOff>
                  </from>
                  <to>
                    <xdr:col>9</xdr:col>
                    <xdr:colOff>38100</xdr:colOff>
                    <xdr:row>11</xdr:row>
                    <xdr:rowOff>0</xdr:rowOff>
                  </to>
                </anchor>
              </controlPr>
            </control>
          </mc:Choice>
        </mc:AlternateContent>
        <mc:AlternateContent xmlns:mc="http://schemas.openxmlformats.org/markup-compatibility/2006">
          <mc:Choice Requires="x14">
            <control shapeId="28189" r:id="rId261" name="Check Box 1565">
              <controlPr defaultSize="0" autoFill="0" autoLine="0" autoPict="0">
                <anchor moveWithCells="1">
                  <from>
                    <xdr:col>8</xdr:col>
                    <xdr:colOff>47625</xdr:colOff>
                    <xdr:row>10</xdr:row>
                    <xdr:rowOff>200025</xdr:rowOff>
                  </from>
                  <to>
                    <xdr:col>9</xdr:col>
                    <xdr:colOff>38100</xdr:colOff>
                    <xdr:row>12</xdr:row>
                    <xdr:rowOff>0</xdr:rowOff>
                  </to>
                </anchor>
              </controlPr>
            </control>
          </mc:Choice>
        </mc:AlternateContent>
        <mc:AlternateContent xmlns:mc="http://schemas.openxmlformats.org/markup-compatibility/2006">
          <mc:Choice Requires="x14">
            <control shapeId="28190" r:id="rId262" name="Check Box 1566">
              <controlPr locked="0" defaultSize="0" autoFill="0" autoLine="0" autoPict="0">
                <anchor moveWithCells="1">
                  <from>
                    <xdr:col>8</xdr:col>
                    <xdr:colOff>47625</xdr:colOff>
                    <xdr:row>10</xdr:row>
                    <xdr:rowOff>200025</xdr:rowOff>
                  </from>
                  <to>
                    <xdr:col>9</xdr:col>
                    <xdr:colOff>38100</xdr:colOff>
                    <xdr:row>12</xdr:row>
                    <xdr:rowOff>0</xdr:rowOff>
                  </to>
                </anchor>
              </controlPr>
            </control>
          </mc:Choice>
        </mc:AlternateContent>
        <mc:AlternateContent xmlns:mc="http://schemas.openxmlformats.org/markup-compatibility/2006">
          <mc:Choice Requires="x14">
            <control shapeId="28191" r:id="rId263" name="Check Box 1567">
              <controlPr defaultSize="0" autoFill="0" autoLine="0" autoPict="0">
                <anchor moveWithCells="1">
                  <from>
                    <xdr:col>8</xdr:col>
                    <xdr:colOff>47625</xdr:colOff>
                    <xdr:row>10</xdr:row>
                    <xdr:rowOff>200025</xdr:rowOff>
                  </from>
                  <to>
                    <xdr:col>9</xdr:col>
                    <xdr:colOff>38100</xdr:colOff>
                    <xdr:row>12</xdr:row>
                    <xdr:rowOff>0</xdr:rowOff>
                  </to>
                </anchor>
              </controlPr>
            </control>
          </mc:Choice>
        </mc:AlternateContent>
        <mc:AlternateContent xmlns:mc="http://schemas.openxmlformats.org/markup-compatibility/2006">
          <mc:Choice Requires="x14">
            <control shapeId="28192" r:id="rId264" name="Check Box 1568">
              <controlPr defaultSize="0" autoFill="0" autoLine="0" autoPict="0">
                <anchor moveWithCells="1">
                  <from>
                    <xdr:col>8</xdr:col>
                    <xdr:colOff>47625</xdr:colOff>
                    <xdr:row>11</xdr:row>
                    <xdr:rowOff>200025</xdr:rowOff>
                  </from>
                  <to>
                    <xdr:col>9</xdr:col>
                    <xdr:colOff>38100</xdr:colOff>
                    <xdr:row>13</xdr:row>
                    <xdr:rowOff>0</xdr:rowOff>
                  </to>
                </anchor>
              </controlPr>
            </control>
          </mc:Choice>
        </mc:AlternateContent>
        <mc:AlternateContent xmlns:mc="http://schemas.openxmlformats.org/markup-compatibility/2006">
          <mc:Choice Requires="x14">
            <control shapeId="28193" r:id="rId265" name="Check Box 1569">
              <controlPr locked="0" defaultSize="0" autoFill="0" autoLine="0" autoPict="0">
                <anchor moveWithCells="1">
                  <from>
                    <xdr:col>8</xdr:col>
                    <xdr:colOff>47625</xdr:colOff>
                    <xdr:row>10</xdr:row>
                    <xdr:rowOff>200025</xdr:rowOff>
                  </from>
                  <to>
                    <xdr:col>9</xdr:col>
                    <xdr:colOff>38100</xdr:colOff>
                    <xdr:row>12</xdr:row>
                    <xdr:rowOff>0</xdr:rowOff>
                  </to>
                </anchor>
              </controlPr>
            </control>
          </mc:Choice>
        </mc:AlternateContent>
        <mc:AlternateContent xmlns:mc="http://schemas.openxmlformats.org/markup-compatibility/2006">
          <mc:Choice Requires="x14">
            <control shapeId="28194" r:id="rId266" name="Check Box 1570">
              <controlPr locked="0" defaultSize="0" autoFill="0" autoLine="0" autoPict="0">
                <anchor moveWithCells="1">
                  <from>
                    <xdr:col>8</xdr:col>
                    <xdr:colOff>47625</xdr:colOff>
                    <xdr:row>11</xdr:row>
                    <xdr:rowOff>200025</xdr:rowOff>
                  </from>
                  <to>
                    <xdr:col>9</xdr:col>
                    <xdr:colOff>38100</xdr:colOff>
                    <xdr:row>13</xdr:row>
                    <xdr:rowOff>0</xdr:rowOff>
                  </to>
                </anchor>
              </controlPr>
            </control>
          </mc:Choice>
        </mc:AlternateContent>
        <mc:AlternateContent xmlns:mc="http://schemas.openxmlformats.org/markup-compatibility/2006">
          <mc:Choice Requires="x14">
            <control shapeId="28195" r:id="rId267" name="Check Box 1571">
              <controlPr locked="0" defaultSize="0" autoFill="0" autoLine="0" autoPict="0">
                <anchor moveWithCells="1">
                  <from>
                    <xdr:col>8</xdr:col>
                    <xdr:colOff>47625</xdr:colOff>
                    <xdr:row>10</xdr:row>
                    <xdr:rowOff>200025</xdr:rowOff>
                  </from>
                  <to>
                    <xdr:col>9</xdr:col>
                    <xdr:colOff>38100</xdr:colOff>
                    <xdr:row>12</xdr:row>
                    <xdr:rowOff>0</xdr:rowOff>
                  </to>
                </anchor>
              </controlPr>
            </control>
          </mc:Choice>
        </mc:AlternateContent>
        <mc:AlternateContent xmlns:mc="http://schemas.openxmlformats.org/markup-compatibility/2006">
          <mc:Choice Requires="x14">
            <control shapeId="28196" r:id="rId268" name="Check Box 1572">
              <controlPr defaultSize="0" autoFill="0" autoLine="0" autoPict="0">
                <anchor moveWithCells="1">
                  <from>
                    <xdr:col>8</xdr:col>
                    <xdr:colOff>47625</xdr:colOff>
                    <xdr:row>11</xdr:row>
                    <xdr:rowOff>200025</xdr:rowOff>
                  </from>
                  <to>
                    <xdr:col>9</xdr:col>
                    <xdr:colOff>38100</xdr:colOff>
                    <xdr:row>13</xdr:row>
                    <xdr:rowOff>0</xdr:rowOff>
                  </to>
                </anchor>
              </controlPr>
            </control>
          </mc:Choice>
        </mc:AlternateContent>
        <mc:AlternateContent xmlns:mc="http://schemas.openxmlformats.org/markup-compatibility/2006">
          <mc:Choice Requires="x14">
            <control shapeId="28197" r:id="rId269" name="Check Box 1573">
              <controlPr locked="0" defaultSize="0" autoFill="0" autoLine="0" autoPict="0">
                <anchor moveWithCells="1">
                  <from>
                    <xdr:col>8</xdr:col>
                    <xdr:colOff>47625</xdr:colOff>
                    <xdr:row>11</xdr:row>
                    <xdr:rowOff>200025</xdr:rowOff>
                  </from>
                  <to>
                    <xdr:col>9</xdr:col>
                    <xdr:colOff>38100</xdr:colOff>
                    <xdr:row>13</xdr:row>
                    <xdr:rowOff>0</xdr:rowOff>
                  </to>
                </anchor>
              </controlPr>
            </control>
          </mc:Choice>
        </mc:AlternateContent>
        <mc:AlternateContent xmlns:mc="http://schemas.openxmlformats.org/markup-compatibility/2006">
          <mc:Choice Requires="x14">
            <control shapeId="28198" r:id="rId270" name="Check Box 1574">
              <controlPr defaultSize="0" autoFill="0" autoLine="0" autoPict="0">
                <anchor moveWithCells="1">
                  <from>
                    <xdr:col>8</xdr:col>
                    <xdr:colOff>47625</xdr:colOff>
                    <xdr:row>11</xdr:row>
                    <xdr:rowOff>200025</xdr:rowOff>
                  </from>
                  <to>
                    <xdr:col>9</xdr:col>
                    <xdr:colOff>38100</xdr:colOff>
                    <xdr:row>13</xdr:row>
                    <xdr:rowOff>0</xdr:rowOff>
                  </to>
                </anchor>
              </controlPr>
            </control>
          </mc:Choice>
        </mc:AlternateContent>
        <mc:AlternateContent xmlns:mc="http://schemas.openxmlformats.org/markup-compatibility/2006">
          <mc:Choice Requires="x14">
            <control shapeId="28199" r:id="rId271" name="Check Box 1575">
              <controlPr defaultSize="0" autoFill="0" autoLine="0" autoPict="0">
                <anchor moveWithCells="1">
                  <from>
                    <xdr:col>8</xdr:col>
                    <xdr:colOff>47625</xdr:colOff>
                    <xdr:row>12</xdr:row>
                    <xdr:rowOff>200025</xdr:rowOff>
                  </from>
                  <to>
                    <xdr:col>9</xdr:col>
                    <xdr:colOff>38100</xdr:colOff>
                    <xdr:row>14</xdr:row>
                    <xdr:rowOff>0</xdr:rowOff>
                  </to>
                </anchor>
              </controlPr>
            </control>
          </mc:Choice>
        </mc:AlternateContent>
        <mc:AlternateContent xmlns:mc="http://schemas.openxmlformats.org/markup-compatibility/2006">
          <mc:Choice Requires="x14">
            <control shapeId="28200" r:id="rId272" name="Check Box 1576">
              <controlPr locked="0" defaultSize="0" autoFill="0" autoLine="0" autoPict="0">
                <anchor moveWithCells="1">
                  <from>
                    <xdr:col>8</xdr:col>
                    <xdr:colOff>47625</xdr:colOff>
                    <xdr:row>11</xdr:row>
                    <xdr:rowOff>200025</xdr:rowOff>
                  </from>
                  <to>
                    <xdr:col>9</xdr:col>
                    <xdr:colOff>38100</xdr:colOff>
                    <xdr:row>13</xdr:row>
                    <xdr:rowOff>0</xdr:rowOff>
                  </to>
                </anchor>
              </controlPr>
            </control>
          </mc:Choice>
        </mc:AlternateContent>
        <mc:AlternateContent xmlns:mc="http://schemas.openxmlformats.org/markup-compatibility/2006">
          <mc:Choice Requires="x14">
            <control shapeId="28201" r:id="rId273" name="Check Box 1577">
              <controlPr locked="0" defaultSize="0" autoFill="0" autoLine="0" autoPict="0">
                <anchor moveWithCells="1">
                  <from>
                    <xdr:col>8</xdr:col>
                    <xdr:colOff>47625</xdr:colOff>
                    <xdr:row>12</xdr:row>
                    <xdr:rowOff>200025</xdr:rowOff>
                  </from>
                  <to>
                    <xdr:col>9</xdr:col>
                    <xdr:colOff>38100</xdr:colOff>
                    <xdr:row>14</xdr:row>
                    <xdr:rowOff>0</xdr:rowOff>
                  </to>
                </anchor>
              </controlPr>
            </control>
          </mc:Choice>
        </mc:AlternateContent>
        <mc:AlternateContent xmlns:mc="http://schemas.openxmlformats.org/markup-compatibility/2006">
          <mc:Choice Requires="x14">
            <control shapeId="28202" r:id="rId274" name="Check Box 1578">
              <controlPr defaultSize="0" autoFill="0" autoLine="0" autoPict="0">
                <anchor moveWithCells="1">
                  <from>
                    <xdr:col>8</xdr:col>
                    <xdr:colOff>47625</xdr:colOff>
                    <xdr:row>11</xdr:row>
                    <xdr:rowOff>200025</xdr:rowOff>
                  </from>
                  <to>
                    <xdr:col>9</xdr:col>
                    <xdr:colOff>38100</xdr:colOff>
                    <xdr:row>13</xdr:row>
                    <xdr:rowOff>0</xdr:rowOff>
                  </to>
                </anchor>
              </controlPr>
            </control>
          </mc:Choice>
        </mc:AlternateContent>
        <mc:AlternateContent xmlns:mc="http://schemas.openxmlformats.org/markup-compatibility/2006">
          <mc:Choice Requires="x14">
            <control shapeId="28203" r:id="rId275" name="Check Box 1579">
              <controlPr locked="0" defaultSize="0" autoFill="0" autoLine="0" autoPict="0">
                <anchor moveWithCells="1">
                  <from>
                    <xdr:col>8</xdr:col>
                    <xdr:colOff>47625</xdr:colOff>
                    <xdr:row>11</xdr:row>
                    <xdr:rowOff>200025</xdr:rowOff>
                  </from>
                  <to>
                    <xdr:col>9</xdr:col>
                    <xdr:colOff>38100</xdr:colOff>
                    <xdr:row>13</xdr:row>
                    <xdr:rowOff>0</xdr:rowOff>
                  </to>
                </anchor>
              </controlPr>
            </control>
          </mc:Choice>
        </mc:AlternateContent>
        <mc:AlternateContent xmlns:mc="http://schemas.openxmlformats.org/markup-compatibility/2006">
          <mc:Choice Requires="x14">
            <control shapeId="28204" r:id="rId276" name="Check Box 1580">
              <controlPr defaultSize="0" autoFill="0" autoLine="0" autoPict="0">
                <anchor moveWithCells="1">
                  <from>
                    <xdr:col>8</xdr:col>
                    <xdr:colOff>47625</xdr:colOff>
                    <xdr:row>11</xdr:row>
                    <xdr:rowOff>200025</xdr:rowOff>
                  </from>
                  <to>
                    <xdr:col>9</xdr:col>
                    <xdr:colOff>38100</xdr:colOff>
                    <xdr:row>13</xdr:row>
                    <xdr:rowOff>0</xdr:rowOff>
                  </to>
                </anchor>
              </controlPr>
            </control>
          </mc:Choice>
        </mc:AlternateContent>
        <mc:AlternateContent xmlns:mc="http://schemas.openxmlformats.org/markup-compatibility/2006">
          <mc:Choice Requires="x14">
            <control shapeId="28205" r:id="rId277" name="Check Box 1581">
              <controlPr defaultSize="0" autoFill="0" autoLine="0" autoPict="0">
                <anchor moveWithCells="1">
                  <from>
                    <xdr:col>8</xdr:col>
                    <xdr:colOff>47625</xdr:colOff>
                    <xdr:row>12</xdr:row>
                    <xdr:rowOff>200025</xdr:rowOff>
                  </from>
                  <to>
                    <xdr:col>9</xdr:col>
                    <xdr:colOff>38100</xdr:colOff>
                    <xdr:row>14</xdr:row>
                    <xdr:rowOff>0</xdr:rowOff>
                  </to>
                </anchor>
              </controlPr>
            </control>
          </mc:Choice>
        </mc:AlternateContent>
        <mc:AlternateContent xmlns:mc="http://schemas.openxmlformats.org/markup-compatibility/2006">
          <mc:Choice Requires="x14">
            <control shapeId="28206" r:id="rId278" name="Check Box 1582">
              <controlPr locked="0" defaultSize="0" autoFill="0" autoLine="0" autoPict="0">
                <anchor moveWithCells="1">
                  <from>
                    <xdr:col>8</xdr:col>
                    <xdr:colOff>47625</xdr:colOff>
                    <xdr:row>11</xdr:row>
                    <xdr:rowOff>200025</xdr:rowOff>
                  </from>
                  <to>
                    <xdr:col>9</xdr:col>
                    <xdr:colOff>38100</xdr:colOff>
                    <xdr:row>13</xdr:row>
                    <xdr:rowOff>0</xdr:rowOff>
                  </to>
                </anchor>
              </controlPr>
            </control>
          </mc:Choice>
        </mc:AlternateContent>
        <mc:AlternateContent xmlns:mc="http://schemas.openxmlformats.org/markup-compatibility/2006">
          <mc:Choice Requires="x14">
            <control shapeId="28207" r:id="rId279" name="Check Box 1583">
              <controlPr locked="0" defaultSize="0" autoFill="0" autoLine="0" autoPict="0">
                <anchor moveWithCells="1">
                  <from>
                    <xdr:col>8</xdr:col>
                    <xdr:colOff>47625</xdr:colOff>
                    <xdr:row>12</xdr:row>
                    <xdr:rowOff>200025</xdr:rowOff>
                  </from>
                  <to>
                    <xdr:col>9</xdr:col>
                    <xdr:colOff>38100</xdr:colOff>
                    <xdr:row>14</xdr:row>
                    <xdr:rowOff>0</xdr:rowOff>
                  </to>
                </anchor>
              </controlPr>
            </control>
          </mc:Choice>
        </mc:AlternateContent>
        <mc:AlternateContent xmlns:mc="http://schemas.openxmlformats.org/markup-compatibility/2006">
          <mc:Choice Requires="x14">
            <control shapeId="28208" r:id="rId280" name="Check Box 1584">
              <controlPr locked="0" defaultSize="0" autoFill="0" autoLine="0" autoPict="0">
                <anchor moveWithCells="1">
                  <from>
                    <xdr:col>8</xdr:col>
                    <xdr:colOff>47625</xdr:colOff>
                    <xdr:row>11</xdr:row>
                    <xdr:rowOff>200025</xdr:rowOff>
                  </from>
                  <to>
                    <xdr:col>9</xdr:col>
                    <xdr:colOff>38100</xdr:colOff>
                    <xdr:row>13</xdr:row>
                    <xdr:rowOff>0</xdr:rowOff>
                  </to>
                </anchor>
              </controlPr>
            </control>
          </mc:Choice>
        </mc:AlternateContent>
        <mc:AlternateContent xmlns:mc="http://schemas.openxmlformats.org/markup-compatibility/2006">
          <mc:Choice Requires="x14">
            <control shapeId="28209" r:id="rId281" name="Check Box 1585">
              <controlPr defaultSize="0" autoFill="0" autoLine="0" autoPict="0">
                <anchor moveWithCells="1">
                  <from>
                    <xdr:col>8</xdr:col>
                    <xdr:colOff>47625</xdr:colOff>
                    <xdr:row>12</xdr:row>
                    <xdr:rowOff>200025</xdr:rowOff>
                  </from>
                  <to>
                    <xdr:col>9</xdr:col>
                    <xdr:colOff>38100</xdr:colOff>
                    <xdr:row>14</xdr:row>
                    <xdr:rowOff>0</xdr:rowOff>
                  </to>
                </anchor>
              </controlPr>
            </control>
          </mc:Choice>
        </mc:AlternateContent>
        <mc:AlternateContent xmlns:mc="http://schemas.openxmlformats.org/markup-compatibility/2006">
          <mc:Choice Requires="x14">
            <control shapeId="28210" r:id="rId282" name="Check Box 1586">
              <controlPr locked="0" defaultSize="0" autoFill="0" autoLine="0" autoPict="0">
                <anchor moveWithCells="1">
                  <from>
                    <xdr:col>8</xdr:col>
                    <xdr:colOff>47625</xdr:colOff>
                    <xdr:row>12</xdr:row>
                    <xdr:rowOff>200025</xdr:rowOff>
                  </from>
                  <to>
                    <xdr:col>9</xdr:col>
                    <xdr:colOff>38100</xdr:colOff>
                    <xdr:row>14</xdr:row>
                    <xdr:rowOff>0</xdr:rowOff>
                  </to>
                </anchor>
              </controlPr>
            </control>
          </mc:Choice>
        </mc:AlternateContent>
        <mc:AlternateContent xmlns:mc="http://schemas.openxmlformats.org/markup-compatibility/2006">
          <mc:Choice Requires="x14">
            <control shapeId="28211" r:id="rId283" name="Check Box 1587">
              <controlPr defaultSize="0" autoFill="0" autoLine="0" autoPict="0">
                <anchor moveWithCells="1">
                  <from>
                    <xdr:col>8</xdr:col>
                    <xdr:colOff>47625</xdr:colOff>
                    <xdr:row>11</xdr:row>
                    <xdr:rowOff>200025</xdr:rowOff>
                  </from>
                  <to>
                    <xdr:col>9</xdr:col>
                    <xdr:colOff>38100</xdr:colOff>
                    <xdr:row>13</xdr:row>
                    <xdr:rowOff>0</xdr:rowOff>
                  </to>
                </anchor>
              </controlPr>
            </control>
          </mc:Choice>
        </mc:AlternateContent>
        <mc:AlternateContent xmlns:mc="http://schemas.openxmlformats.org/markup-compatibility/2006">
          <mc:Choice Requires="x14">
            <control shapeId="28212" r:id="rId284" name="Check Box 1588">
              <controlPr defaultSize="0" autoFill="0" autoLine="0" autoPict="0">
                <anchor moveWithCells="1">
                  <from>
                    <xdr:col>8</xdr:col>
                    <xdr:colOff>47625</xdr:colOff>
                    <xdr:row>12</xdr:row>
                    <xdr:rowOff>200025</xdr:rowOff>
                  </from>
                  <to>
                    <xdr:col>9</xdr:col>
                    <xdr:colOff>38100</xdr:colOff>
                    <xdr:row>14</xdr:row>
                    <xdr:rowOff>0</xdr:rowOff>
                  </to>
                </anchor>
              </controlPr>
            </control>
          </mc:Choice>
        </mc:AlternateContent>
        <mc:AlternateContent xmlns:mc="http://schemas.openxmlformats.org/markup-compatibility/2006">
          <mc:Choice Requires="x14">
            <control shapeId="28213" r:id="rId285" name="Check Box 1589">
              <controlPr locked="0" defaultSize="0" autoFill="0" autoLine="0" autoPict="0">
                <anchor moveWithCells="1">
                  <from>
                    <xdr:col>8</xdr:col>
                    <xdr:colOff>47625</xdr:colOff>
                    <xdr:row>11</xdr:row>
                    <xdr:rowOff>200025</xdr:rowOff>
                  </from>
                  <to>
                    <xdr:col>9</xdr:col>
                    <xdr:colOff>38100</xdr:colOff>
                    <xdr:row>13</xdr:row>
                    <xdr:rowOff>0</xdr:rowOff>
                  </to>
                </anchor>
              </controlPr>
            </control>
          </mc:Choice>
        </mc:AlternateContent>
        <mc:AlternateContent xmlns:mc="http://schemas.openxmlformats.org/markup-compatibility/2006">
          <mc:Choice Requires="x14">
            <control shapeId="28214" r:id="rId286" name="Check Box 1590">
              <controlPr locked="0" defaultSize="0" autoFill="0" autoLine="0" autoPict="0">
                <anchor moveWithCells="1">
                  <from>
                    <xdr:col>8</xdr:col>
                    <xdr:colOff>47625</xdr:colOff>
                    <xdr:row>12</xdr:row>
                    <xdr:rowOff>200025</xdr:rowOff>
                  </from>
                  <to>
                    <xdr:col>9</xdr:col>
                    <xdr:colOff>38100</xdr:colOff>
                    <xdr:row>14</xdr:row>
                    <xdr:rowOff>0</xdr:rowOff>
                  </to>
                </anchor>
              </controlPr>
            </control>
          </mc:Choice>
        </mc:AlternateContent>
        <mc:AlternateContent xmlns:mc="http://schemas.openxmlformats.org/markup-compatibility/2006">
          <mc:Choice Requires="x14">
            <control shapeId="28215" r:id="rId287" name="Check Box 1591">
              <controlPr defaultSize="0" autoFill="0" autoLine="0" autoPict="0">
                <anchor moveWithCells="1">
                  <from>
                    <xdr:col>8</xdr:col>
                    <xdr:colOff>47625</xdr:colOff>
                    <xdr:row>11</xdr:row>
                    <xdr:rowOff>200025</xdr:rowOff>
                  </from>
                  <to>
                    <xdr:col>9</xdr:col>
                    <xdr:colOff>38100</xdr:colOff>
                    <xdr:row>13</xdr:row>
                    <xdr:rowOff>0</xdr:rowOff>
                  </to>
                </anchor>
              </controlPr>
            </control>
          </mc:Choice>
        </mc:AlternateContent>
        <mc:AlternateContent xmlns:mc="http://schemas.openxmlformats.org/markup-compatibility/2006">
          <mc:Choice Requires="x14">
            <control shapeId="28216" r:id="rId288" name="Check Box 1592">
              <controlPr locked="0" defaultSize="0" autoFill="0" autoLine="0" autoPict="0">
                <anchor moveWithCells="1">
                  <from>
                    <xdr:col>8</xdr:col>
                    <xdr:colOff>47625</xdr:colOff>
                    <xdr:row>11</xdr:row>
                    <xdr:rowOff>200025</xdr:rowOff>
                  </from>
                  <to>
                    <xdr:col>9</xdr:col>
                    <xdr:colOff>38100</xdr:colOff>
                    <xdr:row>13</xdr:row>
                    <xdr:rowOff>0</xdr:rowOff>
                  </to>
                </anchor>
              </controlPr>
            </control>
          </mc:Choice>
        </mc:AlternateContent>
        <mc:AlternateContent xmlns:mc="http://schemas.openxmlformats.org/markup-compatibility/2006">
          <mc:Choice Requires="x14">
            <control shapeId="28217" r:id="rId289" name="Check Box 1593">
              <controlPr defaultSize="0" autoFill="0" autoLine="0" autoPict="0">
                <anchor moveWithCells="1">
                  <from>
                    <xdr:col>8</xdr:col>
                    <xdr:colOff>47625</xdr:colOff>
                    <xdr:row>11</xdr:row>
                    <xdr:rowOff>200025</xdr:rowOff>
                  </from>
                  <to>
                    <xdr:col>9</xdr:col>
                    <xdr:colOff>38100</xdr:colOff>
                    <xdr:row>13</xdr:row>
                    <xdr:rowOff>0</xdr:rowOff>
                  </to>
                </anchor>
              </controlPr>
            </control>
          </mc:Choice>
        </mc:AlternateContent>
        <mc:AlternateContent xmlns:mc="http://schemas.openxmlformats.org/markup-compatibility/2006">
          <mc:Choice Requires="x14">
            <control shapeId="28218" r:id="rId290" name="Check Box 1594">
              <controlPr defaultSize="0" autoFill="0" autoLine="0" autoPict="0">
                <anchor moveWithCells="1">
                  <from>
                    <xdr:col>8</xdr:col>
                    <xdr:colOff>47625</xdr:colOff>
                    <xdr:row>12</xdr:row>
                    <xdr:rowOff>200025</xdr:rowOff>
                  </from>
                  <to>
                    <xdr:col>9</xdr:col>
                    <xdr:colOff>38100</xdr:colOff>
                    <xdr:row>14</xdr:row>
                    <xdr:rowOff>0</xdr:rowOff>
                  </to>
                </anchor>
              </controlPr>
            </control>
          </mc:Choice>
        </mc:AlternateContent>
        <mc:AlternateContent xmlns:mc="http://schemas.openxmlformats.org/markup-compatibility/2006">
          <mc:Choice Requires="x14">
            <control shapeId="28219" r:id="rId291" name="Check Box 1595">
              <controlPr locked="0" defaultSize="0" autoFill="0" autoLine="0" autoPict="0">
                <anchor moveWithCells="1">
                  <from>
                    <xdr:col>8</xdr:col>
                    <xdr:colOff>47625</xdr:colOff>
                    <xdr:row>11</xdr:row>
                    <xdr:rowOff>200025</xdr:rowOff>
                  </from>
                  <to>
                    <xdr:col>9</xdr:col>
                    <xdr:colOff>38100</xdr:colOff>
                    <xdr:row>13</xdr:row>
                    <xdr:rowOff>0</xdr:rowOff>
                  </to>
                </anchor>
              </controlPr>
            </control>
          </mc:Choice>
        </mc:AlternateContent>
        <mc:AlternateContent xmlns:mc="http://schemas.openxmlformats.org/markup-compatibility/2006">
          <mc:Choice Requires="x14">
            <control shapeId="28220" r:id="rId292" name="Check Box 1596">
              <controlPr locked="0" defaultSize="0" autoFill="0" autoLine="0" autoPict="0">
                <anchor moveWithCells="1">
                  <from>
                    <xdr:col>8</xdr:col>
                    <xdr:colOff>47625</xdr:colOff>
                    <xdr:row>12</xdr:row>
                    <xdr:rowOff>200025</xdr:rowOff>
                  </from>
                  <to>
                    <xdr:col>9</xdr:col>
                    <xdr:colOff>38100</xdr:colOff>
                    <xdr:row>14</xdr:row>
                    <xdr:rowOff>0</xdr:rowOff>
                  </to>
                </anchor>
              </controlPr>
            </control>
          </mc:Choice>
        </mc:AlternateContent>
        <mc:AlternateContent xmlns:mc="http://schemas.openxmlformats.org/markup-compatibility/2006">
          <mc:Choice Requires="x14">
            <control shapeId="28221" r:id="rId293" name="Check Box 1597">
              <controlPr locked="0" defaultSize="0" autoFill="0" autoLine="0" autoPict="0">
                <anchor moveWithCells="1">
                  <from>
                    <xdr:col>8</xdr:col>
                    <xdr:colOff>47625</xdr:colOff>
                    <xdr:row>11</xdr:row>
                    <xdr:rowOff>200025</xdr:rowOff>
                  </from>
                  <to>
                    <xdr:col>9</xdr:col>
                    <xdr:colOff>38100</xdr:colOff>
                    <xdr:row>13</xdr:row>
                    <xdr:rowOff>0</xdr:rowOff>
                  </to>
                </anchor>
              </controlPr>
            </control>
          </mc:Choice>
        </mc:AlternateContent>
        <mc:AlternateContent xmlns:mc="http://schemas.openxmlformats.org/markup-compatibility/2006">
          <mc:Choice Requires="x14">
            <control shapeId="28222" r:id="rId294" name="Check Box 1598">
              <controlPr defaultSize="0" autoFill="0" autoLine="0" autoPict="0">
                <anchor moveWithCells="1">
                  <from>
                    <xdr:col>8</xdr:col>
                    <xdr:colOff>47625</xdr:colOff>
                    <xdr:row>12</xdr:row>
                    <xdr:rowOff>200025</xdr:rowOff>
                  </from>
                  <to>
                    <xdr:col>9</xdr:col>
                    <xdr:colOff>38100</xdr:colOff>
                    <xdr:row>14</xdr:row>
                    <xdr:rowOff>0</xdr:rowOff>
                  </to>
                </anchor>
              </controlPr>
            </control>
          </mc:Choice>
        </mc:AlternateContent>
        <mc:AlternateContent xmlns:mc="http://schemas.openxmlformats.org/markup-compatibility/2006">
          <mc:Choice Requires="x14">
            <control shapeId="28223" r:id="rId295" name="Check Box 1599">
              <controlPr locked="0" defaultSize="0" autoFill="0" autoLine="0" autoPict="0">
                <anchor moveWithCells="1">
                  <from>
                    <xdr:col>8</xdr:col>
                    <xdr:colOff>47625</xdr:colOff>
                    <xdr:row>12</xdr:row>
                    <xdr:rowOff>200025</xdr:rowOff>
                  </from>
                  <to>
                    <xdr:col>9</xdr:col>
                    <xdr:colOff>38100</xdr:colOff>
                    <xdr:row>14</xdr:row>
                    <xdr:rowOff>0</xdr:rowOff>
                  </to>
                </anchor>
              </controlPr>
            </control>
          </mc:Choice>
        </mc:AlternateContent>
        <mc:AlternateContent xmlns:mc="http://schemas.openxmlformats.org/markup-compatibility/2006">
          <mc:Choice Requires="x14">
            <control shapeId="28224" r:id="rId296" name="Check Box 1600">
              <controlPr defaultSize="0" autoFill="0" autoLine="0" autoPict="0">
                <anchor moveWithCells="1">
                  <from>
                    <xdr:col>8</xdr:col>
                    <xdr:colOff>47625</xdr:colOff>
                    <xdr:row>12</xdr:row>
                    <xdr:rowOff>200025</xdr:rowOff>
                  </from>
                  <to>
                    <xdr:col>9</xdr:col>
                    <xdr:colOff>38100</xdr:colOff>
                    <xdr:row>14</xdr:row>
                    <xdr:rowOff>0</xdr:rowOff>
                  </to>
                </anchor>
              </controlPr>
            </control>
          </mc:Choice>
        </mc:AlternateContent>
        <mc:AlternateContent xmlns:mc="http://schemas.openxmlformats.org/markup-compatibility/2006">
          <mc:Choice Requires="x14">
            <control shapeId="28225" r:id="rId297" name="Check Box 1601">
              <controlPr locked="0" defaultSize="0" autoFill="0" autoLine="0" autoPict="0">
                <anchor moveWithCells="1">
                  <from>
                    <xdr:col>8</xdr:col>
                    <xdr:colOff>47625</xdr:colOff>
                    <xdr:row>12</xdr:row>
                    <xdr:rowOff>200025</xdr:rowOff>
                  </from>
                  <to>
                    <xdr:col>9</xdr:col>
                    <xdr:colOff>38100</xdr:colOff>
                    <xdr:row>14</xdr:row>
                    <xdr:rowOff>0</xdr:rowOff>
                  </to>
                </anchor>
              </controlPr>
            </control>
          </mc:Choice>
        </mc:AlternateContent>
        <mc:AlternateContent xmlns:mc="http://schemas.openxmlformats.org/markup-compatibility/2006">
          <mc:Choice Requires="x14">
            <control shapeId="28226" r:id="rId298" name="Check Box 1602">
              <controlPr defaultSize="0" autoFill="0" autoLine="0" autoPict="0">
                <anchor moveWithCells="1">
                  <from>
                    <xdr:col>8</xdr:col>
                    <xdr:colOff>47625</xdr:colOff>
                    <xdr:row>12</xdr:row>
                    <xdr:rowOff>200025</xdr:rowOff>
                  </from>
                  <to>
                    <xdr:col>9</xdr:col>
                    <xdr:colOff>38100</xdr:colOff>
                    <xdr:row>14</xdr:row>
                    <xdr:rowOff>0</xdr:rowOff>
                  </to>
                </anchor>
              </controlPr>
            </control>
          </mc:Choice>
        </mc:AlternateContent>
        <mc:AlternateContent xmlns:mc="http://schemas.openxmlformats.org/markup-compatibility/2006">
          <mc:Choice Requires="x14">
            <control shapeId="28227" r:id="rId299" name="Check Box 1603">
              <controlPr locked="0" defaultSize="0" autoFill="0" autoLine="0" autoPict="0">
                <anchor moveWithCells="1">
                  <from>
                    <xdr:col>8</xdr:col>
                    <xdr:colOff>47625</xdr:colOff>
                    <xdr:row>12</xdr:row>
                    <xdr:rowOff>200025</xdr:rowOff>
                  </from>
                  <to>
                    <xdr:col>9</xdr:col>
                    <xdr:colOff>38100</xdr:colOff>
                    <xdr:row>14</xdr:row>
                    <xdr:rowOff>0</xdr:rowOff>
                  </to>
                </anchor>
              </controlPr>
            </control>
          </mc:Choice>
        </mc:AlternateContent>
        <mc:AlternateContent xmlns:mc="http://schemas.openxmlformats.org/markup-compatibility/2006">
          <mc:Choice Requires="x14">
            <control shapeId="28228" r:id="rId300" name="Check Box 1604">
              <controlPr defaultSize="0" autoFill="0" autoLine="0" autoPict="0">
                <anchor moveWithCells="1">
                  <from>
                    <xdr:col>8</xdr:col>
                    <xdr:colOff>47625</xdr:colOff>
                    <xdr:row>12</xdr:row>
                    <xdr:rowOff>200025</xdr:rowOff>
                  </from>
                  <to>
                    <xdr:col>9</xdr:col>
                    <xdr:colOff>38100</xdr:colOff>
                    <xdr:row>14</xdr:row>
                    <xdr:rowOff>0</xdr:rowOff>
                  </to>
                </anchor>
              </controlPr>
            </control>
          </mc:Choice>
        </mc:AlternateContent>
        <mc:AlternateContent xmlns:mc="http://schemas.openxmlformats.org/markup-compatibility/2006">
          <mc:Choice Requires="x14">
            <control shapeId="28229" r:id="rId301" name="Check Box 1605">
              <controlPr locked="0" defaultSize="0" autoFill="0" autoLine="0" autoPict="0">
                <anchor moveWithCells="1">
                  <from>
                    <xdr:col>8</xdr:col>
                    <xdr:colOff>47625</xdr:colOff>
                    <xdr:row>12</xdr:row>
                    <xdr:rowOff>200025</xdr:rowOff>
                  </from>
                  <to>
                    <xdr:col>9</xdr:col>
                    <xdr:colOff>38100</xdr:colOff>
                    <xdr:row>14</xdr:row>
                    <xdr:rowOff>0</xdr:rowOff>
                  </to>
                </anchor>
              </controlPr>
            </control>
          </mc:Choice>
        </mc:AlternateContent>
        <mc:AlternateContent xmlns:mc="http://schemas.openxmlformats.org/markup-compatibility/2006">
          <mc:Choice Requires="x14">
            <control shapeId="28230" r:id="rId302" name="Check Box 1606">
              <controlPr locked="0" defaultSize="0" autoFill="0" autoLine="0" autoPict="0">
                <anchor moveWithCells="1">
                  <from>
                    <xdr:col>8</xdr:col>
                    <xdr:colOff>47625</xdr:colOff>
                    <xdr:row>12</xdr:row>
                    <xdr:rowOff>200025</xdr:rowOff>
                  </from>
                  <to>
                    <xdr:col>9</xdr:col>
                    <xdr:colOff>38100</xdr:colOff>
                    <xdr:row>14</xdr:row>
                    <xdr:rowOff>0</xdr:rowOff>
                  </to>
                </anchor>
              </controlPr>
            </control>
          </mc:Choice>
        </mc:AlternateContent>
        <mc:AlternateContent xmlns:mc="http://schemas.openxmlformats.org/markup-compatibility/2006">
          <mc:Choice Requires="x14">
            <control shapeId="28231" r:id="rId303" name="Check Box 1607">
              <controlPr defaultSize="0" autoFill="0" autoLine="0" autoPict="0">
                <anchor moveWithCells="1">
                  <from>
                    <xdr:col>8</xdr:col>
                    <xdr:colOff>47625</xdr:colOff>
                    <xdr:row>12</xdr:row>
                    <xdr:rowOff>200025</xdr:rowOff>
                  </from>
                  <to>
                    <xdr:col>9</xdr:col>
                    <xdr:colOff>38100</xdr:colOff>
                    <xdr:row>14</xdr:row>
                    <xdr:rowOff>0</xdr:rowOff>
                  </to>
                </anchor>
              </controlPr>
            </control>
          </mc:Choice>
        </mc:AlternateContent>
        <mc:AlternateContent xmlns:mc="http://schemas.openxmlformats.org/markup-compatibility/2006">
          <mc:Choice Requires="x14">
            <control shapeId="28232" r:id="rId304" name="Check Box 1608">
              <controlPr defaultSize="0" autoFill="0" autoLine="0" autoPict="0">
                <anchor moveWithCells="1">
                  <from>
                    <xdr:col>8</xdr:col>
                    <xdr:colOff>47625</xdr:colOff>
                    <xdr:row>13</xdr:row>
                    <xdr:rowOff>200025</xdr:rowOff>
                  </from>
                  <to>
                    <xdr:col>9</xdr:col>
                    <xdr:colOff>38100</xdr:colOff>
                    <xdr:row>15</xdr:row>
                    <xdr:rowOff>0</xdr:rowOff>
                  </to>
                </anchor>
              </controlPr>
            </control>
          </mc:Choice>
        </mc:AlternateContent>
        <mc:AlternateContent xmlns:mc="http://schemas.openxmlformats.org/markup-compatibility/2006">
          <mc:Choice Requires="x14">
            <control shapeId="28233" r:id="rId305" name="Check Box 1609">
              <controlPr locked="0" defaultSize="0" autoFill="0" autoLine="0" autoPict="0">
                <anchor moveWithCells="1">
                  <from>
                    <xdr:col>8</xdr:col>
                    <xdr:colOff>47625</xdr:colOff>
                    <xdr:row>12</xdr:row>
                    <xdr:rowOff>200025</xdr:rowOff>
                  </from>
                  <to>
                    <xdr:col>9</xdr:col>
                    <xdr:colOff>38100</xdr:colOff>
                    <xdr:row>14</xdr:row>
                    <xdr:rowOff>0</xdr:rowOff>
                  </to>
                </anchor>
              </controlPr>
            </control>
          </mc:Choice>
        </mc:AlternateContent>
        <mc:AlternateContent xmlns:mc="http://schemas.openxmlformats.org/markup-compatibility/2006">
          <mc:Choice Requires="x14">
            <control shapeId="28234" r:id="rId306" name="Check Box 1610">
              <controlPr locked="0" defaultSize="0" autoFill="0" autoLine="0" autoPict="0">
                <anchor moveWithCells="1">
                  <from>
                    <xdr:col>8</xdr:col>
                    <xdr:colOff>47625</xdr:colOff>
                    <xdr:row>13</xdr:row>
                    <xdr:rowOff>200025</xdr:rowOff>
                  </from>
                  <to>
                    <xdr:col>9</xdr:col>
                    <xdr:colOff>38100</xdr:colOff>
                    <xdr:row>15</xdr:row>
                    <xdr:rowOff>0</xdr:rowOff>
                  </to>
                </anchor>
              </controlPr>
            </control>
          </mc:Choice>
        </mc:AlternateContent>
        <mc:AlternateContent xmlns:mc="http://schemas.openxmlformats.org/markup-compatibility/2006">
          <mc:Choice Requires="x14">
            <control shapeId="28235" r:id="rId307" name="Check Box 1611">
              <controlPr defaultSize="0" autoFill="0" autoLine="0" autoPict="0">
                <anchor moveWithCells="1">
                  <from>
                    <xdr:col>8</xdr:col>
                    <xdr:colOff>47625</xdr:colOff>
                    <xdr:row>12</xdr:row>
                    <xdr:rowOff>200025</xdr:rowOff>
                  </from>
                  <to>
                    <xdr:col>9</xdr:col>
                    <xdr:colOff>38100</xdr:colOff>
                    <xdr:row>14</xdr:row>
                    <xdr:rowOff>0</xdr:rowOff>
                  </to>
                </anchor>
              </controlPr>
            </control>
          </mc:Choice>
        </mc:AlternateContent>
        <mc:AlternateContent xmlns:mc="http://schemas.openxmlformats.org/markup-compatibility/2006">
          <mc:Choice Requires="x14">
            <control shapeId="28236" r:id="rId308" name="Check Box 1612">
              <controlPr locked="0" defaultSize="0" autoFill="0" autoLine="0" autoPict="0">
                <anchor moveWithCells="1">
                  <from>
                    <xdr:col>8</xdr:col>
                    <xdr:colOff>47625</xdr:colOff>
                    <xdr:row>12</xdr:row>
                    <xdr:rowOff>200025</xdr:rowOff>
                  </from>
                  <to>
                    <xdr:col>9</xdr:col>
                    <xdr:colOff>38100</xdr:colOff>
                    <xdr:row>14</xdr:row>
                    <xdr:rowOff>0</xdr:rowOff>
                  </to>
                </anchor>
              </controlPr>
            </control>
          </mc:Choice>
        </mc:AlternateContent>
        <mc:AlternateContent xmlns:mc="http://schemas.openxmlformats.org/markup-compatibility/2006">
          <mc:Choice Requires="x14">
            <control shapeId="28237" r:id="rId309" name="Check Box 1613">
              <controlPr defaultSize="0" autoFill="0" autoLine="0" autoPict="0">
                <anchor moveWithCells="1">
                  <from>
                    <xdr:col>8</xdr:col>
                    <xdr:colOff>47625</xdr:colOff>
                    <xdr:row>12</xdr:row>
                    <xdr:rowOff>200025</xdr:rowOff>
                  </from>
                  <to>
                    <xdr:col>9</xdr:col>
                    <xdr:colOff>38100</xdr:colOff>
                    <xdr:row>14</xdr:row>
                    <xdr:rowOff>0</xdr:rowOff>
                  </to>
                </anchor>
              </controlPr>
            </control>
          </mc:Choice>
        </mc:AlternateContent>
        <mc:AlternateContent xmlns:mc="http://schemas.openxmlformats.org/markup-compatibility/2006">
          <mc:Choice Requires="x14">
            <control shapeId="28238" r:id="rId310" name="Check Box 1614">
              <controlPr locked="0" defaultSize="0" autoFill="0" autoLine="0" autoPict="0">
                <anchor moveWithCells="1">
                  <from>
                    <xdr:col>8</xdr:col>
                    <xdr:colOff>47625</xdr:colOff>
                    <xdr:row>12</xdr:row>
                    <xdr:rowOff>200025</xdr:rowOff>
                  </from>
                  <to>
                    <xdr:col>9</xdr:col>
                    <xdr:colOff>38100</xdr:colOff>
                    <xdr:row>14</xdr:row>
                    <xdr:rowOff>0</xdr:rowOff>
                  </to>
                </anchor>
              </controlPr>
            </control>
          </mc:Choice>
        </mc:AlternateContent>
        <mc:AlternateContent xmlns:mc="http://schemas.openxmlformats.org/markup-compatibility/2006">
          <mc:Choice Requires="x14">
            <control shapeId="28239" r:id="rId311" name="Check Box 1615">
              <controlPr defaultSize="0" autoFill="0" autoLine="0" autoPict="0">
                <anchor moveWithCells="1">
                  <from>
                    <xdr:col>8</xdr:col>
                    <xdr:colOff>47625</xdr:colOff>
                    <xdr:row>12</xdr:row>
                    <xdr:rowOff>200025</xdr:rowOff>
                  </from>
                  <to>
                    <xdr:col>9</xdr:col>
                    <xdr:colOff>38100</xdr:colOff>
                    <xdr:row>14</xdr:row>
                    <xdr:rowOff>0</xdr:rowOff>
                  </to>
                </anchor>
              </controlPr>
            </control>
          </mc:Choice>
        </mc:AlternateContent>
        <mc:AlternateContent xmlns:mc="http://schemas.openxmlformats.org/markup-compatibility/2006">
          <mc:Choice Requires="x14">
            <control shapeId="28240" r:id="rId312" name="Check Box 1616">
              <controlPr defaultSize="0" autoFill="0" autoLine="0" autoPict="0">
                <anchor moveWithCells="1">
                  <from>
                    <xdr:col>8</xdr:col>
                    <xdr:colOff>47625</xdr:colOff>
                    <xdr:row>13</xdr:row>
                    <xdr:rowOff>200025</xdr:rowOff>
                  </from>
                  <to>
                    <xdr:col>9</xdr:col>
                    <xdr:colOff>38100</xdr:colOff>
                    <xdr:row>15</xdr:row>
                    <xdr:rowOff>0</xdr:rowOff>
                  </to>
                </anchor>
              </controlPr>
            </control>
          </mc:Choice>
        </mc:AlternateContent>
        <mc:AlternateContent xmlns:mc="http://schemas.openxmlformats.org/markup-compatibility/2006">
          <mc:Choice Requires="x14">
            <control shapeId="28241" r:id="rId313" name="Check Box 1617">
              <controlPr locked="0" defaultSize="0" autoFill="0" autoLine="0" autoPict="0">
                <anchor moveWithCells="1">
                  <from>
                    <xdr:col>8</xdr:col>
                    <xdr:colOff>47625</xdr:colOff>
                    <xdr:row>12</xdr:row>
                    <xdr:rowOff>200025</xdr:rowOff>
                  </from>
                  <to>
                    <xdr:col>9</xdr:col>
                    <xdr:colOff>38100</xdr:colOff>
                    <xdr:row>14</xdr:row>
                    <xdr:rowOff>0</xdr:rowOff>
                  </to>
                </anchor>
              </controlPr>
            </control>
          </mc:Choice>
        </mc:AlternateContent>
        <mc:AlternateContent xmlns:mc="http://schemas.openxmlformats.org/markup-compatibility/2006">
          <mc:Choice Requires="x14">
            <control shapeId="28242" r:id="rId314" name="Check Box 1618">
              <controlPr locked="0" defaultSize="0" autoFill="0" autoLine="0" autoPict="0">
                <anchor moveWithCells="1">
                  <from>
                    <xdr:col>8</xdr:col>
                    <xdr:colOff>47625</xdr:colOff>
                    <xdr:row>13</xdr:row>
                    <xdr:rowOff>200025</xdr:rowOff>
                  </from>
                  <to>
                    <xdr:col>9</xdr:col>
                    <xdr:colOff>38100</xdr:colOff>
                    <xdr:row>15</xdr:row>
                    <xdr:rowOff>0</xdr:rowOff>
                  </to>
                </anchor>
              </controlPr>
            </control>
          </mc:Choice>
        </mc:AlternateContent>
        <mc:AlternateContent xmlns:mc="http://schemas.openxmlformats.org/markup-compatibility/2006">
          <mc:Choice Requires="x14">
            <control shapeId="28243" r:id="rId315" name="Check Box 1619">
              <controlPr defaultSize="0" autoFill="0" autoLine="0" autoPict="0">
                <anchor moveWithCells="1">
                  <from>
                    <xdr:col>8</xdr:col>
                    <xdr:colOff>47625</xdr:colOff>
                    <xdr:row>12</xdr:row>
                    <xdr:rowOff>200025</xdr:rowOff>
                  </from>
                  <to>
                    <xdr:col>9</xdr:col>
                    <xdr:colOff>38100</xdr:colOff>
                    <xdr:row>14</xdr:row>
                    <xdr:rowOff>0</xdr:rowOff>
                  </to>
                </anchor>
              </controlPr>
            </control>
          </mc:Choice>
        </mc:AlternateContent>
        <mc:AlternateContent xmlns:mc="http://schemas.openxmlformats.org/markup-compatibility/2006">
          <mc:Choice Requires="x14">
            <control shapeId="28244" r:id="rId316" name="Check Box 1620">
              <controlPr locked="0" defaultSize="0" autoFill="0" autoLine="0" autoPict="0">
                <anchor moveWithCells="1">
                  <from>
                    <xdr:col>8</xdr:col>
                    <xdr:colOff>47625</xdr:colOff>
                    <xdr:row>12</xdr:row>
                    <xdr:rowOff>200025</xdr:rowOff>
                  </from>
                  <to>
                    <xdr:col>9</xdr:col>
                    <xdr:colOff>38100</xdr:colOff>
                    <xdr:row>14</xdr:row>
                    <xdr:rowOff>0</xdr:rowOff>
                  </to>
                </anchor>
              </controlPr>
            </control>
          </mc:Choice>
        </mc:AlternateContent>
        <mc:AlternateContent xmlns:mc="http://schemas.openxmlformats.org/markup-compatibility/2006">
          <mc:Choice Requires="x14">
            <control shapeId="28245" r:id="rId317" name="Check Box 1621">
              <controlPr defaultSize="0" autoFill="0" autoLine="0" autoPict="0">
                <anchor moveWithCells="1">
                  <from>
                    <xdr:col>8</xdr:col>
                    <xdr:colOff>47625</xdr:colOff>
                    <xdr:row>12</xdr:row>
                    <xdr:rowOff>200025</xdr:rowOff>
                  </from>
                  <to>
                    <xdr:col>9</xdr:col>
                    <xdr:colOff>38100</xdr:colOff>
                    <xdr:row>14</xdr:row>
                    <xdr:rowOff>0</xdr:rowOff>
                  </to>
                </anchor>
              </controlPr>
            </control>
          </mc:Choice>
        </mc:AlternateContent>
        <mc:AlternateContent xmlns:mc="http://schemas.openxmlformats.org/markup-compatibility/2006">
          <mc:Choice Requires="x14">
            <control shapeId="28246" r:id="rId318" name="Check Box 1622">
              <controlPr defaultSize="0" autoFill="0" autoLine="0" autoPict="0">
                <anchor moveWithCells="1">
                  <from>
                    <xdr:col>8</xdr:col>
                    <xdr:colOff>47625</xdr:colOff>
                    <xdr:row>13</xdr:row>
                    <xdr:rowOff>200025</xdr:rowOff>
                  </from>
                  <to>
                    <xdr:col>9</xdr:col>
                    <xdr:colOff>38100</xdr:colOff>
                    <xdr:row>15</xdr:row>
                    <xdr:rowOff>0</xdr:rowOff>
                  </to>
                </anchor>
              </controlPr>
            </control>
          </mc:Choice>
        </mc:AlternateContent>
        <mc:AlternateContent xmlns:mc="http://schemas.openxmlformats.org/markup-compatibility/2006">
          <mc:Choice Requires="x14">
            <control shapeId="28247" r:id="rId319" name="Check Box 1623">
              <controlPr locked="0" defaultSize="0" autoFill="0" autoLine="0" autoPict="0">
                <anchor moveWithCells="1">
                  <from>
                    <xdr:col>8</xdr:col>
                    <xdr:colOff>47625</xdr:colOff>
                    <xdr:row>12</xdr:row>
                    <xdr:rowOff>200025</xdr:rowOff>
                  </from>
                  <to>
                    <xdr:col>9</xdr:col>
                    <xdr:colOff>38100</xdr:colOff>
                    <xdr:row>14</xdr:row>
                    <xdr:rowOff>0</xdr:rowOff>
                  </to>
                </anchor>
              </controlPr>
            </control>
          </mc:Choice>
        </mc:AlternateContent>
        <mc:AlternateContent xmlns:mc="http://schemas.openxmlformats.org/markup-compatibility/2006">
          <mc:Choice Requires="x14">
            <control shapeId="28248" r:id="rId320" name="Check Box 1624">
              <controlPr locked="0" defaultSize="0" autoFill="0" autoLine="0" autoPict="0">
                <anchor moveWithCells="1">
                  <from>
                    <xdr:col>8</xdr:col>
                    <xdr:colOff>47625</xdr:colOff>
                    <xdr:row>13</xdr:row>
                    <xdr:rowOff>200025</xdr:rowOff>
                  </from>
                  <to>
                    <xdr:col>9</xdr:col>
                    <xdr:colOff>38100</xdr:colOff>
                    <xdr:row>15</xdr:row>
                    <xdr:rowOff>0</xdr:rowOff>
                  </to>
                </anchor>
              </controlPr>
            </control>
          </mc:Choice>
        </mc:AlternateContent>
        <mc:AlternateContent xmlns:mc="http://schemas.openxmlformats.org/markup-compatibility/2006">
          <mc:Choice Requires="x14">
            <control shapeId="28249" r:id="rId321" name="Check Box 1625">
              <controlPr locked="0" defaultSize="0" autoFill="0" autoLine="0" autoPict="0">
                <anchor moveWithCells="1">
                  <from>
                    <xdr:col>8</xdr:col>
                    <xdr:colOff>47625</xdr:colOff>
                    <xdr:row>12</xdr:row>
                    <xdr:rowOff>200025</xdr:rowOff>
                  </from>
                  <to>
                    <xdr:col>9</xdr:col>
                    <xdr:colOff>38100</xdr:colOff>
                    <xdr:row>14</xdr:row>
                    <xdr:rowOff>0</xdr:rowOff>
                  </to>
                </anchor>
              </controlPr>
            </control>
          </mc:Choice>
        </mc:AlternateContent>
        <mc:AlternateContent xmlns:mc="http://schemas.openxmlformats.org/markup-compatibility/2006">
          <mc:Choice Requires="x14">
            <control shapeId="28250" r:id="rId322" name="Check Box 1626">
              <controlPr defaultSize="0" autoFill="0" autoLine="0" autoPict="0">
                <anchor moveWithCells="1">
                  <from>
                    <xdr:col>8</xdr:col>
                    <xdr:colOff>47625</xdr:colOff>
                    <xdr:row>13</xdr:row>
                    <xdr:rowOff>200025</xdr:rowOff>
                  </from>
                  <to>
                    <xdr:col>9</xdr:col>
                    <xdr:colOff>38100</xdr:colOff>
                    <xdr:row>15</xdr:row>
                    <xdr:rowOff>0</xdr:rowOff>
                  </to>
                </anchor>
              </controlPr>
            </control>
          </mc:Choice>
        </mc:AlternateContent>
        <mc:AlternateContent xmlns:mc="http://schemas.openxmlformats.org/markup-compatibility/2006">
          <mc:Choice Requires="x14">
            <control shapeId="28251" r:id="rId323" name="Check Box 1627">
              <controlPr locked="0" defaultSize="0" autoFill="0" autoLine="0" autoPict="0">
                <anchor moveWithCells="1">
                  <from>
                    <xdr:col>8</xdr:col>
                    <xdr:colOff>47625</xdr:colOff>
                    <xdr:row>13</xdr:row>
                    <xdr:rowOff>200025</xdr:rowOff>
                  </from>
                  <to>
                    <xdr:col>9</xdr:col>
                    <xdr:colOff>38100</xdr:colOff>
                    <xdr:row>15</xdr:row>
                    <xdr:rowOff>0</xdr:rowOff>
                  </to>
                </anchor>
              </controlPr>
            </control>
          </mc:Choice>
        </mc:AlternateContent>
        <mc:AlternateContent xmlns:mc="http://schemas.openxmlformats.org/markup-compatibility/2006">
          <mc:Choice Requires="x14">
            <control shapeId="28252" r:id="rId324" name="Check Box 1628">
              <controlPr defaultSize="0" autoFill="0" autoLine="0" autoPict="0">
                <anchor moveWithCells="1">
                  <from>
                    <xdr:col>8</xdr:col>
                    <xdr:colOff>47625</xdr:colOff>
                    <xdr:row>12</xdr:row>
                    <xdr:rowOff>200025</xdr:rowOff>
                  </from>
                  <to>
                    <xdr:col>9</xdr:col>
                    <xdr:colOff>38100</xdr:colOff>
                    <xdr:row>14</xdr:row>
                    <xdr:rowOff>0</xdr:rowOff>
                  </to>
                </anchor>
              </controlPr>
            </control>
          </mc:Choice>
        </mc:AlternateContent>
        <mc:AlternateContent xmlns:mc="http://schemas.openxmlformats.org/markup-compatibility/2006">
          <mc:Choice Requires="x14">
            <control shapeId="28253" r:id="rId325" name="Check Box 1629">
              <controlPr defaultSize="0" autoFill="0" autoLine="0" autoPict="0">
                <anchor moveWithCells="1">
                  <from>
                    <xdr:col>8</xdr:col>
                    <xdr:colOff>47625</xdr:colOff>
                    <xdr:row>13</xdr:row>
                    <xdr:rowOff>200025</xdr:rowOff>
                  </from>
                  <to>
                    <xdr:col>9</xdr:col>
                    <xdr:colOff>38100</xdr:colOff>
                    <xdr:row>15</xdr:row>
                    <xdr:rowOff>0</xdr:rowOff>
                  </to>
                </anchor>
              </controlPr>
            </control>
          </mc:Choice>
        </mc:AlternateContent>
        <mc:AlternateContent xmlns:mc="http://schemas.openxmlformats.org/markup-compatibility/2006">
          <mc:Choice Requires="x14">
            <control shapeId="28254" r:id="rId326" name="Check Box 1630">
              <controlPr locked="0" defaultSize="0" autoFill="0" autoLine="0" autoPict="0">
                <anchor moveWithCells="1">
                  <from>
                    <xdr:col>8</xdr:col>
                    <xdr:colOff>47625</xdr:colOff>
                    <xdr:row>12</xdr:row>
                    <xdr:rowOff>200025</xdr:rowOff>
                  </from>
                  <to>
                    <xdr:col>9</xdr:col>
                    <xdr:colOff>38100</xdr:colOff>
                    <xdr:row>14</xdr:row>
                    <xdr:rowOff>0</xdr:rowOff>
                  </to>
                </anchor>
              </controlPr>
            </control>
          </mc:Choice>
        </mc:AlternateContent>
        <mc:AlternateContent xmlns:mc="http://schemas.openxmlformats.org/markup-compatibility/2006">
          <mc:Choice Requires="x14">
            <control shapeId="28255" r:id="rId327" name="Check Box 1631">
              <controlPr locked="0" defaultSize="0" autoFill="0" autoLine="0" autoPict="0">
                <anchor moveWithCells="1">
                  <from>
                    <xdr:col>8</xdr:col>
                    <xdr:colOff>47625</xdr:colOff>
                    <xdr:row>13</xdr:row>
                    <xdr:rowOff>200025</xdr:rowOff>
                  </from>
                  <to>
                    <xdr:col>9</xdr:col>
                    <xdr:colOff>38100</xdr:colOff>
                    <xdr:row>15</xdr:row>
                    <xdr:rowOff>0</xdr:rowOff>
                  </to>
                </anchor>
              </controlPr>
            </control>
          </mc:Choice>
        </mc:AlternateContent>
        <mc:AlternateContent xmlns:mc="http://schemas.openxmlformats.org/markup-compatibility/2006">
          <mc:Choice Requires="x14">
            <control shapeId="28256" r:id="rId328" name="Check Box 1632">
              <controlPr defaultSize="0" autoFill="0" autoLine="0" autoPict="0">
                <anchor moveWithCells="1">
                  <from>
                    <xdr:col>8</xdr:col>
                    <xdr:colOff>47625</xdr:colOff>
                    <xdr:row>12</xdr:row>
                    <xdr:rowOff>200025</xdr:rowOff>
                  </from>
                  <to>
                    <xdr:col>9</xdr:col>
                    <xdr:colOff>38100</xdr:colOff>
                    <xdr:row>14</xdr:row>
                    <xdr:rowOff>0</xdr:rowOff>
                  </to>
                </anchor>
              </controlPr>
            </control>
          </mc:Choice>
        </mc:AlternateContent>
        <mc:AlternateContent xmlns:mc="http://schemas.openxmlformats.org/markup-compatibility/2006">
          <mc:Choice Requires="x14">
            <control shapeId="28257" r:id="rId329" name="Check Box 1633">
              <controlPr locked="0" defaultSize="0" autoFill="0" autoLine="0" autoPict="0">
                <anchor moveWithCells="1">
                  <from>
                    <xdr:col>8</xdr:col>
                    <xdr:colOff>47625</xdr:colOff>
                    <xdr:row>12</xdr:row>
                    <xdr:rowOff>200025</xdr:rowOff>
                  </from>
                  <to>
                    <xdr:col>9</xdr:col>
                    <xdr:colOff>38100</xdr:colOff>
                    <xdr:row>14</xdr:row>
                    <xdr:rowOff>0</xdr:rowOff>
                  </to>
                </anchor>
              </controlPr>
            </control>
          </mc:Choice>
        </mc:AlternateContent>
        <mc:AlternateContent xmlns:mc="http://schemas.openxmlformats.org/markup-compatibility/2006">
          <mc:Choice Requires="x14">
            <control shapeId="28258" r:id="rId330" name="Check Box 1634">
              <controlPr defaultSize="0" autoFill="0" autoLine="0" autoPict="0">
                <anchor moveWithCells="1">
                  <from>
                    <xdr:col>8</xdr:col>
                    <xdr:colOff>47625</xdr:colOff>
                    <xdr:row>12</xdr:row>
                    <xdr:rowOff>200025</xdr:rowOff>
                  </from>
                  <to>
                    <xdr:col>9</xdr:col>
                    <xdr:colOff>38100</xdr:colOff>
                    <xdr:row>14</xdr:row>
                    <xdr:rowOff>0</xdr:rowOff>
                  </to>
                </anchor>
              </controlPr>
            </control>
          </mc:Choice>
        </mc:AlternateContent>
        <mc:AlternateContent xmlns:mc="http://schemas.openxmlformats.org/markup-compatibility/2006">
          <mc:Choice Requires="x14">
            <control shapeId="28259" r:id="rId331" name="Check Box 1635">
              <controlPr defaultSize="0" autoFill="0" autoLine="0" autoPict="0">
                <anchor moveWithCells="1">
                  <from>
                    <xdr:col>8</xdr:col>
                    <xdr:colOff>47625</xdr:colOff>
                    <xdr:row>13</xdr:row>
                    <xdr:rowOff>200025</xdr:rowOff>
                  </from>
                  <to>
                    <xdr:col>9</xdr:col>
                    <xdr:colOff>38100</xdr:colOff>
                    <xdr:row>15</xdr:row>
                    <xdr:rowOff>0</xdr:rowOff>
                  </to>
                </anchor>
              </controlPr>
            </control>
          </mc:Choice>
        </mc:AlternateContent>
        <mc:AlternateContent xmlns:mc="http://schemas.openxmlformats.org/markup-compatibility/2006">
          <mc:Choice Requires="x14">
            <control shapeId="28260" r:id="rId332" name="Check Box 1636">
              <controlPr locked="0" defaultSize="0" autoFill="0" autoLine="0" autoPict="0">
                <anchor moveWithCells="1">
                  <from>
                    <xdr:col>8</xdr:col>
                    <xdr:colOff>47625</xdr:colOff>
                    <xdr:row>12</xdr:row>
                    <xdr:rowOff>200025</xdr:rowOff>
                  </from>
                  <to>
                    <xdr:col>9</xdr:col>
                    <xdr:colOff>38100</xdr:colOff>
                    <xdr:row>14</xdr:row>
                    <xdr:rowOff>0</xdr:rowOff>
                  </to>
                </anchor>
              </controlPr>
            </control>
          </mc:Choice>
        </mc:AlternateContent>
        <mc:AlternateContent xmlns:mc="http://schemas.openxmlformats.org/markup-compatibility/2006">
          <mc:Choice Requires="x14">
            <control shapeId="28261" r:id="rId333" name="Check Box 1637">
              <controlPr locked="0" defaultSize="0" autoFill="0" autoLine="0" autoPict="0">
                <anchor moveWithCells="1">
                  <from>
                    <xdr:col>8</xdr:col>
                    <xdr:colOff>47625</xdr:colOff>
                    <xdr:row>13</xdr:row>
                    <xdr:rowOff>200025</xdr:rowOff>
                  </from>
                  <to>
                    <xdr:col>9</xdr:col>
                    <xdr:colOff>38100</xdr:colOff>
                    <xdr:row>15</xdr:row>
                    <xdr:rowOff>0</xdr:rowOff>
                  </to>
                </anchor>
              </controlPr>
            </control>
          </mc:Choice>
        </mc:AlternateContent>
        <mc:AlternateContent xmlns:mc="http://schemas.openxmlformats.org/markup-compatibility/2006">
          <mc:Choice Requires="x14">
            <control shapeId="28262" r:id="rId334" name="Check Box 1638">
              <controlPr locked="0" defaultSize="0" autoFill="0" autoLine="0" autoPict="0">
                <anchor moveWithCells="1">
                  <from>
                    <xdr:col>8</xdr:col>
                    <xdr:colOff>47625</xdr:colOff>
                    <xdr:row>12</xdr:row>
                    <xdr:rowOff>200025</xdr:rowOff>
                  </from>
                  <to>
                    <xdr:col>9</xdr:col>
                    <xdr:colOff>38100</xdr:colOff>
                    <xdr:row>14</xdr:row>
                    <xdr:rowOff>0</xdr:rowOff>
                  </to>
                </anchor>
              </controlPr>
            </control>
          </mc:Choice>
        </mc:AlternateContent>
        <mc:AlternateContent xmlns:mc="http://schemas.openxmlformats.org/markup-compatibility/2006">
          <mc:Choice Requires="x14">
            <control shapeId="28263" r:id="rId335" name="Check Box 1639">
              <controlPr defaultSize="0" autoFill="0" autoLine="0" autoPict="0">
                <anchor moveWithCells="1">
                  <from>
                    <xdr:col>8</xdr:col>
                    <xdr:colOff>47625</xdr:colOff>
                    <xdr:row>13</xdr:row>
                    <xdr:rowOff>200025</xdr:rowOff>
                  </from>
                  <to>
                    <xdr:col>9</xdr:col>
                    <xdr:colOff>38100</xdr:colOff>
                    <xdr:row>15</xdr:row>
                    <xdr:rowOff>0</xdr:rowOff>
                  </to>
                </anchor>
              </controlPr>
            </control>
          </mc:Choice>
        </mc:AlternateContent>
        <mc:AlternateContent xmlns:mc="http://schemas.openxmlformats.org/markup-compatibility/2006">
          <mc:Choice Requires="x14">
            <control shapeId="28264" r:id="rId336" name="Check Box 1640">
              <controlPr locked="0" defaultSize="0" autoFill="0" autoLine="0" autoPict="0">
                <anchor moveWithCells="1">
                  <from>
                    <xdr:col>8</xdr:col>
                    <xdr:colOff>47625</xdr:colOff>
                    <xdr:row>13</xdr:row>
                    <xdr:rowOff>200025</xdr:rowOff>
                  </from>
                  <to>
                    <xdr:col>9</xdr:col>
                    <xdr:colOff>38100</xdr:colOff>
                    <xdr:row>15</xdr:row>
                    <xdr:rowOff>0</xdr:rowOff>
                  </to>
                </anchor>
              </controlPr>
            </control>
          </mc:Choice>
        </mc:AlternateContent>
        <mc:AlternateContent xmlns:mc="http://schemas.openxmlformats.org/markup-compatibility/2006">
          <mc:Choice Requires="x14">
            <control shapeId="28265" r:id="rId337" name="Check Box 1641">
              <controlPr defaultSize="0" autoFill="0" autoLine="0" autoPict="0">
                <anchor moveWithCells="1">
                  <from>
                    <xdr:col>8</xdr:col>
                    <xdr:colOff>47625</xdr:colOff>
                    <xdr:row>13</xdr:row>
                    <xdr:rowOff>200025</xdr:rowOff>
                  </from>
                  <to>
                    <xdr:col>9</xdr:col>
                    <xdr:colOff>38100</xdr:colOff>
                    <xdr:row>15</xdr:row>
                    <xdr:rowOff>0</xdr:rowOff>
                  </to>
                </anchor>
              </controlPr>
            </control>
          </mc:Choice>
        </mc:AlternateContent>
        <mc:AlternateContent xmlns:mc="http://schemas.openxmlformats.org/markup-compatibility/2006">
          <mc:Choice Requires="x14">
            <control shapeId="28266" r:id="rId338" name="Check Box 1642">
              <controlPr locked="0" defaultSize="0" autoFill="0" autoLine="0" autoPict="0">
                <anchor moveWithCells="1">
                  <from>
                    <xdr:col>8</xdr:col>
                    <xdr:colOff>47625</xdr:colOff>
                    <xdr:row>13</xdr:row>
                    <xdr:rowOff>200025</xdr:rowOff>
                  </from>
                  <to>
                    <xdr:col>9</xdr:col>
                    <xdr:colOff>38100</xdr:colOff>
                    <xdr:row>15</xdr:row>
                    <xdr:rowOff>0</xdr:rowOff>
                  </to>
                </anchor>
              </controlPr>
            </control>
          </mc:Choice>
        </mc:AlternateContent>
        <mc:AlternateContent xmlns:mc="http://schemas.openxmlformats.org/markup-compatibility/2006">
          <mc:Choice Requires="x14">
            <control shapeId="28267" r:id="rId339" name="Check Box 1643">
              <controlPr defaultSize="0" autoFill="0" autoLine="0" autoPict="0">
                <anchor moveWithCells="1">
                  <from>
                    <xdr:col>8</xdr:col>
                    <xdr:colOff>47625</xdr:colOff>
                    <xdr:row>13</xdr:row>
                    <xdr:rowOff>200025</xdr:rowOff>
                  </from>
                  <to>
                    <xdr:col>9</xdr:col>
                    <xdr:colOff>38100</xdr:colOff>
                    <xdr:row>15</xdr:row>
                    <xdr:rowOff>0</xdr:rowOff>
                  </to>
                </anchor>
              </controlPr>
            </control>
          </mc:Choice>
        </mc:AlternateContent>
        <mc:AlternateContent xmlns:mc="http://schemas.openxmlformats.org/markup-compatibility/2006">
          <mc:Choice Requires="x14">
            <control shapeId="28268" r:id="rId340" name="Check Box 1644">
              <controlPr locked="0" defaultSize="0" autoFill="0" autoLine="0" autoPict="0">
                <anchor moveWithCells="1">
                  <from>
                    <xdr:col>8</xdr:col>
                    <xdr:colOff>47625</xdr:colOff>
                    <xdr:row>13</xdr:row>
                    <xdr:rowOff>200025</xdr:rowOff>
                  </from>
                  <to>
                    <xdr:col>9</xdr:col>
                    <xdr:colOff>38100</xdr:colOff>
                    <xdr:row>15</xdr:row>
                    <xdr:rowOff>0</xdr:rowOff>
                  </to>
                </anchor>
              </controlPr>
            </control>
          </mc:Choice>
        </mc:AlternateContent>
        <mc:AlternateContent xmlns:mc="http://schemas.openxmlformats.org/markup-compatibility/2006">
          <mc:Choice Requires="x14">
            <control shapeId="28269" r:id="rId341" name="Check Box 1645">
              <controlPr defaultSize="0" autoFill="0" autoLine="0" autoPict="0">
                <anchor moveWithCells="1">
                  <from>
                    <xdr:col>8</xdr:col>
                    <xdr:colOff>47625</xdr:colOff>
                    <xdr:row>13</xdr:row>
                    <xdr:rowOff>200025</xdr:rowOff>
                  </from>
                  <to>
                    <xdr:col>9</xdr:col>
                    <xdr:colOff>38100</xdr:colOff>
                    <xdr:row>15</xdr:row>
                    <xdr:rowOff>0</xdr:rowOff>
                  </to>
                </anchor>
              </controlPr>
            </control>
          </mc:Choice>
        </mc:AlternateContent>
        <mc:AlternateContent xmlns:mc="http://schemas.openxmlformats.org/markup-compatibility/2006">
          <mc:Choice Requires="x14">
            <control shapeId="28270" r:id="rId342" name="Check Box 1646">
              <controlPr locked="0" defaultSize="0" autoFill="0" autoLine="0" autoPict="0">
                <anchor moveWithCells="1">
                  <from>
                    <xdr:col>8</xdr:col>
                    <xdr:colOff>47625</xdr:colOff>
                    <xdr:row>13</xdr:row>
                    <xdr:rowOff>200025</xdr:rowOff>
                  </from>
                  <to>
                    <xdr:col>9</xdr:col>
                    <xdr:colOff>38100</xdr:colOff>
                    <xdr:row>15</xdr:row>
                    <xdr:rowOff>0</xdr:rowOff>
                  </to>
                </anchor>
              </controlPr>
            </control>
          </mc:Choice>
        </mc:AlternateContent>
        <mc:AlternateContent xmlns:mc="http://schemas.openxmlformats.org/markup-compatibility/2006">
          <mc:Choice Requires="x14">
            <control shapeId="28271" r:id="rId343" name="Check Box 1647">
              <controlPr locked="0" defaultSize="0" autoFill="0" autoLine="0" autoPict="0">
                <anchor moveWithCells="1">
                  <from>
                    <xdr:col>8</xdr:col>
                    <xdr:colOff>47625</xdr:colOff>
                    <xdr:row>13</xdr:row>
                    <xdr:rowOff>200025</xdr:rowOff>
                  </from>
                  <to>
                    <xdr:col>9</xdr:col>
                    <xdr:colOff>38100</xdr:colOff>
                    <xdr:row>15</xdr:row>
                    <xdr:rowOff>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0" tint="-0.34998626667073579"/>
    <pageSetUpPr fitToPage="1"/>
  </sheetPr>
  <dimension ref="B1:L35"/>
  <sheetViews>
    <sheetView showGridLines="0" showRowColHeaders="0" zoomScaleNormal="100" workbookViewId="0">
      <selection activeCell="C9" sqref="C9:C12"/>
    </sheetView>
  </sheetViews>
  <sheetFormatPr baseColWidth="10" defaultColWidth="11.42578125" defaultRowHeight="15" x14ac:dyDescent="0.3"/>
  <cols>
    <col min="1" max="1" width="2.85546875" customWidth="1"/>
    <col min="2" max="2" width="3.85546875" customWidth="1"/>
    <col min="3" max="12" width="12.85546875" customWidth="1"/>
  </cols>
  <sheetData>
    <row r="1" spans="2:12" x14ac:dyDescent="0.3">
      <c r="B1" s="77"/>
      <c r="C1" s="77"/>
      <c r="D1" s="77"/>
      <c r="E1" s="77"/>
      <c r="F1" s="77"/>
      <c r="G1" s="77"/>
      <c r="H1" s="80"/>
      <c r="I1" s="80"/>
      <c r="J1" s="80"/>
      <c r="K1" s="80"/>
      <c r="L1" s="80"/>
    </row>
    <row r="2" spans="2:12" ht="35.1" customHeight="1" x14ac:dyDescent="0.3">
      <c r="B2" s="220" t="s">
        <v>169</v>
      </c>
      <c r="C2" s="221"/>
      <c r="D2" s="221"/>
      <c r="E2" s="221"/>
      <c r="F2" s="221"/>
      <c r="G2" s="221"/>
      <c r="H2" s="221"/>
      <c r="I2" s="221"/>
      <c r="J2" s="221"/>
      <c r="K2" s="221"/>
      <c r="L2" s="254"/>
    </row>
    <row r="3" spans="2:12" s="75" customFormat="1" ht="21.95" customHeight="1" x14ac:dyDescent="0.2">
      <c r="B3" s="115"/>
      <c r="C3" s="225" t="s">
        <v>4</v>
      </c>
      <c r="D3" s="225"/>
      <c r="E3" s="225" t="str">
        <f>IF(Deckblatt!F15="","",Deckblatt!F15)</f>
        <v>Jannik Uffmann</v>
      </c>
      <c r="F3" s="225"/>
      <c r="G3" s="225"/>
      <c r="H3" s="225" t="s">
        <v>138</v>
      </c>
      <c r="I3" s="225"/>
      <c r="J3" s="225" t="str">
        <f>IF(Deckblatt!F19="","",Deckblatt!F19)</f>
        <v>DTS Systeme GmbH</v>
      </c>
      <c r="K3" s="225"/>
      <c r="L3" s="252"/>
    </row>
    <row r="4" spans="2:12" s="75" customFormat="1" ht="15" customHeight="1" x14ac:dyDescent="0.2">
      <c r="B4" s="132"/>
      <c r="C4" s="222" t="s">
        <v>121</v>
      </c>
      <c r="D4" s="222"/>
      <c r="E4" s="222" t="str">
        <f>IF(Deckblatt!F17="","",Deckblatt!F17)</f>
        <v/>
      </c>
      <c r="F4" s="222"/>
      <c r="G4" s="222"/>
      <c r="H4" s="222" t="s">
        <v>3</v>
      </c>
      <c r="I4" s="222"/>
      <c r="J4" s="222" t="str">
        <f>IF(Deckblatt!F21="","",Deckblatt!F21)</f>
        <v/>
      </c>
      <c r="K4" s="222"/>
      <c r="L4" s="253"/>
    </row>
    <row r="5" spans="2:12" x14ac:dyDescent="0.3">
      <c r="B5" s="156"/>
      <c r="C5" s="117"/>
      <c r="D5" s="117"/>
      <c r="E5" s="117"/>
      <c r="F5" s="117"/>
      <c r="G5" s="12"/>
      <c r="H5" s="117"/>
      <c r="I5" s="117"/>
      <c r="J5" s="117"/>
      <c r="K5" s="117"/>
      <c r="L5" s="146"/>
    </row>
    <row r="6" spans="2:12" ht="18" customHeight="1" x14ac:dyDescent="0.3">
      <c r="B6" s="118"/>
      <c r="C6" s="251"/>
      <c r="D6" s="251"/>
      <c r="E6" s="251"/>
      <c r="F6" s="119"/>
      <c r="G6" s="119"/>
      <c r="H6" s="119"/>
      <c r="I6" s="119"/>
      <c r="J6" s="119"/>
      <c r="K6" s="119"/>
      <c r="L6" s="120"/>
    </row>
    <row r="7" spans="2:12" x14ac:dyDescent="0.3">
      <c r="B7" s="156"/>
      <c r="C7" s="117"/>
      <c r="D7" s="117"/>
      <c r="E7" s="117"/>
      <c r="F7" s="117"/>
      <c r="G7" s="12"/>
      <c r="H7" s="117"/>
      <c r="I7" s="117"/>
      <c r="J7" s="117"/>
      <c r="K7" s="117"/>
      <c r="L7" s="146"/>
    </row>
    <row r="8" spans="2:12" x14ac:dyDescent="0.3">
      <c r="B8" s="156"/>
      <c r="C8" s="116" t="s">
        <v>8</v>
      </c>
      <c r="D8" s="116"/>
      <c r="E8" s="116" t="s">
        <v>170</v>
      </c>
      <c r="F8" s="117"/>
      <c r="G8" s="12"/>
      <c r="H8" s="117"/>
      <c r="I8" s="117"/>
      <c r="J8" s="117"/>
      <c r="K8" s="117"/>
      <c r="L8" s="146"/>
    </row>
    <row r="9" spans="2:12" x14ac:dyDescent="0.3">
      <c r="B9" s="156"/>
      <c r="C9" s="126"/>
      <c r="D9" s="117"/>
      <c r="E9" s="248"/>
      <c r="F9" s="249"/>
      <c r="G9" s="249"/>
      <c r="H9" s="249"/>
      <c r="I9" s="249"/>
      <c r="J9" s="249"/>
      <c r="K9" s="250"/>
      <c r="L9" s="123"/>
    </row>
    <row r="10" spans="2:12" x14ac:dyDescent="0.3">
      <c r="B10" s="156"/>
      <c r="C10" s="126"/>
      <c r="D10" s="117"/>
      <c r="E10" s="248"/>
      <c r="F10" s="249"/>
      <c r="G10" s="249"/>
      <c r="H10" s="249"/>
      <c r="I10" s="249"/>
      <c r="J10" s="249"/>
      <c r="K10" s="250"/>
      <c r="L10" s="123"/>
    </row>
    <row r="11" spans="2:12" ht="14.45" customHeight="1" x14ac:dyDescent="0.3">
      <c r="B11" s="156"/>
      <c r="C11" s="126"/>
      <c r="D11" s="117"/>
      <c r="E11" s="248"/>
      <c r="F11" s="249"/>
      <c r="G11" s="249"/>
      <c r="H11" s="249"/>
      <c r="I11" s="249"/>
      <c r="J11" s="249"/>
      <c r="K11" s="250"/>
      <c r="L11" s="123"/>
    </row>
    <row r="12" spans="2:12" x14ac:dyDescent="0.3">
      <c r="B12" s="156"/>
      <c r="C12" s="126"/>
      <c r="D12" s="117"/>
      <c r="E12" s="248"/>
      <c r="F12" s="249"/>
      <c r="G12" s="249"/>
      <c r="H12" s="249"/>
      <c r="I12" s="249"/>
      <c r="J12" s="249"/>
      <c r="K12" s="250"/>
      <c r="L12" s="123"/>
    </row>
    <row r="13" spans="2:12" x14ac:dyDescent="0.3">
      <c r="B13" s="156"/>
      <c r="C13" s="126"/>
      <c r="D13" s="117"/>
      <c r="E13" s="248"/>
      <c r="F13" s="249"/>
      <c r="G13" s="249"/>
      <c r="H13" s="249"/>
      <c r="I13" s="249"/>
      <c r="J13" s="249"/>
      <c r="K13" s="250"/>
      <c r="L13" s="123"/>
    </row>
    <row r="14" spans="2:12" x14ac:dyDescent="0.3">
      <c r="B14" s="156"/>
      <c r="C14" s="126"/>
      <c r="D14" s="117"/>
      <c r="E14" s="248"/>
      <c r="F14" s="249"/>
      <c r="G14" s="249"/>
      <c r="H14" s="249"/>
      <c r="I14" s="249"/>
      <c r="J14" s="249"/>
      <c r="K14" s="250"/>
      <c r="L14" s="123"/>
    </row>
    <row r="15" spans="2:12" x14ac:dyDescent="0.3">
      <c r="B15" s="156"/>
      <c r="C15" s="126"/>
      <c r="D15" s="117"/>
      <c r="E15" s="248"/>
      <c r="F15" s="249"/>
      <c r="G15" s="249"/>
      <c r="H15" s="249"/>
      <c r="I15" s="249"/>
      <c r="J15" s="249"/>
      <c r="K15" s="250"/>
      <c r="L15" s="123"/>
    </row>
    <row r="16" spans="2:12" x14ac:dyDescent="0.3">
      <c r="B16" s="156"/>
      <c r="C16" s="126"/>
      <c r="D16" s="117"/>
      <c r="E16" s="248"/>
      <c r="F16" s="249"/>
      <c r="G16" s="249"/>
      <c r="H16" s="249"/>
      <c r="I16" s="249"/>
      <c r="J16" s="249"/>
      <c r="K16" s="250"/>
      <c r="L16" s="123"/>
    </row>
    <row r="17" spans="2:12" x14ac:dyDescent="0.3">
      <c r="B17" s="156"/>
      <c r="C17" s="126"/>
      <c r="D17" s="117"/>
      <c r="E17" s="248"/>
      <c r="F17" s="249"/>
      <c r="G17" s="249"/>
      <c r="H17" s="249"/>
      <c r="I17" s="249"/>
      <c r="J17" s="249"/>
      <c r="K17" s="250"/>
      <c r="L17" s="123"/>
    </row>
    <row r="18" spans="2:12" x14ac:dyDescent="0.3">
      <c r="B18" s="156"/>
      <c r="C18" s="126"/>
      <c r="D18" s="117"/>
      <c r="E18" s="248"/>
      <c r="F18" s="249"/>
      <c r="G18" s="249"/>
      <c r="H18" s="249"/>
      <c r="I18" s="249"/>
      <c r="J18" s="249"/>
      <c r="K18" s="250"/>
      <c r="L18" s="123"/>
    </row>
    <row r="19" spans="2:12" x14ac:dyDescent="0.3">
      <c r="B19" s="156"/>
      <c r="C19" s="126"/>
      <c r="D19" s="117"/>
      <c r="E19" s="248"/>
      <c r="F19" s="249"/>
      <c r="G19" s="249"/>
      <c r="H19" s="249"/>
      <c r="I19" s="249"/>
      <c r="J19" s="249"/>
      <c r="K19" s="250"/>
      <c r="L19" s="123"/>
    </row>
    <row r="20" spans="2:12" x14ac:dyDescent="0.3">
      <c r="B20" s="156"/>
      <c r="C20" s="126"/>
      <c r="D20" s="117"/>
      <c r="E20" s="248"/>
      <c r="F20" s="249"/>
      <c r="G20" s="249"/>
      <c r="H20" s="249"/>
      <c r="I20" s="249"/>
      <c r="J20" s="249"/>
      <c r="K20" s="250"/>
      <c r="L20" s="123"/>
    </row>
    <row r="21" spans="2:12" x14ac:dyDescent="0.3">
      <c r="B21" s="156"/>
      <c r="C21" s="126"/>
      <c r="D21" s="117"/>
      <c r="E21" s="248"/>
      <c r="F21" s="249"/>
      <c r="G21" s="249"/>
      <c r="H21" s="249"/>
      <c r="I21" s="249"/>
      <c r="J21" s="249"/>
      <c r="K21" s="250"/>
      <c r="L21" s="123"/>
    </row>
    <row r="22" spans="2:12" x14ac:dyDescent="0.3">
      <c r="B22" s="156"/>
      <c r="C22" s="126"/>
      <c r="D22" s="117"/>
      <c r="E22" s="248"/>
      <c r="F22" s="249"/>
      <c r="G22" s="249"/>
      <c r="H22" s="249"/>
      <c r="I22" s="249"/>
      <c r="J22" s="249"/>
      <c r="K22" s="250"/>
      <c r="L22" s="123"/>
    </row>
    <row r="23" spans="2:12" x14ac:dyDescent="0.3">
      <c r="B23" s="156"/>
      <c r="C23" s="126"/>
      <c r="D23" s="117"/>
      <c r="E23" s="248"/>
      <c r="F23" s="249"/>
      <c r="G23" s="249"/>
      <c r="H23" s="249"/>
      <c r="I23" s="249"/>
      <c r="J23" s="249"/>
      <c r="K23" s="250"/>
      <c r="L23" s="123"/>
    </row>
    <row r="24" spans="2:12" x14ac:dyDescent="0.3">
      <c r="B24" s="156"/>
      <c r="C24" s="126"/>
      <c r="D24" s="117"/>
      <c r="E24" s="248"/>
      <c r="F24" s="249"/>
      <c r="G24" s="249"/>
      <c r="H24" s="249"/>
      <c r="I24" s="249"/>
      <c r="J24" s="249"/>
      <c r="K24" s="250"/>
      <c r="L24" s="123"/>
    </row>
    <row r="25" spans="2:12" x14ac:dyDescent="0.3">
      <c r="B25" s="156"/>
      <c r="C25" s="126"/>
      <c r="D25" s="117"/>
      <c r="E25" s="248"/>
      <c r="F25" s="249"/>
      <c r="G25" s="249"/>
      <c r="H25" s="249"/>
      <c r="I25" s="249"/>
      <c r="J25" s="249"/>
      <c r="K25" s="250"/>
      <c r="L25" s="123"/>
    </row>
    <row r="26" spans="2:12" x14ac:dyDescent="0.3">
      <c r="B26" s="156"/>
      <c r="C26" s="126"/>
      <c r="D26" s="117"/>
      <c r="E26" s="248"/>
      <c r="F26" s="249"/>
      <c r="G26" s="249"/>
      <c r="H26" s="249"/>
      <c r="I26" s="249"/>
      <c r="J26" s="249"/>
      <c r="K26" s="250"/>
      <c r="L26" s="123"/>
    </row>
    <row r="27" spans="2:12" x14ac:dyDescent="0.3">
      <c r="B27" s="156"/>
      <c r="C27" s="126"/>
      <c r="D27" s="117"/>
      <c r="E27" s="248"/>
      <c r="F27" s="249"/>
      <c r="G27" s="249"/>
      <c r="H27" s="249"/>
      <c r="I27" s="249"/>
      <c r="J27" s="249"/>
      <c r="K27" s="250"/>
      <c r="L27" s="123"/>
    </row>
    <row r="28" spans="2:12" x14ac:dyDescent="0.3">
      <c r="B28" s="156"/>
      <c r="C28" s="126"/>
      <c r="D28" s="117"/>
      <c r="E28" s="248"/>
      <c r="F28" s="249"/>
      <c r="G28" s="249"/>
      <c r="H28" s="249"/>
      <c r="I28" s="249"/>
      <c r="J28" s="249"/>
      <c r="K28" s="250"/>
      <c r="L28" s="123"/>
    </row>
    <row r="29" spans="2:12" x14ac:dyDescent="0.3">
      <c r="B29" s="156"/>
      <c r="C29" s="126"/>
      <c r="D29" s="117"/>
      <c r="E29" s="248"/>
      <c r="F29" s="249"/>
      <c r="G29" s="249"/>
      <c r="H29" s="249"/>
      <c r="I29" s="249"/>
      <c r="J29" s="249"/>
      <c r="K29" s="250"/>
      <c r="L29" s="123"/>
    </row>
    <row r="30" spans="2:12" x14ac:dyDescent="0.3">
      <c r="B30" s="156"/>
      <c r="C30" s="126"/>
      <c r="D30" s="117"/>
      <c r="E30" s="248"/>
      <c r="F30" s="249"/>
      <c r="G30" s="249"/>
      <c r="H30" s="249"/>
      <c r="I30" s="249"/>
      <c r="J30" s="249"/>
      <c r="K30" s="250"/>
      <c r="L30" s="123"/>
    </row>
    <row r="31" spans="2:12" x14ac:dyDescent="0.3">
      <c r="B31" s="156"/>
      <c r="C31" s="126"/>
      <c r="D31" s="117"/>
      <c r="E31" s="248"/>
      <c r="F31" s="249"/>
      <c r="G31" s="249"/>
      <c r="H31" s="249"/>
      <c r="I31" s="249"/>
      <c r="J31" s="249"/>
      <c r="K31" s="250"/>
      <c r="L31" s="123"/>
    </row>
    <row r="32" spans="2:12" x14ac:dyDescent="0.3">
      <c r="B32" s="156"/>
      <c r="C32" s="126"/>
      <c r="D32" s="117"/>
      <c r="E32" s="248"/>
      <c r="F32" s="249"/>
      <c r="G32" s="249"/>
      <c r="H32" s="249"/>
      <c r="I32" s="249"/>
      <c r="J32" s="249"/>
      <c r="K32" s="250"/>
      <c r="L32" s="123"/>
    </row>
    <row r="33" spans="2:12" x14ac:dyDescent="0.3">
      <c r="B33" s="156"/>
      <c r="C33" s="126"/>
      <c r="D33" s="117"/>
      <c r="E33" s="248"/>
      <c r="F33" s="249"/>
      <c r="G33" s="249"/>
      <c r="H33" s="249"/>
      <c r="I33" s="249"/>
      <c r="J33" s="249"/>
      <c r="K33" s="250"/>
      <c r="L33" s="123"/>
    </row>
    <row r="34" spans="2:12" x14ac:dyDescent="0.3">
      <c r="B34" s="156"/>
      <c r="L34" s="169"/>
    </row>
    <row r="35" spans="2:12" x14ac:dyDescent="0.3">
      <c r="B35" s="158"/>
      <c r="C35" s="170"/>
      <c r="D35" s="170"/>
      <c r="E35" s="170"/>
      <c r="F35" s="170"/>
      <c r="G35" s="170"/>
      <c r="H35" s="170"/>
      <c r="I35" s="170"/>
      <c r="J35" s="170"/>
      <c r="K35" s="170"/>
      <c r="L35" s="171"/>
    </row>
  </sheetData>
  <sheetProtection password="C939" sheet="1" selectLockedCells="1"/>
  <mergeCells count="35">
    <mergeCell ref="E16:K16"/>
    <mergeCell ref="E20:K20"/>
    <mergeCell ref="E21:K21"/>
    <mergeCell ref="E22:K22"/>
    <mergeCell ref="E17:K17"/>
    <mergeCell ref="E18:K18"/>
    <mergeCell ref="E19:K19"/>
    <mergeCell ref="B2:L2"/>
    <mergeCell ref="H3:I3"/>
    <mergeCell ref="H4:I4"/>
    <mergeCell ref="E32:K32"/>
    <mergeCell ref="E33:K33"/>
    <mergeCell ref="E26:K26"/>
    <mergeCell ref="E27:K27"/>
    <mergeCell ref="E28:K28"/>
    <mergeCell ref="E29:K29"/>
    <mergeCell ref="E30:K30"/>
    <mergeCell ref="E31:K31"/>
    <mergeCell ref="E23:K23"/>
    <mergeCell ref="E24:K24"/>
    <mergeCell ref="E25:K25"/>
    <mergeCell ref="E14:K14"/>
    <mergeCell ref="E15:K15"/>
    <mergeCell ref="C6:E6"/>
    <mergeCell ref="C3:D3"/>
    <mergeCell ref="J3:L3"/>
    <mergeCell ref="J4:L4"/>
    <mergeCell ref="C4:D4"/>
    <mergeCell ref="E3:G3"/>
    <mergeCell ref="E4:G4"/>
    <mergeCell ref="E11:K11"/>
    <mergeCell ref="E12:K12"/>
    <mergeCell ref="E13:K13"/>
    <mergeCell ref="E9:K9"/>
    <mergeCell ref="E10:K10"/>
  </mergeCells>
  <printOptions horizontalCentered="1"/>
  <pageMargins left="0.70866141732283472" right="0.70866141732283472" top="0.78740157480314965" bottom="0.78740157480314965" header="0.31496062992125984" footer="0.31496062992125984"/>
  <pageSetup paperSize="9" scale="70" orientation="portrait" r:id="rId1"/>
  <headerFooter>
    <oddFooter>&amp;L&amp;D&amp;T&amp;C&amp;F&amp;R&amp;P</oddFooter>
  </headerFooter>
  <ignoredErrors>
    <ignoredError sqref="E3:G4 H4:J4 H3:J3" unlockedFormula="1"/>
  </ignoredError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0" tint="-0.34998626667073579"/>
    <pageSetUpPr fitToPage="1"/>
  </sheetPr>
  <dimension ref="B1:L52"/>
  <sheetViews>
    <sheetView showGridLines="0" showRowColHeaders="0" topLeftCell="A11" zoomScaleNormal="100" workbookViewId="0">
      <selection activeCell="J38" sqref="J38:K38"/>
    </sheetView>
  </sheetViews>
  <sheetFormatPr baseColWidth="10" defaultColWidth="11.42578125" defaultRowHeight="15" x14ac:dyDescent="0.3"/>
  <cols>
    <col min="1" max="1" width="2.85546875" customWidth="1"/>
    <col min="2" max="2" width="3.85546875" customWidth="1"/>
    <col min="3" max="12" width="12.85546875" customWidth="1"/>
  </cols>
  <sheetData>
    <row r="1" spans="2:12" x14ac:dyDescent="0.3">
      <c r="B1" s="77"/>
      <c r="C1" s="77"/>
      <c r="D1" s="77"/>
      <c r="E1" s="77"/>
      <c r="F1" s="77"/>
      <c r="G1" s="77"/>
      <c r="H1" s="80"/>
      <c r="I1" s="80"/>
      <c r="J1" s="80"/>
      <c r="K1" s="80"/>
      <c r="L1" s="80"/>
    </row>
    <row r="2" spans="2:12" ht="35.1" customHeight="1" x14ac:dyDescent="0.3">
      <c r="B2" s="220" t="s">
        <v>231</v>
      </c>
      <c r="C2" s="221"/>
      <c r="D2" s="221"/>
      <c r="E2" s="221"/>
      <c r="F2" s="221"/>
      <c r="G2" s="221"/>
      <c r="H2" s="221"/>
      <c r="I2" s="221"/>
      <c r="J2" s="221"/>
      <c r="K2" s="221"/>
      <c r="L2" s="254"/>
    </row>
    <row r="3" spans="2:12" s="75" customFormat="1" ht="21.95" customHeight="1" x14ac:dyDescent="0.2">
      <c r="B3" s="115"/>
      <c r="C3" s="225" t="s">
        <v>4</v>
      </c>
      <c r="D3" s="225"/>
      <c r="E3" s="225" t="str">
        <f>IF(Deckblatt!F15="","",Deckblatt!F15)</f>
        <v>Jannik Uffmann</v>
      </c>
      <c r="F3" s="225"/>
      <c r="G3" s="225"/>
      <c r="H3" s="225" t="s">
        <v>138</v>
      </c>
      <c r="I3" s="225"/>
      <c r="J3" s="225" t="str">
        <f>IF(Deckblatt!F19="","",Deckblatt!F19)</f>
        <v>DTS Systeme GmbH</v>
      </c>
      <c r="K3" s="225"/>
      <c r="L3" s="252"/>
    </row>
    <row r="4" spans="2:12" s="75" customFormat="1" ht="15" customHeight="1" x14ac:dyDescent="0.2">
      <c r="B4" s="132"/>
      <c r="C4" s="222" t="s">
        <v>121</v>
      </c>
      <c r="D4" s="222"/>
      <c r="E4" s="222" t="str">
        <f>IF(Deckblatt!F17="","",Deckblatt!F17)</f>
        <v/>
      </c>
      <c r="F4" s="222"/>
      <c r="G4" s="222"/>
      <c r="H4" s="222" t="s">
        <v>3</v>
      </c>
      <c r="I4" s="222"/>
      <c r="J4" s="222" t="str">
        <f>IF(Deckblatt!F21="","",Deckblatt!F21)</f>
        <v/>
      </c>
      <c r="K4" s="222"/>
      <c r="L4" s="253"/>
    </row>
    <row r="5" spans="2:12" x14ac:dyDescent="0.3">
      <c r="B5" s="156"/>
      <c r="C5" s="117"/>
      <c r="D5" s="117"/>
      <c r="E5" s="117"/>
      <c r="F5" s="117"/>
      <c r="G5" s="12"/>
      <c r="H5" s="117"/>
      <c r="I5" s="117"/>
      <c r="J5" s="117"/>
      <c r="K5" s="117"/>
      <c r="L5" s="146"/>
    </row>
    <row r="6" spans="2:12" ht="18" customHeight="1" x14ac:dyDescent="0.3">
      <c r="B6" s="118"/>
      <c r="C6" s="251"/>
      <c r="D6" s="251"/>
      <c r="E6" s="251"/>
      <c r="F6" s="119"/>
      <c r="G6" s="119"/>
      <c r="H6" s="119"/>
      <c r="I6" s="119"/>
      <c r="J6" s="119"/>
      <c r="K6" s="119"/>
      <c r="L6" s="120"/>
    </row>
    <row r="7" spans="2:12" x14ac:dyDescent="0.3">
      <c r="B7" s="156"/>
      <c r="C7" s="117"/>
      <c r="D7" s="117"/>
      <c r="E7" s="117"/>
      <c r="F7" s="117"/>
      <c r="G7" s="12"/>
      <c r="H7" s="117"/>
      <c r="I7" s="117"/>
      <c r="J7" s="117"/>
      <c r="K7" s="117"/>
      <c r="L7" s="146"/>
    </row>
    <row r="8" spans="2:12" x14ac:dyDescent="0.3">
      <c r="B8" s="156"/>
      <c r="C8" s="222" t="s">
        <v>211</v>
      </c>
      <c r="D8" s="222"/>
      <c r="E8" s="222"/>
      <c r="F8" s="222"/>
      <c r="G8" s="222"/>
      <c r="H8" s="222"/>
      <c r="I8" s="222"/>
      <c r="J8" s="172" t="s">
        <v>199</v>
      </c>
      <c r="K8" s="172" t="s">
        <v>200</v>
      </c>
      <c r="L8" s="146"/>
    </row>
    <row r="9" spans="2:12" x14ac:dyDescent="0.3">
      <c r="B9" s="156"/>
      <c r="C9" s="116"/>
      <c r="D9" s="116"/>
      <c r="E9" s="116"/>
      <c r="F9" s="117"/>
      <c r="G9" s="12"/>
      <c r="H9" s="117"/>
      <c r="I9" s="117"/>
      <c r="J9" s="117"/>
      <c r="K9" s="117"/>
      <c r="L9" s="146"/>
    </row>
    <row r="10" spans="2:12" x14ac:dyDescent="0.3">
      <c r="B10" s="156"/>
      <c r="C10" s="222" t="s">
        <v>225</v>
      </c>
      <c r="D10" s="222"/>
      <c r="E10" s="222"/>
      <c r="F10" s="222"/>
      <c r="G10" s="222"/>
      <c r="H10" s="222"/>
      <c r="I10" s="253"/>
      <c r="J10" s="259">
        <f>Einstellungen!$E$59</f>
        <v>1000</v>
      </c>
      <c r="K10" s="260"/>
      <c r="L10" s="146"/>
    </row>
    <row r="11" spans="2:12" x14ac:dyDescent="0.3">
      <c r="B11" s="156"/>
      <c r="C11" s="116"/>
      <c r="D11" s="116"/>
      <c r="E11" s="116"/>
      <c r="F11" s="12"/>
      <c r="G11" s="147"/>
      <c r="H11" s="117"/>
      <c r="I11" s="117"/>
      <c r="J11" s="117"/>
      <c r="K11" s="117"/>
      <c r="L11" s="146"/>
    </row>
    <row r="12" spans="2:12" x14ac:dyDescent="0.3">
      <c r="B12" s="156"/>
      <c r="C12" s="264" t="s">
        <v>171</v>
      </c>
      <c r="D12" s="264"/>
      <c r="J12" s="278"/>
      <c r="K12" s="279"/>
      <c r="L12" s="123"/>
    </row>
    <row r="13" spans="2:12" x14ac:dyDescent="0.3">
      <c r="B13" s="156"/>
      <c r="C13" s="173"/>
      <c r="D13" s="174"/>
      <c r="E13" s="274"/>
      <c r="F13" s="275"/>
      <c r="G13" s="275"/>
      <c r="H13" s="275"/>
      <c r="I13" s="275"/>
      <c r="J13" s="275"/>
      <c r="K13" s="275"/>
      <c r="L13" s="123"/>
    </row>
    <row r="14" spans="2:12" x14ac:dyDescent="0.3">
      <c r="B14" s="156"/>
      <c r="C14" s="264" t="s">
        <v>176</v>
      </c>
      <c r="D14" s="265"/>
      <c r="E14" s="248"/>
      <c r="F14" s="276"/>
      <c r="G14" s="276"/>
      <c r="H14" s="276"/>
      <c r="I14" s="276"/>
      <c r="J14" s="276"/>
      <c r="K14" s="277"/>
      <c r="L14" s="123"/>
    </row>
    <row r="15" spans="2:12" x14ac:dyDescent="0.3">
      <c r="B15" s="156"/>
      <c r="C15" s="173"/>
      <c r="D15" s="174"/>
      <c r="E15" s="266"/>
      <c r="F15" s="267"/>
      <c r="G15" s="267"/>
      <c r="H15" s="267"/>
      <c r="I15" s="267"/>
      <c r="J15" s="267"/>
      <c r="K15" s="267"/>
      <c r="L15" s="123"/>
    </row>
    <row r="16" spans="2:12" x14ac:dyDescent="0.3">
      <c r="B16" s="156"/>
      <c r="C16" s="264" t="s">
        <v>177</v>
      </c>
      <c r="D16" s="265"/>
      <c r="E16" s="248"/>
      <c r="F16" s="276"/>
      <c r="G16" s="276"/>
      <c r="H16" s="276"/>
      <c r="I16" s="276"/>
      <c r="J16" s="276"/>
      <c r="K16" s="277"/>
      <c r="L16" s="123"/>
    </row>
    <row r="17" spans="2:12" x14ac:dyDescent="0.3">
      <c r="B17" s="156"/>
      <c r="C17" s="173"/>
      <c r="D17" s="174"/>
      <c r="E17" s="266"/>
      <c r="F17" s="267"/>
      <c r="G17" s="267"/>
      <c r="H17" s="267"/>
      <c r="I17" s="267"/>
      <c r="J17" s="267"/>
      <c r="K17" s="267"/>
      <c r="L17" s="123"/>
    </row>
    <row r="18" spans="2:12" x14ac:dyDescent="0.3">
      <c r="B18" s="156"/>
      <c r="C18" s="270" t="s">
        <v>179</v>
      </c>
      <c r="D18" s="271"/>
      <c r="E18" s="261"/>
      <c r="F18" s="262"/>
      <c r="G18" s="262"/>
      <c r="H18" s="262"/>
      <c r="I18" s="262"/>
      <c r="J18" s="262"/>
      <c r="K18" s="263"/>
      <c r="L18" s="123"/>
    </row>
    <row r="19" spans="2:12" x14ac:dyDescent="0.3">
      <c r="B19" s="156"/>
      <c r="C19" s="270"/>
      <c r="D19" s="271"/>
      <c r="E19" s="261"/>
      <c r="F19" s="262"/>
      <c r="G19" s="262"/>
      <c r="H19" s="262"/>
      <c r="I19" s="262"/>
      <c r="J19" s="262"/>
      <c r="K19" s="263"/>
      <c r="L19" s="123"/>
    </row>
    <row r="20" spans="2:12" x14ac:dyDescent="0.3">
      <c r="B20" s="156"/>
      <c r="C20" s="270"/>
      <c r="D20" s="271"/>
      <c r="E20" s="261"/>
      <c r="F20" s="262"/>
      <c r="G20" s="262"/>
      <c r="H20" s="262"/>
      <c r="I20" s="262"/>
      <c r="J20" s="262"/>
      <c r="K20" s="263"/>
      <c r="L20" s="123"/>
    </row>
    <row r="21" spans="2:12" x14ac:dyDescent="0.3">
      <c r="B21" s="156"/>
      <c r="C21" s="270"/>
      <c r="D21" s="271"/>
      <c r="E21" s="261"/>
      <c r="F21" s="262"/>
      <c r="G21" s="262"/>
      <c r="H21" s="262"/>
      <c r="I21" s="262"/>
      <c r="J21" s="262"/>
      <c r="K21" s="263"/>
      <c r="L21" s="123"/>
    </row>
    <row r="22" spans="2:12" x14ac:dyDescent="0.3">
      <c r="B22" s="156"/>
      <c r="C22" s="270"/>
      <c r="D22" s="271"/>
      <c r="E22" s="261"/>
      <c r="F22" s="262"/>
      <c r="G22" s="262"/>
      <c r="H22" s="262"/>
      <c r="I22" s="262"/>
      <c r="J22" s="262"/>
      <c r="K22" s="263"/>
      <c r="L22" s="123"/>
    </row>
    <row r="23" spans="2:12" x14ac:dyDescent="0.3">
      <c r="B23" s="156"/>
      <c r="C23" s="270"/>
      <c r="D23" s="271"/>
      <c r="E23" s="261"/>
      <c r="F23" s="262"/>
      <c r="G23" s="262"/>
      <c r="H23" s="262"/>
      <c r="I23" s="262"/>
      <c r="J23" s="262"/>
      <c r="K23" s="263"/>
      <c r="L23" s="123"/>
    </row>
    <row r="24" spans="2:12" x14ac:dyDescent="0.3">
      <c r="B24" s="156"/>
      <c r="C24" s="270"/>
      <c r="D24" s="271"/>
      <c r="E24" s="261"/>
      <c r="F24" s="262"/>
      <c r="G24" s="262"/>
      <c r="H24" s="262"/>
      <c r="I24" s="262"/>
      <c r="J24" s="262"/>
      <c r="K24" s="263"/>
      <c r="L24" s="123"/>
    </row>
    <row r="25" spans="2:12" x14ac:dyDescent="0.3">
      <c r="B25" s="156"/>
      <c r="C25" s="270"/>
      <c r="D25" s="271"/>
      <c r="E25" s="261"/>
      <c r="F25" s="262"/>
      <c r="G25" s="262"/>
      <c r="H25" s="262"/>
      <c r="I25" s="262"/>
      <c r="J25" s="262"/>
      <c r="K25" s="263"/>
      <c r="L25" s="123"/>
    </row>
    <row r="26" spans="2:12" x14ac:dyDescent="0.3">
      <c r="B26" s="156"/>
      <c r="C26" s="270"/>
      <c r="D26" s="271"/>
      <c r="E26" s="261"/>
      <c r="F26" s="262"/>
      <c r="G26" s="262"/>
      <c r="H26" s="262"/>
      <c r="I26" s="262"/>
      <c r="J26" s="262"/>
      <c r="K26" s="263"/>
      <c r="L26" s="123"/>
    </row>
    <row r="27" spans="2:12" x14ac:dyDescent="0.3">
      <c r="B27" s="156"/>
      <c r="C27" s="270"/>
      <c r="D27" s="271"/>
      <c r="E27" s="261"/>
      <c r="F27" s="262"/>
      <c r="G27" s="262"/>
      <c r="H27" s="262"/>
      <c r="I27" s="262"/>
      <c r="J27" s="262"/>
      <c r="K27" s="263"/>
      <c r="L27" s="123"/>
    </row>
    <row r="28" spans="2:12" x14ac:dyDescent="0.3">
      <c r="B28" s="156"/>
      <c r="C28" s="270"/>
      <c r="D28" s="271"/>
      <c r="E28" s="261"/>
      <c r="F28" s="262"/>
      <c r="G28" s="262"/>
      <c r="H28" s="262"/>
      <c r="I28" s="262"/>
      <c r="J28" s="262"/>
      <c r="K28" s="263"/>
      <c r="L28" s="123"/>
    </row>
    <row r="29" spans="2:12" x14ac:dyDescent="0.3">
      <c r="B29" s="156"/>
      <c r="C29" s="270"/>
      <c r="D29" s="271"/>
      <c r="E29" s="261"/>
      <c r="F29" s="262"/>
      <c r="G29" s="262"/>
      <c r="H29" s="262"/>
      <c r="I29" s="262"/>
      <c r="J29" s="262"/>
      <c r="K29" s="263"/>
      <c r="L29" s="123"/>
    </row>
    <row r="30" spans="2:12" x14ac:dyDescent="0.3">
      <c r="B30" s="156"/>
      <c r="C30" s="270"/>
      <c r="D30" s="271"/>
      <c r="E30" s="261"/>
      <c r="F30" s="262"/>
      <c r="G30" s="262"/>
      <c r="H30" s="262"/>
      <c r="I30" s="262"/>
      <c r="J30" s="262"/>
      <c r="K30" s="263"/>
      <c r="L30" s="123"/>
    </row>
    <row r="31" spans="2:12" x14ac:dyDescent="0.3">
      <c r="B31" s="156"/>
      <c r="C31" s="270"/>
      <c r="D31" s="271"/>
      <c r="E31" s="261"/>
      <c r="F31" s="262"/>
      <c r="G31" s="262"/>
      <c r="H31" s="262"/>
      <c r="I31" s="262"/>
      <c r="J31" s="262"/>
      <c r="K31" s="263"/>
      <c r="L31" s="123"/>
    </row>
    <row r="32" spans="2:12" x14ac:dyDescent="0.3">
      <c r="B32" s="156"/>
      <c r="C32" s="270"/>
      <c r="D32" s="271"/>
      <c r="E32" s="261"/>
      <c r="F32" s="262"/>
      <c r="G32" s="262"/>
      <c r="H32" s="262"/>
      <c r="I32" s="262"/>
      <c r="J32" s="262"/>
      <c r="K32" s="263"/>
      <c r="L32" s="123"/>
    </row>
    <row r="33" spans="2:12" x14ac:dyDescent="0.3">
      <c r="B33" s="156"/>
      <c r="C33" s="173"/>
      <c r="D33" s="174"/>
      <c r="E33" s="266"/>
      <c r="F33" s="267"/>
      <c r="G33" s="267"/>
      <c r="H33" s="267"/>
      <c r="I33" s="267"/>
      <c r="J33" s="267"/>
      <c r="K33" s="267"/>
      <c r="L33" s="123"/>
    </row>
    <row r="34" spans="2:12" x14ac:dyDescent="0.3">
      <c r="B34" s="156"/>
      <c r="C34" s="270" t="s">
        <v>178</v>
      </c>
      <c r="D34" s="271"/>
      <c r="E34" s="261"/>
      <c r="F34" s="262"/>
      <c r="G34" s="262"/>
      <c r="H34" s="262"/>
      <c r="I34" s="262"/>
      <c r="J34" s="262"/>
      <c r="K34" s="263"/>
      <c r="L34" s="123"/>
    </row>
    <row r="35" spans="2:12" x14ac:dyDescent="0.3">
      <c r="B35" s="156"/>
      <c r="C35" s="270"/>
      <c r="D35" s="271"/>
      <c r="E35" s="261"/>
      <c r="F35" s="262"/>
      <c r="G35" s="262"/>
      <c r="H35" s="262"/>
      <c r="I35" s="262"/>
      <c r="J35" s="262"/>
      <c r="K35" s="263"/>
      <c r="L35" s="123"/>
    </row>
    <row r="36" spans="2:12" x14ac:dyDescent="0.3">
      <c r="B36" s="156"/>
      <c r="C36" s="270"/>
      <c r="D36" s="271"/>
      <c r="E36" s="261"/>
      <c r="F36" s="262"/>
      <c r="G36" s="262"/>
      <c r="H36" s="262"/>
      <c r="I36" s="262"/>
      <c r="J36" s="262"/>
      <c r="K36" s="263"/>
      <c r="L36" s="123"/>
    </row>
    <row r="37" spans="2:12" x14ac:dyDescent="0.3">
      <c r="B37" s="156"/>
      <c r="C37" s="173"/>
      <c r="D37" s="174"/>
      <c r="E37" s="176"/>
      <c r="F37" s="177"/>
      <c r="L37" s="123"/>
    </row>
    <row r="38" spans="2:12" ht="15" customHeight="1" x14ac:dyDescent="0.3">
      <c r="B38" s="156"/>
      <c r="C38" s="270" t="s">
        <v>173</v>
      </c>
      <c r="D38" s="270"/>
      <c r="E38" s="270"/>
      <c r="F38" s="270"/>
      <c r="G38" s="270"/>
      <c r="H38" s="270"/>
      <c r="I38" s="271"/>
      <c r="J38" s="272"/>
      <c r="K38" s="273"/>
      <c r="L38" s="123"/>
    </row>
    <row r="39" spans="2:12" x14ac:dyDescent="0.3">
      <c r="B39" s="156"/>
      <c r="C39" s="178"/>
      <c r="D39" s="178"/>
      <c r="J39" s="179"/>
      <c r="K39" s="180"/>
      <c r="L39" s="123"/>
    </row>
    <row r="40" spans="2:12" ht="15" customHeight="1" x14ac:dyDescent="0.3">
      <c r="B40" s="156"/>
      <c r="C40" s="270" t="s">
        <v>172</v>
      </c>
      <c r="D40" s="270"/>
      <c r="E40" s="270"/>
      <c r="F40" s="270"/>
      <c r="G40" s="270"/>
      <c r="H40" s="270"/>
      <c r="I40" s="271"/>
      <c r="J40" s="272"/>
      <c r="K40" s="273"/>
      <c r="L40" s="123"/>
    </row>
    <row r="41" spans="2:12" x14ac:dyDescent="0.3">
      <c r="B41" s="156"/>
      <c r="C41" s="178"/>
      <c r="D41" s="178"/>
      <c r="E41" s="12"/>
      <c r="L41" s="123"/>
    </row>
    <row r="42" spans="2:12" x14ac:dyDescent="0.3">
      <c r="B42" s="156"/>
      <c r="C42" s="270" t="s">
        <v>216</v>
      </c>
      <c r="D42" s="270"/>
      <c r="E42" s="270"/>
      <c r="F42" s="270"/>
      <c r="G42" s="270"/>
      <c r="H42" s="270"/>
      <c r="I42" s="271"/>
      <c r="J42" s="259">
        <f>SUM(J38,J40)</f>
        <v>0</v>
      </c>
      <c r="K42" s="260"/>
      <c r="L42" s="123"/>
    </row>
    <row r="43" spans="2:12" x14ac:dyDescent="0.3">
      <c r="B43" s="156"/>
      <c r="C43" s="181"/>
      <c r="D43" s="12"/>
      <c r="E43" s="12"/>
      <c r="K43" s="182" t="str">
        <f>IF($J$42&lt;=Einstellungen!$E$59,"","Achtung! Der Gesamtbetrag der Bewirtungskostenabrechnung übersteigt den freigegebenen Betrag laut Revision/Compliance.")</f>
        <v/>
      </c>
      <c r="L43" s="123"/>
    </row>
    <row r="44" spans="2:12" x14ac:dyDescent="0.3">
      <c r="B44" s="156"/>
      <c r="C44" s="181"/>
      <c r="D44" s="12"/>
      <c r="E44" s="12"/>
      <c r="L44" s="123"/>
    </row>
    <row r="45" spans="2:12" x14ac:dyDescent="0.3">
      <c r="B45" s="156"/>
      <c r="C45" s="181"/>
      <c r="D45" s="12"/>
      <c r="E45" s="12"/>
      <c r="L45" s="123"/>
    </row>
    <row r="46" spans="2:12" x14ac:dyDescent="0.3">
      <c r="B46" s="156"/>
      <c r="C46" s="181"/>
      <c r="D46" s="12"/>
      <c r="E46" s="255"/>
      <c r="F46" s="255"/>
      <c r="G46" s="255"/>
      <c r="I46" s="258"/>
      <c r="J46" s="258"/>
      <c r="K46" s="258"/>
      <c r="L46" s="123"/>
    </row>
    <row r="47" spans="2:12" x14ac:dyDescent="0.3">
      <c r="B47" s="156"/>
      <c r="C47" s="183"/>
      <c r="E47" s="269" t="s">
        <v>174</v>
      </c>
      <c r="F47" s="269"/>
      <c r="G47" s="269"/>
      <c r="H47" s="121"/>
      <c r="I47" s="269" t="s">
        <v>175</v>
      </c>
      <c r="J47" s="269"/>
      <c r="K47" s="269"/>
      <c r="L47" s="123"/>
    </row>
    <row r="48" spans="2:12" x14ac:dyDescent="0.3">
      <c r="B48" s="156"/>
      <c r="L48" s="169"/>
    </row>
    <row r="49" spans="2:12" x14ac:dyDescent="0.3">
      <c r="B49" s="156"/>
      <c r="L49" s="169"/>
    </row>
    <row r="50" spans="2:12" x14ac:dyDescent="0.3">
      <c r="B50" s="156"/>
      <c r="C50" s="181"/>
      <c r="D50" s="12"/>
      <c r="E50" s="257"/>
      <c r="F50" s="257"/>
      <c r="G50" s="257"/>
      <c r="I50" s="256"/>
      <c r="J50" s="256"/>
      <c r="K50" s="256"/>
      <c r="L50" s="123"/>
    </row>
    <row r="51" spans="2:12" x14ac:dyDescent="0.3">
      <c r="B51" s="156"/>
      <c r="C51" s="183"/>
      <c r="E51" s="268" t="s">
        <v>174</v>
      </c>
      <c r="F51" s="268"/>
      <c r="G51" s="268"/>
      <c r="H51" s="121"/>
      <c r="I51" s="268" t="str">
        <f>CONCATENATE("Unterschrift ",Einstellungen!$E$63)</f>
        <v>Unterschrift Geschäftsführer</v>
      </c>
      <c r="J51" s="268"/>
      <c r="K51" s="268"/>
      <c r="L51" s="123"/>
    </row>
    <row r="52" spans="2:12" x14ac:dyDescent="0.3">
      <c r="B52" s="158"/>
      <c r="C52" s="170"/>
      <c r="D52" s="170"/>
      <c r="E52" s="170"/>
      <c r="F52" s="170"/>
      <c r="G52" s="170"/>
      <c r="H52" s="170"/>
      <c r="I52" s="170"/>
      <c r="J52" s="170"/>
      <c r="K52" s="170"/>
      <c r="L52" s="171"/>
    </row>
  </sheetData>
  <sheetProtection password="C939" sheet="1" selectLockedCells="1"/>
  <mergeCells count="57">
    <mergeCell ref="E29:K29"/>
    <mergeCell ref="E35:K35"/>
    <mergeCell ref="E36:K36"/>
    <mergeCell ref="C38:I38"/>
    <mergeCell ref="C40:I40"/>
    <mergeCell ref="C34:D36"/>
    <mergeCell ref="E33:K33"/>
    <mergeCell ref="C18:D32"/>
    <mergeCell ref="J38:K38"/>
    <mergeCell ref="E21:K21"/>
    <mergeCell ref="E27:K27"/>
    <mergeCell ref="E28:K28"/>
    <mergeCell ref="E17:K17"/>
    <mergeCell ref="C6:E6"/>
    <mergeCell ref="E13:K13"/>
    <mergeCell ref="E14:K14"/>
    <mergeCell ref="J12:K12"/>
    <mergeCell ref="C16:D16"/>
    <mergeCell ref="E16:K16"/>
    <mergeCell ref="H3:I3"/>
    <mergeCell ref="J3:L3"/>
    <mergeCell ref="C4:D4"/>
    <mergeCell ref="E4:G4"/>
    <mergeCell ref="H4:I4"/>
    <mergeCell ref="J4:L4"/>
    <mergeCell ref="E51:G51"/>
    <mergeCell ref="E47:G47"/>
    <mergeCell ref="I51:K51"/>
    <mergeCell ref="I47:K47"/>
    <mergeCell ref="E22:K22"/>
    <mergeCell ref="E23:K23"/>
    <mergeCell ref="E24:K24"/>
    <mergeCell ref="E25:K25"/>
    <mergeCell ref="E26:K26"/>
    <mergeCell ref="J42:K42"/>
    <mergeCell ref="C42:I42"/>
    <mergeCell ref="E30:K30"/>
    <mergeCell ref="E31:K31"/>
    <mergeCell ref="E32:K32"/>
    <mergeCell ref="E34:K34"/>
    <mergeCell ref="J40:K40"/>
    <mergeCell ref="B2:L2"/>
    <mergeCell ref="E46:G46"/>
    <mergeCell ref="I50:K50"/>
    <mergeCell ref="E50:G50"/>
    <mergeCell ref="I46:K46"/>
    <mergeCell ref="J10:K10"/>
    <mergeCell ref="E18:K18"/>
    <mergeCell ref="E19:K19"/>
    <mergeCell ref="E20:K20"/>
    <mergeCell ref="C8:I8"/>
    <mergeCell ref="C10:I10"/>
    <mergeCell ref="C14:D14"/>
    <mergeCell ref="C12:D12"/>
    <mergeCell ref="E15:K15"/>
    <mergeCell ref="C3:D3"/>
    <mergeCell ref="E3:G3"/>
  </mergeCells>
  <conditionalFormatting sqref="E50:G50 I50:K50">
    <cfRule type="expression" dxfId="1" priority="1" stopIfTrue="1">
      <formula>$J$42&gt;Limit2</formula>
    </cfRule>
  </conditionalFormatting>
  <conditionalFormatting sqref="E51:G51 I51:K51">
    <cfRule type="expression" dxfId="0" priority="2" stopIfTrue="1">
      <formula>$J$42&gt;Limit2</formula>
    </cfRule>
  </conditionalFormatting>
  <printOptions horizontalCentered="1"/>
  <pageMargins left="0.70866141732283472" right="0.70866141732283472" top="0.78740157480314965" bottom="0.78740157480314965" header="0.31496062992125984" footer="0.31496062992125984"/>
  <pageSetup paperSize="9" scale="71" orientation="portrait" r:id="rId1"/>
  <headerFooter>
    <oddFooter>&amp;L&amp;D&amp;T&amp;C&amp;F&amp;R&amp;P</oddFooter>
  </headerFooter>
  <ignoredErrors>
    <ignoredError sqref="E3:L4 J10 J42" unlocked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23555" r:id="rId4" name="Option Button 3">
              <controlPr locked="0" defaultSize="0" autoFill="0" autoLine="0" autoPict="0">
                <anchor moveWithCells="1">
                  <from>
                    <xdr:col>9</xdr:col>
                    <xdr:colOff>219075</xdr:colOff>
                    <xdr:row>6</xdr:row>
                    <xdr:rowOff>180975</xdr:rowOff>
                  </from>
                  <to>
                    <xdr:col>9</xdr:col>
                    <xdr:colOff>523875</xdr:colOff>
                    <xdr:row>8</xdr:row>
                    <xdr:rowOff>9525</xdr:rowOff>
                  </to>
                </anchor>
              </controlPr>
            </control>
          </mc:Choice>
        </mc:AlternateContent>
        <mc:AlternateContent xmlns:mc="http://schemas.openxmlformats.org/markup-compatibility/2006">
          <mc:Choice Requires="x14">
            <control shapeId="23556" r:id="rId5" name="Option Button 4">
              <controlPr locked="0" defaultSize="0" autoFill="0" autoLine="0" autoPict="0">
                <anchor moveWithCells="1">
                  <from>
                    <xdr:col>10</xdr:col>
                    <xdr:colOff>104775</xdr:colOff>
                    <xdr:row>6</xdr:row>
                    <xdr:rowOff>180975</xdr:rowOff>
                  </from>
                  <to>
                    <xdr:col>10</xdr:col>
                    <xdr:colOff>409575</xdr:colOff>
                    <xdr:row>8</xdr:row>
                    <xdr:rowOff>9525</xdr:rowOff>
                  </to>
                </anchor>
              </controlPr>
            </control>
          </mc:Choice>
        </mc:AlternateContent>
        <mc:AlternateContent xmlns:mc="http://schemas.openxmlformats.org/markup-compatibility/2006">
          <mc:Choice Requires="x14">
            <control shapeId="23557" r:id="rId6" name="Group Box 5">
              <controlPr locked="0" defaultSize="0" autoFill="0" autoPict="0">
                <anchor moveWithCells="1">
                  <from>
                    <xdr:col>9</xdr:col>
                    <xdr:colOff>0</xdr:colOff>
                    <xdr:row>6</xdr:row>
                    <xdr:rowOff>161925</xdr:rowOff>
                  </from>
                  <to>
                    <xdr:col>11</xdr:col>
                    <xdr:colOff>0</xdr:colOff>
                    <xdr:row>8</xdr:row>
                    <xdr:rowOff>28575</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0" tint="-0.34998626667073579"/>
    <pageSetUpPr fitToPage="1"/>
  </sheetPr>
  <dimension ref="B1:L49"/>
  <sheetViews>
    <sheetView showGridLines="0" showRowColHeaders="0" zoomScaleNormal="100" workbookViewId="0">
      <selection activeCell="J8" sqref="J8:K8"/>
    </sheetView>
  </sheetViews>
  <sheetFormatPr baseColWidth="10" defaultColWidth="11.42578125" defaultRowHeight="15" x14ac:dyDescent="0.3"/>
  <cols>
    <col min="1" max="1" width="2.85546875" customWidth="1"/>
    <col min="2" max="2" width="3.85546875" customWidth="1"/>
    <col min="3" max="12" width="12.85546875" customWidth="1"/>
  </cols>
  <sheetData>
    <row r="1" spans="2:12" x14ac:dyDescent="0.3">
      <c r="B1" s="77"/>
      <c r="C1" s="77"/>
      <c r="D1" s="77"/>
      <c r="E1" s="77"/>
      <c r="F1" s="77"/>
      <c r="G1" s="77"/>
      <c r="H1" s="80"/>
      <c r="I1" s="80"/>
      <c r="J1" s="80"/>
      <c r="K1" s="80"/>
      <c r="L1" s="80"/>
    </row>
    <row r="2" spans="2:12" ht="35.1" customHeight="1" x14ac:dyDescent="0.3">
      <c r="B2" s="220" t="s">
        <v>226</v>
      </c>
      <c r="C2" s="221"/>
      <c r="D2" s="221"/>
      <c r="E2" s="221"/>
      <c r="F2" s="221"/>
      <c r="G2" s="221"/>
      <c r="H2" s="221"/>
      <c r="I2" s="221"/>
      <c r="J2" s="221"/>
      <c r="K2" s="221"/>
      <c r="L2" s="254"/>
    </row>
    <row r="3" spans="2:12" s="75" customFormat="1" ht="21.95" customHeight="1" x14ac:dyDescent="0.2">
      <c r="B3" s="115"/>
      <c r="C3" s="225" t="s">
        <v>4</v>
      </c>
      <c r="D3" s="225"/>
      <c r="E3" s="225" t="str">
        <f>IF(Deckblatt!F15="","",Deckblatt!F15)</f>
        <v>Jannik Uffmann</v>
      </c>
      <c r="F3" s="225"/>
      <c r="G3" s="225"/>
      <c r="H3" s="225" t="s">
        <v>138</v>
      </c>
      <c r="I3" s="225"/>
      <c r="J3" s="225" t="str">
        <f>IF(Deckblatt!F19="","",Deckblatt!F19)</f>
        <v>DTS Systeme GmbH</v>
      </c>
      <c r="K3" s="225"/>
      <c r="L3" s="252"/>
    </row>
    <row r="4" spans="2:12" s="75" customFormat="1" ht="15" customHeight="1" x14ac:dyDescent="0.2">
      <c r="B4" s="132"/>
      <c r="C4" s="222" t="s">
        <v>121</v>
      </c>
      <c r="D4" s="222"/>
      <c r="E4" s="222" t="str">
        <f>IF(Deckblatt!F17="","",Deckblatt!F17)</f>
        <v/>
      </c>
      <c r="F4" s="222"/>
      <c r="G4" s="222"/>
      <c r="H4" s="222" t="s">
        <v>3</v>
      </c>
      <c r="I4" s="222"/>
      <c r="J4" s="222" t="str">
        <f>IF(Deckblatt!F21="","",Deckblatt!F21)</f>
        <v/>
      </c>
      <c r="K4" s="222"/>
      <c r="L4" s="253"/>
    </row>
    <row r="5" spans="2:12" x14ac:dyDescent="0.3">
      <c r="B5" s="156"/>
      <c r="C5" s="117"/>
      <c r="D5" s="117"/>
      <c r="E5" s="117"/>
      <c r="F5" s="117"/>
      <c r="G5" s="12"/>
      <c r="H5" s="117"/>
      <c r="I5" s="117"/>
      <c r="J5" s="117"/>
      <c r="K5" s="117"/>
      <c r="L5" s="146"/>
    </row>
    <row r="6" spans="2:12" ht="18" customHeight="1" x14ac:dyDescent="0.3">
      <c r="B6" s="118"/>
      <c r="C6" s="251"/>
      <c r="D6" s="251"/>
      <c r="E6" s="251"/>
      <c r="F6" s="119"/>
      <c r="G6" s="119"/>
      <c r="H6" s="119"/>
      <c r="I6" s="119"/>
      <c r="J6" s="119"/>
      <c r="K6" s="119"/>
      <c r="L6" s="120"/>
    </row>
    <row r="7" spans="2:12" x14ac:dyDescent="0.3">
      <c r="B7" s="156"/>
      <c r="C7" s="117"/>
      <c r="D7" s="117"/>
      <c r="E7" s="117"/>
      <c r="F7" s="117"/>
      <c r="G7" s="12"/>
      <c r="H7" s="117"/>
      <c r="I7" s="117"/>
      <c r="J7" s="117"/>
      <c r="K7" s="117"/>
      <c r="L7" s="146"/>
    </row>
    <row r="8" spans="2:12" x14ac:dyDescent="0.3">
      <c r="B8" s="156"/>
      <c r="C8" s="264" t="s">
        <v>181</v>
      </c>
      <c r="D8" s="264"/>
      <c r="J8" s="278"/>
      <c r="K8" s="279"/>
      <c r="L8" s="123"/>
    </row>
    <row r="9" spans="2:12" x14ac:dyDescent="0.3">
      <c r="B9" s="156"/>
      <c r="C9" s="173"/>
      <c r="D9" s="173"/>
      <c r="J9" s="281"/>
      <c r="K9" s="281"/>
      <c r="L9" s="123"/>
    </row>
    <row r="10" spans="2:12" x14ac:dyDescent="0.3">
      <c r="B10" s="156"/>
      <c r="C10" s="264" t="s">
        <v>223</v>
      </c>
      <c r="D10" s="264"/>
      <c r="J10" s="282"/>
      <c r="K10" s="283"/>
      <c r="L10" s="123"/>
    </row>
    <row r="11" spans="2:12" x14ac:dyDescent="0.3">
      <c r="B11" s="156"/>
      <c r="C11" s="173"/>
      <c r="D11" s="173"/>
      <c r="J11" s="281"/>
      <c r="K11" s="281"/>
      <c r="L11" s="123"/>
    </row>
    <row r="12" spans="2:12" ht="15" customHeight="1" x14ac:dyDescent="0.3">
      <c r="B12" s="156"/>
      <c r="C12" s="264" t="s">
        <v>224</v>
      </c>
      <c r="D12" s="264"/>
      <c r="E12" s="264"/>
      <c r="F12" s="264"/>
      <c r="G12" s="264"/>
      <c r="H12" s="264"/>
      <c r="I12" s="265"/>
      <c r="J12" s="284">
        <f>Einstellungen!$E$71</f>
        <v>14</v>
      </c>
      <c r="K12" s="285"/>
      <c r="L12" s="123"/>
    </row>
    <row r="13" spans="2:12" x14ac:dyDescent="0.3">
      <c r="B13" s="156"/>
      <c r="C13" s="173"/>
      <c r="D13" s="173"/>
      <c r="J13" s="281"/>
      <c r="K13" s="281"/>
      <c r="L13" s="123"/>
    </row>
    <row r="14" spans="2:12" x14ac:dyDescent="0.3">
      <c r="B14" s="156"/>
      <c r="C14" s="264" t="s">
        <v>229</v>
      </c>
      <c r="D14" s="264"/>
      <c r="J14" s="259">
        <f>J10*J12</f>
        <v>0</v>
      </c>
      <c r="K14" s="260"/>
      <c r="L14" s="123"/>
    </row>
    <row r="15" spans="2:12" x14ac:dyDescent="0.3">
      <c r="B15" s="156"/>
      <c r="C15" s="173"/>
      <c r="D15" s="174"/>
      <c r="E15" s="274"/>
      <c r="F15" s="275"/>
      <c r="G15" s="275"/>
      <c r="H15" s="275"/>
      <c r="I15" s="275"/>
      <c r="J15" s="275"/>
      <c r="K15" s="275"/>
      <c r="L15" s="123"/>
    </row>
    <row r="16" spans="2:12" x14ac:dyDescent="0.3">
      <c r="B16" s="156"/>
      <c r="C16" s="264" t="s">
        <v>182</v>
      </c>
      <c r="D16" s="265"/>
      <c r="E16" s="248"/>
      <c r="F16" s="276"/>
      <c r="G16" s="276"/>
      <c r="H16" s="276"/>
      <c r="I16" s="276"/>
      <c r="J16" s="276"/>
      <c r="K16" s="277"/>
      <c r="L16" s="123"/>
    </row>
    <row r="17" spans="2:12" x14ac:dyDescent="0.3">
      <c r="B17" s="156"/>
      <c r="C17" s="173"/>
      <c r="D17" s="174"/>
      <c r="E17" s="266"/>
      <c r="F17" s="267"/>
      <c r="G17" s="267"/>
      <c r="H17" s="267"/>
      <c r="I17" s="267"/>
      <c r="J17" s="267"/>
      <c r="K17" s="267"/>
      <c r="L17" s="123"/>
    </row>
    <row r="18" spans="2:12" x14ac:dyDescent="0.3">
      <c r="B18" s="156"/>
      <c r="C18" s="264" t="s">
        <v>183</v>
      </c>
      <c r="D18" s="265"/>
      <c r="E18" s="248"/>
      <c r="F18" s="276"/>
      <c r="G18" s="276"/>
      <c r="H18" s="276"/>
      <c r="I18" s="276"/>
      <c r="J18" s="276"/>
      <c r="K18" s="277"/>
      <c r="L18" s="123"/>
    </row>
    <row r="19" spans="2:12" x14ac:dyDescent="0.3">
      <c r="B19" s="156"/>
      <c r="C19" s="173"/>
      <c r="D19" s="174"/>
      <c r="E19" s="266"/>
      <c r="F19" s="267"/>
      <c r="G19" s="267"/>
      <c r="H19" s="267"/>
      <c r="I19" s="267"/>
      <c r="J19" s="267"/>
      <c r="K19" s="267"/>
      <c r="L19" s="123"/>
    </row>
    <row r="20" spans="2:12" ht="15" customHeight="1" x14ac:dyDescent="0.3">
      <c r="B20" s="156"/>
      <c r="C20" s="270" t="s">
        <v>184</v>
      </c>
      <c r="D20" s="271"/>
      <c r="E20" s="261"/>
      <c r="F20" s="262"/>
      <c r="G20" s="262"/>
      <c r="H20" s="262"/>
      <c r="I20" s="262"/>
      <c r="J20" s="262"/>
      <c r="K20" s="263"/>
      <c r="L20" s="123"/>
    </row>
    <row r="21" spans="2:12" x14ac:dyDescent="0.3">
      <c r="B21" s="156"/>
      <c r="C21" s="270"/>
      <c r="D21" s="271"/>
      <c r="E21" s="261"/>
      <c r="F21" s="262"/>
      <c r="G21" s="262"/>
      <c r="H21" s="262"/>
      <c r="I21" s="262"/>
      <c r="J21" s="262"/>
      <c r="K21" s="263"/>
      <c r="L21" s="123"/>
    </row>
    <row r="22" spans="2:12" x14ac:dyDescent="0.3">
      <c r="B22" s="156"/>
      <c r="C22" s="178"/>
      <c r="D22" s="184"/>
      <c r="E22" s="261"/>
      <c r="F22" s="262"/>
      <c r="G22" s="262"/>
      <c r="H22" s="262"/>
      <c r="I22" s="262"/>
      <c r="J22" s="262"/>
      <c r="K22" s="263"/>
      <c r="L22" s="123"/>
    </row>
    <row r="23" spans="2:12" x14ac:dyDescent="0.3">
      <c r="B23" s="156"/>
      <c r="C23" s="178"/>
      <c r="D23" s="184"/>
      <c r="E23" s="261"/>
      <c r="F23" s="262"/>
      <c r="G23" s="262"/>
      <c r="H23" s="262"/>
      <c r="I23" s="262"/>
      <c r="J23" s="262"/>
      <c r="K23" s="263"/>
      <c r="L23" s="123"/>
    </row>
    <row r="24" spans="2:12" x14ac:dyDescent="0.3">
      <c r="B24" s="156"/>
      <c r="C24" s="178"/>
      <c r="D24" s="184"/>
      <c r="E24" s="261"/>
      <c r="F24" s="262"/>
      <c r="G24" s="262"/>
      <c r="H24" s="262"/>
      <c r="I24" s="262"/>
      <c r="J24" s="262"/>
      <c r="K24" s="263"/>
      <c r="L24" s="123"/>
    </row>
    <row r="25" spans="2:12" x14ac:dyDescent="0.3">
      <c r="B25" s="156"/>
      <c r="C25" s="178"/>
      <c r="D25" s="184"/>
      <c r="E25" s="261"/>
      <c r="F25" s="262"/>
      <c r="G25" s="262"/>
      <c r="H25" s="262"/>
      <c r="I25" s="262"/>
      <c r="J25" s="262"/>
      <c r="K25" s="263"/>
      <c r="L25" s="123"/>
    </row>
    <row r="26" spans="2:12" x14ac:dyDescent="0.3">
      <c r="B26" s="156"/>
      <c r="C26" s="178"/>
      <c r="D26" s="184"/>
      <c r="E26" s="261"/>
      <c r="F26" s="262"/>
      <c r="G26" s="262"/>
      <c r="H26" s="262"/>
      <c r="I26" s="262"/>
      <c r="J26" s="262"/>
      <c r="K26" s="263"/>
      <c r="L26" s="123"/>
    </row>
    <row r="27" spans="2:12" x14ac:dyDescent="0.3">
      <c r="B27" s="156"/>
      <c r="C27" s="178"/>
      <c r="D27" s="184"/>
      <c r="E27" s="261"/>
      <c r="F27" s="262"/>
      <c r="G27" s="262"/>
      <c r="H27" s="262"/>
      <c r="I27" s="262"/>
      <c r="J27" s="262"/>
      <c r="K27" s="263"/>
      <c r="L27" s="123"/>
    </row>
    <row r="28" spans="2:12" x14ac:dyDescent="0.3">
      <c r="B28" s="156"/>
      <c r="C28" s="178"/>
      <c r="D28" s="184"/>
      <c r="E28" s="261"/>
      <c r="F28" s="262"/>
      <c r="G28" s="262"/>
      <c r="H28" s="262"/>
      <c r="I28" s="262"/>
      <c r="J28" s="262"/>
      <c r="K28" s="263"/>
      <c r="L28" s="123"/>
    </row>
    <row r="29" spans="2:12" x14ac:dyDescent="0.3">
      <c r="B29" s="156"/>
      <c r="C29" s="178"/>
      <c r="D29" s="184"/>
      <c r="E29" s="261"/>
      <c r="F29" s="262"/>
      <c r="G29" s="262"/>
      <c r="H29" s="262"/>
      <c r="I29" s="262"/>
      <c r="J29" s="262"/>
      <c r="K29" s="263"/>
      <c r="L29" s="123"/>
    </row>
    <row r="30" spans="2:12" x14ac:dyDescent="0.3">
      <c r="B30" s="156"/>
      <c r="C30" s="178"/>
      <c r="D30" s="184"/>
      <c r="E30" s="261"/>
      <c r="F30" s="262"/>
      <c r="G30" s="262"/>
      <c r="H30" s="262"/>
      <c r="I30" s="262"/>
      <c r="J30" s="262"/>
      <c r="K30" s="263"/>
      <c r="L30" s="123"/>
    </row>
    <row r="31" spans="2:12" x14ac:dyDescent="0.3">
      <c r="B31" s="156"/>
      <c r="C31" s="178"/>
      <c r="D31" s="184"/>
      <c r="E31" s="261"/>
      <c r="F31" s="262"/>
      <c r="G31" s="262"/>
      <c r="H31" s="262"/>
      <c r="I31" s="262"/>
      <c r="J31" s="262"/>
      <c r="K31" s="263"/>
      <c r="L31" s="123"/>
    </row>
    <row r="32" spans="2:12" x14ac:dyDescent="0.3">
      <c r="B32" s="156"/>
      <c r="C32" s="178"/>
      <c r="D32" s="184"/>
      <c r="E32" s="261"/>
      <c r="F32" s="262"/>
      <c r="G32" s="262"/>
      <c r="H32" s="262"/>
      <c r="I32" s="262"/>
      <c r="J32" s="262"/>
      <c r="K32" s="263"/>
      <c r="L32" s="123"/>
    </row>
    <row r="33" spans="2:12" x14ac:dyDescent="0.3">
      <c r="B33" s="156"/>
      <c r="C33" s="178"/>
      <c r="D33" s="184"/>
      <c r="E33" s="261"/>
      <c r="F33" s="262"/>
      <c r="G33" s="262"/>
      <c r="H33" s="262"/>
      <c r="I33" s="262"/>
      <c r="J33" s="262"/>
      <c r="K33" s="263"/>
      <c r="L33" s="123"/>
    </row>
    <row r="34" spans="2:12" x14ac:dyDescent="0.3">
      <c r="B34" s="156"/>
      <c r="C34" s="178"/>
      <c r="D34" s="184"/>
      <c r="E34" s="261"/>
      <c r="F34" s="262"/>
      <c r="G34" s="262"/>
      <c r="H34" s="262"/>
      <c r="I34" s="262"/>
      <c r="J34" s="262"/>
      <c r="K34" s="263"/>
      <c r="L34" s="123"/>
    </row>
    <row r="35" spans="2:12" x14ac:dyDescent="0.3">
      <c r="B35" s="156"/>
      <c r="C35" s="178"/>
      <c r="D35" s="184"/>
      <c r="E35" s="261"/>
      <c r="F35" s="262"/>
      <c r="G35" s="262"/>
      <c r="H35" s="262"/>
      <c r="I35" s="262"/>
      <c r="J35" s="262"/>
      <c r="K35" s="263"/>
      <c r="L35" s="123"/>
    </row>
    <row r="36" spans="2:12" x14ac:dyDescent="0.3">
      <c r="B36" s="156"/>
      <c r="C36" s="178"/>
      <c r="D36" s="184"/>
      <c r="E36" s="261"/>
      <c r="F36" s="262"/>
      <c r="G36" s="262"/>
      <c r="H36" s="262"/>
      <c r="I36" s="262"/>
      <c r="J36" s="262"/>
      <c r="K36" s="263"/>
      <c r="L36" s="123"/>
    </row>
    <row r="37" spans="2:12" x14ac:dyDescent="0.3">
      <c r="B37" s="156"/>
      <c r="C37" s="178"/>
      <c r="D37" s="184"/>
      <c r="E37" s="261"/>
      <c r="F37" s="262"/>
      <c r="G37" s="262"/>
      <c r="H37" s="262"/>
      <c r="I37" s="262"/>
      <c r="J37" s="262"/>
      <c r="K37" s="263"/>
      <c r="L37" s="123"/>
    </row>
    <row r="38" spans="2:12" x14ac:dyDescent="0.3">
      <c r="B38" s="156"/>
      <c r="C38" s="178"/>
      <c r="D38" s="184"/>
      <c r="E38" s="261"/>
      <c r="F38" s="262"/>
      <c r="G38" s="262"/>
      <c r="H38" s="262"/>
      <c r="I38" s="262"/>
      <c r="J38" s="262"/>
      <c r="K38" s="263"/>
      <c r="L38" s="123"/>
    </row>
    <row r="39" spans="2:12" x14ac:dyDescent="0.3">
      <c r="B39" s="156"/>
      <c r="C39" s="178"/>
      <c r="D39" s="184"/>
      <c r="E39" s="261"/>
      <c r="F39" s="262"/>
      <c r="G39" s="262"/>
      <c r="H39" s="262"/>
      <c r="I39" s="262"/>
      <c r="J39" s="262"/>
      <c r="K39" s="263"/>
      <c r="L39" s="123"/>
    </row>
    <row r="40" spans="2:12" x14ac:dyDescent="0.3">
      <c r="B40" s="156"/>
      <c r="C40" s="173"/>
      <c r="D40" s="174"/>
      <c r="E40" s="286"/>
      <c r="F40" s="287"/>
      <c r="G40" s="287"/>
      <c r="H40" s="287"/>
      <c r="I40" s="287"/>
      <c r="J40" s="287"/>
      <c r="K40" s="287"/>
      <c r="L40" s="123"/>
    </row>
    <row r="41" spans="2:12" ht="15" customHeight="1" x14ac:dyDescent="0.3">
      <c r="B41" s="156"/>
      <c r="C41" s="270" t="s">
        <v>185</v>
      </c>
      <c r="D41" s="270"/>
      <c r="E41" s="270"/>
      <c r="F41" s="270"/>
      <c r="G41" s="270"/>
      <c r="H41" s="270"/>
      <c r="I41" s="271"/>
      <c r="J41" s="288"/>
      <c r="K41" s="289"/>
      <c r="L41" s="123"/>
    </row>
    <row r="42" spans="2:12" ht="15" customHeight="1" x14ac:dyDescent="0.3">
      <c r="B42" s="156"/>
      <c r="C42" s="175"/>
      <c r="D42" s="175"/>
      <c r="E42" s="175"/>
      <c r="F42" s="175"/>
      <c r="G42" s="175"/>
      <c r="H42" s="175"/>
      <c r="I42" s="175"/>
      <c r="J42" s="157"/>
      <c r="K42" s="182" t="str">
        <f>IF($J$41&lt;=$J$14,"","Achtung! Der Gesamtbetrag des Teamevents übersteigt den freigegebenen Betrag.")</f>
        <v/>
      </c>
      <c r="L42" s="123"/>
    </row>
    <row r="43" spans="2:12" ht="15" customHeight="1" x14ac:dyDescent="0.3">
      <c r="B43" s="156"/>
      <c r="C43" s="280" t="s">
        <v>222</v>
      </c>
      <c r="D43" s="280"/>
      <c r="E43" s="280"/>
      <c r="F43" s="280"/>
      <c r="G43" s="280"/>
      <c r="H43" s="185"/>
      <c r="I43" s="185"/>
      <c r="J43" s="185"/>
      <c r="K43" s="185"/>
      <c r="L43" s="123"/>
    </row>
    <row r="44" spans="2:12" x14ac:dyDescent="0.3">
      <c r="B44" s="156"/>
      <c r="C44" s="280" t="s">
        <v>186</v>
      </c>
      <c r="D44" s="280"/>
      <c r="E44" s="280"/>
      <c r="F44" s="280"/>
      <c r="G44" s="280"/>
      <c r="L44" s="123"/>
    </row>
    <row r="45" spans="2:12" x14ac:dyDescent="0.3">
      <c r="B45" s="156"/>
      <c r="C45" s="181"/>
      <c r="D45" s="12"/>
      <c r="E45" s="12"/>
      <c r="L45" s="123"/>
    </row>
    <row r="46" spans="2:12" x14ac:dyDescent="0.3">
      <c r="B46" s="156"/>
      <c r="C46" s="181"/>
      <c r="D46" s="12"/>
      <c r="E46" s="12"/>
      <c r="L46" s="123"/>
    </row>
    <row r="47" spans="2:12" x14ac:dyDescent="0.3">
      <c r="B47" s="156"/>
      <c r="C47" s="181"/>
      <c r="D47" s="12"/>
      <c r="E47" s="255"/>
      <c r="F47" s="255"/>
      <c r="G47" s="255"/>
      <c r="I47" s="258"/>
      <c r="J47" s="258"/>
      <c r="K47" s="258"/>
      <c r="L47" s="123"/>
    </row>
    <row r="48" spans="2:12" x14ac:dyDescent="0.3">
      <c r="B48" s="156"/>
      <c r="C48" s="183"/>
      <c r="E48" s="269" t="s">
        <v>174</v>
      </c>
      <c r="F48" s="269"/>
      <c r="G48" s="269"/>
      <c r="H48" s="121"/>
      <c r="I48" s="269" t="s">
        <v>180</v>
      </c>
      <c r="J48" s="269"/>
      <c r="K48" s="269"/>
      <c r="L48" s="123"/>
    </row>
    <row r="49" spans="2:12" x14ac:dyDescent="0.3">
      <c r="B49" s="158"/>
      <c r="C49" s="170"/>
      <c r="D49" s="170"/>
      <c r="E49" s="170"/>
      <c r="F49" s="170"/>
      <c r="G49" s="170"/>
      <c r="H49" s="170"/>
      <c r="I49" s="170"/>
      <c r="J49" s="170"/>
      <c r="K49" s="170"/>
      <c r="L49" s="171"/>
    </row>
  </sheetData>
  <sheetProtection password="C939" sheet="1" selectLockedCells="1"/>
  <mergeCells count="58">
    <mergeCell ref="E39:K39"/>
    <mergeCell ref="B2:L2"/>
    <mergeCell ref="E20:K20"/>
    <mergeCell ref="E21:K21"/>
    <mergeCell ref="E22:K22"/>
    <mergeCell ref="E26:K26"/>
    <mergeCell ref="E24:K24"/>
    <mergeCell ref="E25:K25"/>
    <mergeCell ref="C3:D3"/>
    <mergeCell ref="E3:G3"/>
    <mergeCell ref="H3:I3"/>
    <mergeCell ref="J3:L3"/>
    <mergeCell ref="C4:D4"/>
    <mergeCell ref="E4:G4"/>
    <mergeCell ref="H4:I4"/>
    <mergeCell ref="J4:L4"/>
    <mergeCell ref="C6:E6"/>
    <mergeCell ref="C8:D8"/>
    <mergeCell ref="J8:K8"/>
    <mergeCell ref="E15:K15"/>
    <mergeCell ref="C16:D16"/>
    <mergeCell ref="E16:K16"/>
    <mergeCell ref="C10:D10"/>
    <mergeCell ref="C12:I12"/>
    <mergeCell ref="J13:K13"/>
    <mergeCell ref="C14:D14"/>
    <mergeCell ref="C43:G43"/>
    <mergeCell ref="E40:K40"/>
    <mergeCell ref="C41:I41"/>
    <mergeCell ref="J41:K41"/>
    <mergeCell ref="E17:K17"/>
    <mergeCell ref="C18:D18"/>
    <mergeCell ref="E18:K18"/>
    <mergeCell ref="E19:K19"/>
    <mergeCell ref="E23:K23"/>
    <mergeCell ref="E28:K28"/>
    <mergeCell ref="E27:K27"/>
    <mergeCell ref="E34:K34"/>
    <mergeCell ref="E35:K35"/>
    <mergeCell ref="E36:K36"/>
    <mergeCell ref="E37:K37"/>
    <mergeCell ref="E38:K38"/>
    <mergeCell ref="E33:K33"/>
    <mergeCell ref="J9:K9"/>
    <mergeCell ref="J10:K10"/>
    <mergeCell ref="J11:K11"/>
    <mergeCell ref="J12:K12"/>
    <mergeCell ref="J14:K14"/>
    <mergeCell ref="C20:D21"/>
    <mergeCell ref="E29:K29"/>
    <mergeCell ref="E30:K30"/>
    <mergeCell ref="E31:K31"/>
    <mergeCell ref="E32:K32"/>
    <mergeCell ref="E47:G47"/>
    <mergeCell ref="I47:K47"/>
    <mergeCell ref="I48:K48"/>
    <mergeCell ref="E48:G48"/>
    <mergeCell ref="C44:G44"/>
  </mergeCells>
  <printOptions horizontalCentered="1"/>
  <pageMargins left="0.70866141732283472" right="0.70866141732283472" top="0.78740157480314965" bottom="0.78740157480314965" header="0.31496062992125984" footer="0.31496062992125984"/>
  <pageSetup paperSize="9" scale="71" orientation="portrait" r:id="rId1"/>
  <headerFooter>
    <oddFooter>&amp;L&amp;D&amp;T&amp;C&amp;F&amp;R&amp;P</oddFooter>
  </headerFooter>
  <ignoredErrors>
    <ignoredError sqref="E3:L5 J12 J14" unlockedFormula="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0"/>
    <pageSetUpPr fitToPage="1"/>
  </sheetPr>
  <dimension ref="B1:N73"/>
  <sheetViews>
    <sheetView showGridLines="0" showRowColHeaders="0" topLeftCell="A55" zoomScaleNormal="100" workbookViewId="0">
      <selection activeCell="E24" sqref="E24"/>
    </sheetView>
  </sheetViews>
  <sheetFormatPr baseColWidth="10" defaultColWidth="11.42578125" defaultRowHeight="15" x14ac:dyDescent="0.3"/>
  <cols>
    <col min="1" max="1" width="2.85546875" customWidth="1"/>
    <col min="2" max="2" width="3.85546875" customWidth="1"/>
    <col min="3" max="3" width="18.5703125" bestFit="1" customWidth="1"/>
    <col min="4" max="4" width="5.85546875" customWidth="1"/>
    <col min="5" max="5" width="20.85546875" customWidth="1"/>
    <col min="6" max="6" width="3.85546875" customWidth="1"/>
  </cols>
  <sheetData>
    <row r="1" spans="2:14" x14ac:dyDescent="0.3">
      <c r="B1" s="77"/>
      <c r="C1" s="77"/>
      <c r="D1" s="77"/>
      <c r="E1" s="77"/>
      <c r="F1" s="77"/>
      <c r="G1" s="77"/>
      <c r="H1" s="80"/>
      <c r="I1" s="77"/>
      <c r="J1" s="80"/>
      <c r="K1" s="80"/>
      <c r="L1" s="80"/>
      <c r="M1" s="80"/>
      <c r="N1" s="80"/>
    </row>
    <row r="2" spans="2:14" ht="35.1" customHeight="1" x14ac:dyDescent="0.3">
      <c r="B2" s="220" t="s">
        <v>157</v>
      </c>
      <c r="C2" s="221"/>
      <c r="D2" s="221"/>
      <c r="E2" s="221"/>
      <c r="F2" s="221"/>
      <c r="G2" s="221"/>
      <c r="H2" s="221"/>
      <c r="I2" s="221"/>
      <c r="J2" s="221"/>
      <c r="K2" s="221"/>
      <c r="L2" s="221"/>
      <c r="M2" s="221"/>
      <c r="N2" s="254"/>
    </row>
    <row r="3" spans="2:14" ht="3" customHeight="1" x14ac:dyDescent="0.3">
      <c r="B3" s="156"/>
      <c r="C3" s="117"/>
      <c r="D3" s="117"/>
      <c r="E3" s="157"/>
      <c r="F3" s="117"/>
      <c r="G3" s="136"/>
      <c r="H3" s="136"/>
      <c r="I3" s="136"/>
      <c r="J3" s="136"/>
      <c r="K3" s="136"/>
      <c r="L3" s="136"/>
      <c r="M3" s="136"/>
      <c r="N3" s="123"/>
    </row>
    <row r="4" spans="2:14" ht="18" customHeight="1" x14ac:dyDescent="0.3">
      <c r="B4" s="118"/>
      <c r="C4" s="251" t="s">
        <v>129</v>
      </c>
      <c r="D4" s="251"/>
      <c r="E4" s="251"/>
      <c r="F4" s="119"/>
      <c r="G4" s="119"/>
      <c r="H4" s="119"/>
      <c r="I4" s="119"/>
      <c r="J4" s="119"/>
      <c r="K4" s="119"/>
      <c r="L4" s="119"/>
      <c r="M4" s="119"/>
      <c r="N4" s="120"/>
    </row>
    <row r="5" spans="2:14" x14ac:dyDescent="0.3">
      <c r="B5" s="156"/>
      <c r="C5" s="117"/>
      <c r="D5" s="117"/>
      <c r="E5" s="117"/>
      <c r="F5" s="117"/>
      <c r="G5" s="117"/>
      <c r="H5" s="117"/>
      <c r="I5" s="12"/>
      <c r="J5" s="117"/>
      <c r="K5" s="117"/>
      <c r="L5" s="117"/>
      <c r="M5" s="117"/>
      <c r="N5" s="146"/>
    </row>
    <row r="6" spans="2:14" s="75" customFormat="1" ht="15" customHeight="1" x14ac:dyDescent="0.2">
      <c r="B6" s="128"/>
      <c r="C6" s="291" t="s">
        <v>248</v>
      </c>
      <c r="D6" s="291"/>
      <c r="E6" s="152">
        <v>0.2</v>
      </c>
      <c r="F6" s="117"/>
      <c r="G6" s="290" t="s">
        <v>256</v>
      </c>
      <c r="H6" s="290"/>
      <c r="I6" s="290"/>
      <c r="J6" s="290"/>
      <c r="K6" s="290"/>
      <c r="L6" s="290"/>
      <c r="M6" s="290"/>
      <c r="N6" s="146"/>
    </row>
    <row r="7" spans="2:14" s="75" customFormat="1" ht="15" customHeight="1" x14ac:dyDescent="0.2">
      <c r="B7" s="128"/>
      <c r="C7" s="291"/>
      <c r="D7" s="291"/>
      <c r="E7" s="117"/>
      <c r="F7" s="117"/>
      <c r="G7" s="290"/>
      <c r="H7" s="290"/>
      <c r="I7" s="290"/>
      <c r="J7" s="290"/>
      <c r="K7" s="290"/>
      <c r="L7" s="290"/>
      <c r="M7" s="290"/>
      <c r="N7" s="146"/>
    </row>
    <row r="8" spans="2:14" s="75" customFormat="1" ht="15" customHeight="1" x14ac:dyDescent="0.2">
      <c r="B8" s="128"/>
      <c r="C8" s="117"/>
      <c r="D8" s="117"/>
      <c r="E8" s="117"/>
      <c r="F8" s="117"/>
      <c r="G8" s="290"/>
      <c r="H8" s="290"/>
      <c r="I8" s="290"/>
      <c r="J8" s="290"/>
      <c r="K8" s="290"/>
      <c r="L8" s="290"/>
      <c r="M8" s="290"/>
      <c r="N8" s="146"/>
    </row>
    <row r="9" spans="2:14" s="75" customFormat="1" ht="15" customHeight="1" x14ac:dyDescent="0.2">
      <c r="B9" s="128"/>
      <c r="C9" s="117"/>
      <c r="D9" s="117"/>
      <c r="E9" s="117"/>
      <c r="F9" s="117"/>
      <c r="G9" s="290"/>
      <c r="H9" s="290"/>
      <c r="I9" s="290"/>
      <c r="J9" s="290"/>
      <c r="K9" s="290"/>
      <c r="L9" s="290"/>
      <c r="M9" s="290"/>
      <c r="N9" s="146"/>
    </row>
    <row r="10" spans="2:14" s="75" customFormat="1" ht="15" customHeight="1" x14ac:dyDescent="0.2">
      <c r="B10" s="128"/>
      <c r="C10" s="291" t="s">
        <v>247</v>
      </c>
      <c r="D10" s="291"/>
      <c r="E10" s="152">
        <v>0.4</v>
      </c>
      <c r="F10" s="117"/>
      <c r="G10" s="290" t="s">
        <v>257</v>
      </c>
      <c r="H10" s="290"/>
      <c r="I10" s="290"/>
      <c r="J10" s="290"/>
      <c r="K10" s="290"/>
      <c r="L10" s="290"/>
      <c r="M10" s="290"/>
      <c r="N10" s="146"/>
    </row>
    <row r="11" spans="2:14" s="75" customFormat="1" ht="15" customHeight="1" x14ac:dyDescent="0.2">
      <c r="B11" s="128"/>
      <c r="C11" s="291"/>
      <c r="D11" s="291"/>
      <c r="E11" s="157"/>
      <c r="F11" s="117"/>
      <c r="G11" s="290"/>
      <c r="H11" s="290"/>
      <c r="I11" s="290"/>
      <c r="J11" s="290"/>
      <c r="K11" s="290"/>
      <c r="L11" s="290"/>
      <c r="M11" s="290"/>
      <c r="N11" s="146"/>
    </row>
    <row r="12" spans="2:14" s="75" customFormat="1" ht="15" customHeight="1" x14ac:dyDescent="0.2">
      <c r="B12" s="128"/>
      <c r="C12" s="291"/>
      <c r="D12" s="291"/>
      <c r="E12" s="157"/>
      <c r="F12" s="117"/>
      <c r="G12" s="290"/>
      <c r="H12" s="290"/>
      <c r="I12" s="290"/>
      <c r="J12" s="290"/>
      <c r="K12" s="290"/>
      <c r="L12" s="290"/>
      <c r="M12" s="290"/>
      <c r="N12" s="146"/>
    </row>
    <row r="13" spans="2:14" s="75" customFormat="1" ht="15" customHeight="1" x14ac:dyDescent="0.2">
      <c r="B13" s="128"/>
      <c r="C13" s="203"/>
      <c r="D13" s="203"/>
      <c r="E13" s="157"/>
      <c r="F13" s="117"/>
      <c r="G13" s="290"/>
      <c r="H13" s="290"/>
      <c r="I13" s="290"/>
      <c r="J13" s="290"/>
      <c r="K13" s="290"/>
      <c r="L13" s="290"/>
      <c r="M13" s="290"/>
      <c r="N13" s="146"/>
    </row>
    <row r="14" spans="2:14" ht="15" customHeight="1" x14ac:dyDescent="0.3">
      <c r="B14" s="156"/>
      <c r="C14" s="117"/>
      <c r="D14" s="117"/>
      <c r="E14" s="117"/>
      <c r="F14" s="117"/>
      <c r="G14" s="205"/>
      <c r="H14" s="205"/>
      <c r="I14" s="205"/>
      <c r="J14" s="205"/>
      <c r="K14" s="205"/>
      <c r="L14" s="205"/>
      <c r="M14" s="205"/>
      <c r="N14" s="146"/>
    </row>
    <row r="15" spans="2:14" ht="15" customHeight="1" x14ac:dyDescent="0.3">
      <c r="B15" s="156"/>
      <c r="C15" s="291" t="s">
        <v>259</v>
      </c>
      <c r="D15" s="291"/>
      <c r="E15" s="151">
        <v>1.63</v>
      </c>
      <c r="F15" s="117"/>
      <c r="G15" s="290" t="s">
        <v>261</v>
      </c>
      <c r="H15" s="290"/>
      <c r="I15" s="290"/>
      <c r="J15" s="290"/>
      <c r="K15" s="290"/>
      <c r="L15" s="290"/>
      <c r="M15" s="290"/>
      <c r="N15" s="123"/>
    </row>
    <row r="16" spans="2:14" ht="15" customHeight="1" x14ac:dyDescent="0.3">
      <c r="B16" s="156"/>
      <c r="C16" s="291"/>
      <c r="D16" s="291"/>
      <c r="E16" s="117"/>
      <c r="F16" s="117"/>
      <c r="G16" s="290"/>
      <c r="H16" s="290"/>
      <c r="I16" s="290"/>
      <c r="J16" s="290"/>
      <c r="K16" s="290"/>
      <c r="L16" s="290"/>
      <c r="M16" s="290"/>
      <c r="N16" s="123"/>
    </row>
    <row r="17" spans="2:14" ht="15" customHeight="1" x14ac:dyDescent="0.3">
      <c r="B17" s="156"/>
      <c r="C17" s="117"/>
      <c r="D17" s="117"/>
      <c r="E17" s="117"/>
      <c r="F17" s="117"/>
      <c r="G17" s="290"/>
      <c r="H17" s="290"/>
      <c r="I17" s="290"/>
      <c r="J17" s="290"/>
      <c r="K17" s="290"/>
      <c r="L17" s="290"/>
      <c r="M17" s="290"/>
      <c r="N17" s="123"/>
    </row>
    <row r="18" spans="2:14" ht="15" customHeight="1" x14ac:dyDescent="0.3">
      <c r="B18" s="156"/>
      <c r="C18" s="117"/>
      <c r="D18" s="117"/>
      <c r="E18" s="157"/>
      <c r="F18" s="117"/>
      <c r="G18" s="205"/>
      <c r="H18" s="205"/>
      <c r="I18" s="205"/>
      <c r="J18" s="205"/>
      <c r="K18" s="205"/>
      <c r="L18" s="205"/>
      <c r="M18" s="205"/>
      <c r="N18" s="123"/>
    </row>
    <row r="19" spans="2:14" s="75" customFormat="1" ht="15" customHeight="1" x14ac:dyDescent="0.2">
      <c r="B19" s="128"/>
      <c r="C19" s="291" t="s">
        <v>258</v>
      </c>
      <c r="D19" s="291"/>
      <c r="E19" s="151">
        <v>3</v>
      </c>
      <c r="F19" s="117"/>
      <c r="G19" s="290" t="s">
        <v>260</v>
      </c>
      <c r="H19" s="290"/>
      <c r="I19" s="290"/>
      <c r="J19" s="290"/>
      <c r="K19" s="290"/>
      <c r="L19" s="290"/>
      <c r="M19" s="290"/>
      <c r="N19" s="146"/>
    </row>
    <row r="20" spans="2:14" s="75" customFormat="1" ht="15" customHeight="1" x14ac:dyDescent="0.2">
      <c r="B20" s="128"/>
      <c r="C20" s="291"/>
      <c r="D20" s="291"/>
      <c r="E20" s="157"/>
      <c r="F20" s="117"/>
      <c r="G20" s="290"/>
      <c r="H20" s="290"/>
      <c r="I20" s="290"/>
      <c r="J20" s="290"/>
      <c r="K20" s="290"/>
      <c r="L20" s="290"/>
      <c r="M20" s="290"/>
      <c r="N20" s="146"/>
    </row>
    <row r="21" spans="2:14" s="75" customFormat="1" ht="15" customHeight="1" x14ac:dyDescent="0.2">
      <c r="B21" s="128"/>
      <c r="C21" s="291"/>
      <c r="D21" s="291"/>
      <c r="E21" s="157"/>
      <c r="F21" s="117"/>
      <c r="G21" s="290"/>
      <c r="H21" s="290"/>
      <c r="I21" s="290"/>
      <c r="J21" s="290"/>
      <c r="K21" s="290"/>
      <c r="L21" s="290"/>
      <c r="M21" s="290"/>
      <c r="N21" s="146"/>
    </row>
    <row r="22" spans="2:14" s="75" customFormat="1" ht="15" customHeight="1" x14ac:dyDescent="0.2">
      <c r="B22" s="128"/>
      <c r="C22" s="117"/>
      <c r="D22" s="117"/>
      <c r="E22" s="117"/>
      <c r="F22" s="117"/>
      <c r="G22" s="205"/>
      <c r="H22" s="205"/>
      <c r="I22" s="205"/>
      <c r="J22" s="205"/>
      <c r="K22" s="205"/>
      <c r="L22" s="205"/>
      <c r="M22" s="205"/>
      <c r="N22" s="146"/>
    </row>
    <row r="23" spans="2:14" ht="15" customHeight="1" x14ac:dyDescent="0.3">
      <c r="B23" s="156"/>
      <c r="C23" s="117"/>
      <c r="D23" s="117"/>
      <c r="E23" s="117"/>
      <c r="F23" s="117"/>
      <c r="G23" s="205"/>
      <c r="H23" s="205"/>
      <c r="I23" s="205"/>
      <c r="J23" s="205"/>
      <c r="K23" s="205"/>
      <c r="L23" s="205"/>
      <c r="M23" s="205"/>
      <c r="N23" s="146"/>
    </row>
    <row r="24" spans="2:14" ht="15" customHeight="1" x14ac:dyDescent="0.3">
      <c r="B24" s="156"/>
      <c r="C24" s="291" t="s">
        <v>253</v>
      </c>
      <c r="D24" s="291"/>
      <c r="E24" s="204" t="s">
        <v>200</v>
      </c>
      <c r="F24" s="117"/>
      <c r="G24" s="290" t="s">
        <v>255</v>
      </c>
      <c r="H24" s="290"/>
      <c r="I24" s="290"/>
      <c r="J24" s="290"/>
      <c r="K24" s="290"/>
      <c r="L24" s="290"/>
      <c r="M24" s="290"/>
      <c r="N24" s="146"/>
    </row>
    <row r="25" spans="2:14" ht="15" customHeight="1" x14ac:dyDescent="0.3">
      <c r="B25" s="156"/>
      <c r="C25" s="291"/>
      <c r="D25" s="291"/>
      <c r="E25" s="117"/>
      <c r="F25" s="117"/>
      <c r="G25" s="290"/>
      <c r="H25" s="290"/>
      <c r="I25" s="290"/>
      <c r="J25" s="290"/>
      <c r="K25" s="290"/>
      <c r="L25" s="290"/>
      <c r="M25" s="290"/>
      <c r="N25" s="146"/>
    </row>
    <row r="26" spans="2:14" ht="15" customHeight="1" x14ac:dyDescent="0.3">
      <c r="B26" s="156"/>
      <c r="C26" s="117"/>
      <c r="D26" s="117"/>
      <c r="E26" s="117"/>
      <c r="F26" s="117"/>
      <c r="G26" s="290"/>
      <c r="H26" s="290"/>
      <c r="I26" s="290"/>
      <c r="J26" s="290"/>
      <c r="K26" s="290"/>
      <c r="L26" s="290"/>
      <c r="M26" s="290"/>
      <c r="N26" s="146"/>
    </row>
    <row r="27" spans="2:14" x14ac:dyDescent="0.3">
      <c r="B27" s="156"/>
      <c r="C27" s="117"/>
      <c r="D27" s="117"/>
      <c r="E27" s="117"/>
      <c r="F27" s="117"/>
      <c r="G27" s="117"/>
      <c r="H27" s="117"/>
      <c r="I27" s="12"/>
      <c r="J27" s="117"/>
      <c r="K27" s="117"/>
      <c r="L27" s="117"/>
      <c r="M27" s="117"/>
      <c r="N27" s="146"/>
    </row>
    <row r="28" spans="2:14" ht="18" customHeight="1" x14ac:dyDescent="0.3">
      <c r="B28" s="118"/>
      <c r="C28" s="251" t="s">
        <v>124</v>
      </c>
      <c r="D28" s="251"/>
      <c r="E28" s="251"/>
      <c r="F28" s="119"/>
      <c r="G28" s="119"/>
      <c r="H28" s="119"/>
      <c r="I28" s="119"/>
      <c r="J28" s="119"/>
      <c r="K28" s="119"/>
      <c r="L28" s="119"/>
      <c r="M28" s="119"/>
      <c r="N28" s="120"/>
    </row>
    <row r="29" spans="2:14" x14ac:dyDescent="0.3">
      <c r="B29" s="156"/>
      <c r="C29" s="117"/>
      <c r="D29" s="117"/>
      <c r="E29" s="117"/>
      <c r="F29" s="117"/>
      <c r="G29" s="117"/>
      <c r="H29" s="117"/>
      <c r="I29" s="12"/>
      <c r="J29" s="117"/>
      <c r="K29" s="117"/>
      <c r="L29" s="117"/>
      <c r="M29" s="117"/>
      <c r="N29" s="146"/>
    </row>
    <row r="30" spans="2:14" x14ac:dyDescent="0.3">
      <c r="B30" s="156"/>
      <c r="C30" s="117"/>
      <c r="D30" s="117"/>
      <c r="E30" s="117"/>
      <c r="F30" s="117"/>
      <c r="G30" s="117"/>
      <c r="H30" s="117"/>
      <c r="I30" s="12"/>
      <c r="J30" s="117"/>
      <c r="K30" s="117"/>
      <c r="L30" s="117"/>
      <c r="M30" s="117"/>
      <c r="N30" s="146"/>
    </row>
    <row r="31" spans="2:14" x14ac:dyDescent="0.3">
      <c r="B31" s="156"/>
      <c r="C31" s="293" t="s">
        <v>158</v>
      </c>
      <c r="D31" s="294"/>
      <c r="E31" s="151">
        <v>0.3</v>
      </c>
      <c r="F31" s="117"/>
      <c r="G31" s="290" t="s">
        <v>159</v>
      </c>
      <c r="H31" s="290"/>
      <c r="I31" s="290"/>
      <c r="J31" s="290"/>
      <c r="K31" s="290"/>
      <c r="L31" s="290"/>
      <c r="M31" s="290"/>
      <c r="N31" s="123"/>
    </row>
    <row r="32" spans="2:14" x14ac:dyDescent="0.3">
      <c r="B32" s="156"/>
      <c r="C32" s="117"/>
      <c r="D32" s="117"/>
      <c r="E32" s="117"/>
      <c r="F32" s="117"/>
      <c r="G32" s="290"/>
      <c r="H32" s="290"/>
      <c r="I32" s="290"/>
      <c r="J32" s="290"/>
      <c r="K32" s="290"/>
      <c r="L32" s="290"/>
      <c r="M32" s="290"/>
      <c r="N32" s="123"/>
    </row>
    <row r="33" spans="2:14" x14ac:dyDescent="0.3">
      <c r="B33" s="156"/>
      <c r="C33" s="293" t="s">
        <v>160</v>
      </c>
      <c r="D33" s="294"/>
      <c r="E33" s="151">
        <v>0.02</v>
      </c>
      <c r="F33" s="117"/>
      <c r="G33" s="290" t="s">
        <v>161</v>
      </c>
      <c r="H33" s="290"/>
      <c r="I33" s="290"/>
      <c r="J33" s="290"/>
      <c r="K33" s="290"/>
      <c r="L33" s="290"/>
      <c r="M33" s="290"/>
      <c r="N33" s="123"/>
    </row>
    <row r="34" spans="2:14" x14ac:dyDescent="0.3">
      <c r="B34" s="156"/>
      <c r="C34" s="117"/>
      <c r="D34" s="117"/>
      <c r="E34" s="117"/>
      <c r="F34" s="117"/>
      <c r="G34" s="290"/>
      <c r="H34" s="290"/>
      <c r="I34" s="290"/>
      <c r="J34" s="290"/>
      <c r="K34" s="290"/>
      <c r="L34" s="290"/>
      <c r="M34" s="290"/>
      <c r="N34" s="123"/>
    </row>
    <row r="35" spans="2:14" x14ac:dyDescent="0.3">
      <c r="B35" s="156"/>
      <c r="C35" s="117"/>
      <c r="D35" s="117"/>
      <c r="E35" s="117"/>
      <c r="F35" s="117"/>
      <c r="G35" s="136"/>
      <c r="H35" s="136"/>
      <c r="I35" s="136"/>
      <c r="J35" s="136"/>
      <c r="K35" s="136"/>
      <c r="L35" s="136"/>
      <c r="M35" s="136"/>
      <c r="N35" s="123"/>
    </row>
    <row r="36" spans="2:14" ht="18" customHeight="1" x14ac:dyDescent="0.3">
      <c r="B36" s="118"/>
      <c r="C36" s="251" t="s">
        <v>123</v>
      </c>
      <c r="D36" s="251"/>
      <c r="E36" s="251"/>
      <c r="F36" s="119"/>
      <c r="G36" s="119"/>
      <c r="H36" s="119"/>
      <c r="I36" s="119"/>
      <c r="J36" s="119"/>
      <c r="K36" s="119"/>
      <c r="L36" s="119"/>
      <c r="M36" s="119"/>
      <c r="N36" s="120"/>
    </row>
    <row r="37" spans="2:14" x14ac:dyDescent="0.3">
      <c r="B37" s="156"/>
      <c r="C37" s="117"/>
      <c r="D37" s="117"/>
      <c r="E37" s="117"/>
      <c r="F37" s="117"/>
      <c r="G37" s="117"/>
      <c r="H37" s="117"/>
      <c r="I37" s="12"/>
      <c r="J37" s="117"/>
      <c r="K37" s="117"/>
      <c r="L37" s="117"/>
      <c r="M37" s="117"/>
      <c r="N37" s="146"/>
    </row>
    <row r="38" spans="2:14" x14ac:dyDescent="0.3">
      <c r="B38" s="156"/>
      <c r="C38" s="117"/>
      <c r="D38" s="117"/>
      <c r="E38" s="117"/>
      <c r="F38" s="117"/>
      <c r="G38" s="117"/>
      <c r="H38" s="117"/>
      <c r="I38" s="12"/>
      <c r="J38" s="117"/>
      <c r="K38" s="117"/>
      <c r="L38" s="117"/>
      <c r="M38" s="117"/>
      <c r="N38" s="146"/>
    </row>
    <row r="39" spans="2:14" x14ac:dyDescent="0.3">
      <c r="B39" s="156"/>
      <c r="C39" s="293" t="s">
        <v>238</v>
      </c>
      <c r="D39" s="294"/>
      <c r="E39" s="204" t="s">
        <v>199</v>
      </c>
      <c r="F39" s="117"/>
      <c r="G39" s="290" t="s">
        <v>239</v>
      </c>
      <c r="H39" s="290"/>
      <c r="I39" s="290"/>
      <c r="J39" s="290"/>
      <c r="K39" s="290"/>
      <c r="L39" s="290"/>
      <c r="M39" s="290"/>
      <c r="N39" s="123"/>
    </row>
    <row r="40" spans="2:14" x14ac:dyDescent="0.3">
      <c r="B40" s="156"/>
      <c r="C40" s="191"/>
      <c r="D40" s="191"/>
      <c r="E40" s="117"/>
      <c r="F40" s="117"/>
      <c r="G40" s="290"/>
      <c r="H40" s="290"/>
      <c r="I40" s="290"/>
      <c r="J40" s="290"/>
      <c r="K40" s="290"/>
      <c r="L40" s="290"/>
      <c r="M40" s="290"/>
      <c r="N40" s="123"/>
    </row>
    <row r="41" spans="2:14" x14ac:dyDescent="0.3">
      <c r="B41" s="156"/>
      <c r="C41" s="117"/>
      <c r="D41" s="117"/>
      <c r="E41" s="117"/>
      <c r="F41" s="117"/>
      <c r="G41" s="290"/>
      <c r="H41" s="290"/>
      <c r="I41" s="290"/>
      <c r="J41" s="290"/>
      <c r="K41" s="290"/>
      <c r="L41" s="290"/>
      <c r="M41" s="290"/>
      <c r="N41" s="123"/>
    </row>
    <row r="42" spans="2:14" x14ac:dyDescent="0.3">
      <c r="B42" s="156"/>
      <c r="C42" s="117"/>
      <c r="D42" s="117"/>
      <c r="E42" s="117"/>
      <c r="F42" s="117"/>
      <c r="G42" s="117"/>
      <c r="H42" s="117"/>
      <c r="I42" s="12"/>
      <c r="J42" s="117"/>
      <c r="K42" s="117"/>
      <c r="L42" s="117"/>
      <c r="M42" s="117"/>
      <c r="N42" s="146"/>
    </row>
    <row r="43" spans="2:14" ht="18" customHeight="1" x14ac:dyDescent="0.3">
      <c r="B43" s="118"/>
      <c r="C43" s="251" t="s">
        <v>198</v>
      </c>
      <c r="D43" s="251"/>
      <c r="E43" s="251"/>
      <c r="F43" s="119"/>
      <c r="G43" s="119"/>
      <c r="H43" s="119"/>
      <c r="I43" s="119"/>
      <c r="J43" s="119"/>
      <c r="K43" s="119"/>
      <c r="L43" s="119"/>
      <c r="M43" s="119"/>
      <c r="N43" s="120"/>
    </row>
    <row r="44" spans="2:14" x14ac:dyDescent="0.3">
      <c r="B44" s="156"/>
      <c r="C44" s="117"/>
      <c r="D44" s="117"/>
      <c r="E44" s="117"/>
      <c r="F44" s="117"/>
      <c r="G44" s="117"/>
      <c r="H44" s="117"/>
      <c r="I44" s="12"/>
      <c r="J44" s="117"/>
      <c r="K44" s="117"/>
      <c r="L44" s="117"/>
      <c r="M44" s="117"/>
      <c r="N44" s="146"/>
    </row>
    <row r="45" spans="2:14" x14ac:dyDescent="0.3">
      <c r="B45" s="156"/>
      <c r="C45" s="117"/>
      <c r="D45" s="117"/>
      <c r="E45" s="117"/>
      <c r="F45" s="117"/>
      <c r="G45" s="117"/>
      <c r="H45" s="117"/>
      <c r="I45" s="12"/>
      <c r="J45" s="117"/>
      <c r="K45" s="117"/>
      <c r="L45" s="117"/>
      <c r="M45" s="117"/>
      <c r="N45" s="146"/>
    </row>
    <row r="46" spans="2:14" ht="15" customHeight="1" x14ac:dyDescent="0.3">
      <c r="B46" s="156"/>
      <c r="C46" s="293" t="s">
        <v>163</v>
      </c>
      <c r="D46" s="294"/>
      <c r="E46" s="151" t="s">
        <v>165</v>
      </c>
      <c r="F46" s="117"/>
      <c r="G46" s="290" t="s">
        <v>232</v>
      </c>
      <c r="H46" s="290"/>
      <c r="I46" s="290"/>
      <c r="J46" s="290"/>
      <c r="K46" s="290"/>
      <c r="L46" s="290"/>
      <c r="M46" s="290"/>
      <c r="N46" s="146"/>
    </row>
    <row r="47" spans="2:14" x14ac:dyDescent="0.3">
      <c r="B47" s="156"/>
      <c r="C47" s="117"/>
      <c r="D47" s="117"/>
      <c r="E47" s="117"/>
      <c r="F47" s="117"/>
      <c r="G47" s="290"/>
      <c r="H47" s="290"/>
      <c r="I47" s="290"/>
      <c r="J47" s="290"/>
      <c r="K47" s="290"/>
      <c r="L47" s="290"/>
      <c r="M47" s="290"/>
      <c r="N47" s="146"/>
    </row>
    <row r="48" spans="2:14" x14ac:dyDescent="0.3">
      <c r="B48" s="156"/>
      <c r="C48" s="117"/>
      <c r="D48" s="117"/>
      <c r="E48" s="117"/>
      <c r="F48" s="117"/>
      <c r="G48" s="290"/>
      <c r="H48" s="290"/>
      <c r="I48" s="290"/>
      <c r="J48" s="290"/>
      <c r="K48" s="290"/>
      <c r="L48" s="290"/>
      <c r="M48" s="290"/>
      <c r="N48" s="146"/>
    </row>
    <row r="49" spans="2:14" ht="15" customHeight="1" x14ac:dyDescent="0.3">
      <c r="B49" s="156"/>
      <c r="C49" s="293" t="s">
        <v>164</v>
      </c>
      <c r="D49" s="294"/>
      <c r="E49" s="151" t="s">
        <v>197</v>
      </c>
      <c r="F49" s="117"/>
      <c r="G49" s="290" t="s">
        <v>168</v>
      </c>
      <c r="H49" s="290"/>
      <c r="I49" s="290"/>
      <c r="J49" s="290"/>
      <c r="K49" s="290"/>
      <c r="L49" s="290"/>
      <c r="M49" s="290"/>
      <c r="N49" s="146"/>
    </row>
    <row r="50" spans="2:14" x14ac:dyDescent="0.3">
      <c r="B50" s="156"/>
      <c r="C50" s="117"/>
      <c r="D50" s="117"/>
      <c r="E50" s="117"/>
      <c r="F50" s="117"/>
      <c r="G50" s="290"/>
      <c r="H50" s="290"/>
      <c r="I50" s="290"/>
      <c r="J50" s="290"/>
      <c r="K50" s="290"/>
      <c r="L50" s="290"/>
      <c r="M50" s="290"/>
      <c r="N50" s="146"/>
    </row>
    <row r="51" spans="2:14" x14ac:dyDescent="0.3">
      <c r="B51" s="156"/>
      <c r="C51" s="117"/>
      <c r="D51" s="117"/>
      <c r="E51" s="117"/>
      <c r="F51" s="117"/>
      <c r="G51" s="290"/>
      <c r="H51" s="290"/>
      <c r="I51" s="290"/>
      <c r="J51" s="290"/>
      <c r="K51" s="290"/>
      <c r="L51" s="290"/>
      <c r="M51" s="290"/>
      <c r="N51" s="146"/>
    </row>
    <row r="52" spans="2:14" x14ac:dyDescent="0.3">
      <c r="B52" s="156"/>
      <c r="C52" s="117"/>
      <c r="D52" s="117"/>
      <c r="E52" s="117"/>
      <c r="F52" s="117"/>
      <c r="G52" s="290"/>
      <c r="H52" s="290"/>
      <c r="I52" s="290"/>
      <c r="J52" s="290"/>
      <c r="K52" s="290"/>
      <c r="L52" s="290"/>
      <c r="M52" s="290"/>
      <c r="N52" s="146"/>
    </row>
    <row r="53" spans="2:14" x14ac:dyDescent="0.3">
      <c r="B53" s="156"/>
      <c r="C53" s="293" t="s">
        <v>162</v>
      </c>
      <c r="D53" s="294"/>
      <c r="E53" s="153">
        <v>250</v>
      </c>
      <c r="F53" s="117"/>
      <c r="G53" s="290" t="s">
        <v>219</v>
      </c>
      <c r="H53" s="290"/>
      <c r="I53" s="290"/>
      <c r="J53" s="290"/>
      <c r="K53" s="290"/>
      <c r="L53" s="290"/>
      <c r="M53" s="290"/>
      <c r="N53" s="146"/>
    </row>
    <row r="54" spans="2:14" x14ac:dyDescent="0.3">
      <c r="B54" s="156"/>
      <c r="C54" s="117"/>
      <c r="D54" s="117"/>
      <c r="E54" s="12"/>
      <c r="F54" s="117"/>
      <c r="G54" s="290"/>
      <c r="H54" s="290"/>
      <c r="I54" s="290"/>
      <c r="J54" s="290"/>
      <c r="K54" s="290"/>
      <c r="L54" s="290"/>
      <c r="M54" s="290"/>
      <c r="N54" s="146"/>
    </row>
    <row r="55" spans="2:14" x14ac:dyDescent="0.3">
      <c r="B55" s="156"/>
      <c r="C55" s="117"/>
      <c r="D55" s="117"/>
      <c r="E55" s="117"/>
      <c r="F55" s="117"/>
      <c r="G55" s="117"/>
      <c r="H55" s="117"/>
      <c r="I55" s="12"/>
      <c r="J55" s="117"/>
      <c r="K55" s="117"/>
      <c r="L55" s="117"/>
      <c r="M55" s="117"/>
      <c r="N55" s="146"/>
    </row>
    <row r="56" spans="2:14" ht="18" customHeight="1" x14ac:dyDescent="0.3">
      <c r="B56" s="118"/>
      <c r="C56" s="251" t="s">
        <v>215</v>
      </c>
      <c r="D56" s="251"/>
      <c r="E56" s="251"/>
      <c r="F56" s="119"/>
      <c r="G56" s="119"/>
      <c r="H56" s="119"/>
      <c r="I56" s="119"/>
      <c r="J56" s="119"/>
      <c r="K56" s="119"/>
      <c r="L56" s="119"/>
      <c r="M56" s="119"/>
      <c r="N56" s="120"/>
    </row>
    <row r="57" spans="2:14" x14ac:dyDescent="0.3">
      <c r="B57" s="156"/>
      <c r="C57" s="117"/>
      <c r="D57" s="117"/>
      <c r="E57" s="117"/>
      <c r="F57" s="117"/>
      <c r="G57" s="117"/>
      <c r="H57" s="117"/>
      <c r="I57" s="12"/>
      <c r="J57" s="117"/>
      <c r="K57" s="117"/>
      <c r="L57" s="117"/>
      <c r="M57" s="117"/>
      <c r="N57" s="146"/>
    </row>
    <row r="58" spans="2:14" x14ac:dyDescent="0.3">
      <c r="B58" s="156"/>
      <c r="C58" s="117"/>
      <c r="D58" s="117"/>
      <c r="E58" s="117"/>
      <c r="F58" s="117"/>
      <c r="G58" s="117"/>
      <c r="H58" s="117"/>
      <c r="I58" s="12"/>
      <c r="J58" s="117"/>
      <c r="K58" s="117"/>
      <c r="L58" s="117"/>
      <c r="M58" s="117"/>
      <c r="N58" s="146"/>
    </row>
    <row r="59" spans="2:14" ht="15" customHeight="1" x14ac:dyDescent="0.3">
      <c r="B59" s="156"/>
      <c r="C59" s="291" t="s">
        <v>214</v>
      </c>
      <c r="D59" s="292"/>
      <c r="E59" s="153">
        <v>1000</v>
      </c>
      <c r="F59" s="117"/>
      <c r="G59" s="290" t="s">
        <v>249</v>
      </c>
      <c r="H59" s="290"/>
      <c r="I59" s="290"/>
      <c r="J59" s="290"/>
      <c r="K59" s="290"/>
      <c r="L59" s="290"/>
      <c r="M59" s="290"/>
      <c r="N59" s="146"/>
    </row>
    <row r="60" spans="2:14" x14ac:dyDescent="0.3">
      <c r="B60" s="156"/>
      <c r="C60" s="148"/>
      <c r="D60" s="148"/>
      <c r="E60" s="117"/>
      <c r="F60" s="117"/>
      <c r="G60" s="290"/>
      <c r="H60" s="290"/>
      <c r="I60" s="290"/>
      <c r="J60" s="290"/>
      <c r="K60" s="290"/>
      <c r="L60" s="290"/>
      <c r="M60" s="290"/>
      <c r="N60" s="146"/>
    </row>
    <row r="61" spans="2:14" x14ac:dyDescent="0.3">
      <c r="B61" s="156"/>
      <c r="C61" s="293" t="s">
        <v>217</v>
      </c>
      <c r="D61" s="294"/>
      <c r="E61" s="153">
        <v>500</v>
      </c>
      <c r="F61" s="117"/>
      <c r="G61" s="290" t="s">
        <v>218</v>
      </c>
      <c r="H61" s="290"/>
      <c r="I61" s="290"/>
      <c r="J61" s="290"/>
      <c r="K61" s="290"/>
      <c r="L61" s="290"/>
      <c r="M61" s="290"/>
      <c r="N61" s="146"/>
    </row>
    <row r="62" spans="2:14" x14ac:dyDescent="0.3">
      <c r="B62" s="156"/>
      <c r="C62" s="117"/>
      <c r="D62" s="117"/>
      <c r="E62" s="117"/>
      <c r="F62" s="117"/>
      <c r="G62" s="290"/>
      <c r="H62" s="290"/>
      <c r="I62" s="290"/>
      <c r="J62" s="290"/>
      <c r="K62" s="290"/>
      <c r="L62" s="290"/>
      <c r="M62" s="290"/>
      <c r="N62" s="146"/>
    </row>
    <row r="63" spans="2:14" ht="15" customHeight="1" x14ac:dyDescent="0.3">
      <c r="B63" s="156"/>
      <c r="C63" s="293" t="s">
        <v>220</v>
      </c>
      <c r="D63" s="294"/>
      <c r="E63" s="151" t="s">
        <v>197</v>
      </c>
      <c r="F63" s="117"/>
      <c r="G63" s="290" t="s">
        <v>221</v>
      </c>
      <c r="H63" s="290"/>
      <c r="I63" s="290"/>
      <c r="J63" s="290"/>
      <c r="K63" s="290"/>
      <c r="L63" s="290"/>
      <c r="M63" s="290"/>
      <c r="N63" s="146"/>
    </row>
    <row r="64" spans="2:14" x14ac:dyDescent="0.3">
      <c r="B64" s="156"/>
      <c r="C64" s="117"/>
      <c r="D64" s="117"/>
      <c r="E64" s="117"/>
      <c r="F64" s="117"/>
      <c r="G64" s="290"/>
      <c r="H64" s="290"/>
      <c r="I64" s="290"/>
      <c r="J64" s="290"/>
      <c r="K64" s="290"/>
      <c r="L64" s="290"/>
      <c r="M64" s="290"/>
      <c r="N64" s="146"/>
    </row>
    <row r="65" spans="2:14" x14ac:dyDescent="0.3">
      <c r="B65" s="156"/>
      <c r="C65" s="117"/>
      <c r="D65" s="117"/>
      <c r="E65" s="117"/>
      <c r="F65" s="117"/>
      <c r="G65" s="290"/>
      <c r="H65" s="290"/>
      <c r="I65" s="290"/>
      <c r="J65" s="290"/>
      <c r="K65" s="290"/>
      <c r="L65" s="290"/>
      <c r="M65" s="290"/>
      <c r="N65" s="146"/>
    </row>
    <row r="66" spans="2:14" x14ac:dyDescent="0.3">
      <c r="B66" s="156"/>
      <c r="C66" s="117"/>
      <c r="D66" s="117"/>
      <c r="E66" s="117"/>
      <c r="F66" s="117"/>
      <c r="G66" s="290"/>
      <c r="H66" s="290"/>
      <c r="I66" s="290"/>
      <c r="J66" s="290"/>
      <c r="K66" s="290"/>
      <c r="L66" s="290"/>
      <c r="M66" s="290"/>
      <c r="N66" s="146"/>
    </row>
    <row r="67" spans="2:14" x14ac:dyDescent="0.3">
      <c r="B67" s="156"/>
      <c r="C67" s="117"/>
      <c r="D67" s="117"/>
      <c r="E67" s="117"/>
      <c r="F67" s="117"/>
      <c r="G67" s="136"/>
      <c r="H67" s="136"/>
      <c r="I67" s="136"/>
      <c r="J67" s="136"/>
      <c r="K67" s="136"/>
      <c r="L67" s="136"/>
      <c r="M67" s="136"/>
      <c r="N67" s="146"/>
    </row>
    <row r="68" spans="2:14" ht="18" customHeight="1" x14ac:dyDescent="0.3">
      <c r="B68" s="118"/>
      <c r="C68" s="251" t="s">
        <v>226</v>
      </c>
      <c r="D68" s="251"/>
      <c r="E68" s="251"/>
      <c r="F68" s="119"/>
      <c r="G68" s="119"/>
      <c r="H68" s="119"/>
      <c r="I68" s="119"/>
      <c r="J68" s="119"/>
      <c r="K68" s="119"/>
      <c r="L68" s="119"/>
      <c r="M68" s="119"/>
      <c r="N68" s="120"/>
    </row>
    <row r="69" spans="2:14" x14ac:dyDescent="0.3">
      <c r="B69" s="156"/>
      <c r="C69" s="117"/>
      <c r="D69" s="117"/>
      <c r="E69" s="117"/>
      <c r="F69" s="117"/>
      <c r="G69" s="117"/>
      <c r="H69" s="117"/>
      <c r="I69" s="12"/>
      <c r="J69" s="117"/>
      <c r="K69" s="117"/>
      <c r="L69" s="117"/>
      <c r="M69" s="117"/>
      <c r="N69" s="146"/>
    </row>
    <row r="70" spans="2:14" x14ac:dyDescent="0.3">
      <c r="B70" s="156"/>
      <c r="C70" s="117"/>
      <c r="D70" s="117"/>
      <c r="E70" s="117"/>
      <c r="F70" s="117"/>
      <c r="G70" s="117"/>
      <c r="H70" s="117"/>
      <c r="I70" s="12"/>
      <c r="J70" s="117"/>
      <c r="K70" s="117"/>
      <c r="L70" s="117"/>
      <c r="M70" s="117"/>
      <c r="N70" s="146"/>
    </row>
    <row r="71" spans="2:14" ht="15" customHeight="1" x14ac:dyDescent="0.3">
      <c r="B71" s="156"/>
      <c r="C71" s="291" t="s">
        <v>228</v>
      </c>
      <c r="D71" s="291"/>
      <c r="E71" s="153">
        <v>14</v>
      </c>
      <c r="F71" s="117"/>
      <c r="G71" s="290" t="s">
        <v>227</v>
      </c>
      <c r="H71" s="290"/>
      <c r="I71" s="290"/>
      <c r="J71" s="290"/>
      <c r="K71" s="290"/>
      <c r="L71" s="290"/>
      <c r="M71" s="290"/>
      <c r="N71" s="146"/>
    </row>
    <row r="72" spans="2:14" x14ac:dyDescent="0.3">
      <c r="B72" s="156"/>
      <c r="C72" s="291"/>
      <c r="D72" s="291"/>
      <c r="E72" s="117"/>
      <c r="F72" s="117"/>
      <c r="G72" s="290"/>
      <c r="H72" s="290"/>
      <c r="I72" s="290"/>
      <c r="J72" s="290"/>
      <c r="K72" s="290"/>
      <c r="L72" s="290"/>
      <c r="M72" s="290"/>
      <c r="N72" s="146"/>
    </row>
    <row r="73" spans="2:14" x14ac:dyDescent="0.3">
      <c r="B73" s="158"/>
      <c r="C73" s="124"/>
      <c r="D73" s="124"/>
      <c r="E73" s="124"/>
      <c r="F73" s="124"/>
      <c r="G73" s="124"/>
      <c r="H73" s="124"/>
      <c r="I73" s="125"/>
      <c r="J73" s="124"/>
      <c r="K73" s="124"/>
      <c r="L73" s="124"/>
      <c r="M73" s="124"/>
      <c r="N73" s="159"/>
    </row>
  </sheetData>
  <sheetProtection password="C939" sheet="1" selectLockedCells="1"/>
  <mergeCells count="37">
    <mergeCell ref="B2:N2"/>
    <mergeCell ref="C4:E4"/>
    <mergeCell ref="C10:D12"/>
    <mergeCell ref="G6:M9"/>
    <mergeCell ref="C6:D7"/>
    <mergeCell ref="G10:M13"/>
    <mergeCell ref="G15:M17"/>
    <mergeCell ref="G19:M21"/>
    <mergeCell ref="C28:E28"/>
    <mergeCell ref="C39:D39"/>
    <mergeCell ref="G39:M41"/>
    <mergeCell ref="G31:M32"/>
    <mergeCell ref="C33:D33"/>
    <mergeCell ref="C15:D16"/>
    <mergeCell ref="C19:D21"/>
    <mergeCell ref="C24:D25"/>
    <mergeCell ref="G24:M26"/>
    <mergeCell ref="C31:D31"/>
    <mergeCell ref="G33:M34"/>
    <mergeCell ref="C36:E36"/>
    <mergeCell ref="G46:M48"/>
    <mergeCell ref="C63:D63"/>
    <mergeCell ref="G63:M66"/>
    <mergeCell ref="C53:D53"/>
    <mergeCell ref="C43:E43"/>
    <mergeCell ref="C61:D61"/>
    <mergeCell ref="G61:M62"/>
    <mergeCell ref="G53:M54"/>
    <mergeCell ref="G49:M52"/>
    <mergeCell ref="C49:D49"/>
    <mergeCell ref="C46:D46"/>
    <mergeCell ref="G71:M72"/>
    <mergeCell ref="C71:D72"/>
    <mergeCell ref="C56:E56"/>
    <mergeCell ref="C59:D59"/>
    <mergeCell ref="G59:M60"/>
    <mergeCell ref="C68:E68"/>
  </mergeCells>
  <dataValidations count="1">
    <dataValidation type="list" showInputMessage="1" showErrorMessage="1" sqref="E39 E24" xr:uid="{00000000-0002-0000-0500-000000000000}">
      <formula1>ja_nein</formula1>
    </dataValidation>
  </dataValidations>
  <printOptions horizontalCentered="1"/>
  <pageMargins left="0.70866141732283472" right="0.70866141732283472" top="0.78740157480314965" bottom="0.78740157480314965" header="0.31496062992125984" footer="0.31496062992125984"/>
  <pageSetup paperSize="9" scale="65" orientation="portrait" r:id="rId1"/>
  <headerFooter>
    <oddFooter>&amp;L&amp;D&amp;T&amp;C&amp;F&amp;R&amp;P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0"/>
    <pageSetUpPr fitToPage="1"/>
  </sheetPr>
  <dimension ref="B1:E266"/>
  <sheetViews>
    <sheetView showGridLines="0" showRowColHeaders="0" zoomScaleNormal="100" workbookViewId="0">
      <selection activeCell="C241" sqref="C241"/>
    </sheetView>
  </sheetViews>
  <sheetFormatPr baseColWidth="10" defaultColWidth="11.42578125" defaultRowHeight="13.5" customHeight="1" x14ac:dyDescent="0.2"/>
  <cols>
    <col min="1" max="1" width="2.85546875" style="4" customWidth="1"/>
    <col min="2" max="2" width="35.85546875" style="44" customWidth="1"/>
    <col min="3" max="5" width="20.85546875" style="15" customWidth="1"/>
    <col min="6" max="16384" width="11.42578125" style="4"/>
  </cols>
  <sheetData>
    <row r="1" spans="2:5" ht="15" customHeight="1" x14ac:dyDescent="0.2"/>
    <row r="2" spans="2:5" ht="34.5" customHeight="1" x14ac:dyDescent="0.2">
      <c r="B2" s="220" t="s">
        <v>153</v>
      </c>
      <c r="C2" s="221"/>
      <c r="D2" s="221"/>
      <c r="E2" s="254"/>
    </row>
    <row r="3" spans="2:5" ht="29.25" customHeight="1" x14ac:dyDescent="0.2">
      <c r="B3" s="114"/>
      <c r="C3" s="295" t="s">
        <v>188</v>
      </c>
      <c r="D3" s="296"/>
      <c r="E3" s="197" t="s">
        <v>187</v>
      </c>
    </row>
    <row r="4" spans="2:5" ht="42" customHeight="1" x14ac:dyDescent="0.2">
      <c r="B4" s="193" t="s">
        <v>154</v>
      </c>
      <c r="C4" s="194" t="s">
        <v>245</v>
      </c>
      <c r="D4" s="194" t="s">
        <v>140</v>
      </c>
      <c r="E4" s="199"/>
    </row>
    <row r="5" spans="2:5" ht="4.5" customHeight="1" x14ac:dyDescent="0.2">
      <c r="B5" s="154"/>
      <c r="C5" s="155"/>
      <c r="D5" s="155"/>
      <c r="E5" s="155"/>
    </row>
    <row r="6" spans="2:5" ht="15" customHeight="1" x14ac:dyDescent="0.2">
      <c r="B6" s="186" t="s">
        <v>234</v>
      </c>
      <c r="C6" s="187">
        <v>14</v>
      </c>
      <c r="D6" s="187">
        <v>28</v>
      </c>
      <c r="E6" s="187">
        <v>20</v>
      </c>
    </row>
    <row r="7" spans="2:5" ht="15" customHeight="1" x14ac:dyDescent="0.2">
      <c r="B7" s="186" t="s">
        <v>265</v>
      </c>
      <c r="C7" s="187">
        <v>20</v>
      </c>
      <c r="D7" s="187">
        <v>30</v>
      </c>
      <c r="E7" s="187">
        <v>95</v>
      </c>
    </row>
    <row r="8" spans="2:5" ht="15" customHeight="1" x14ac:dyDescent="0.2">
      <c r="B8" s="186" t="s">
        <v>266</v>
      </c>
      <c r="C8" s="187">
        <v>33</v>
      </c>
      <c r="D8" s="187">
        <v>50</v>
      </c>
      <c r="E8" s="187">
        <v>112</v>
      </c>
    </row>
    <row r="9" spans="2:5" ht="15" customHeight="1" x14ac:dyDescent="0.2">
      <c r="B9" s="186" t="s">
        <v>267</v>
      </c>
      <c r="C9" s="187">
        <v>26</v>
      </c>
      <c r="D9" s="187">
        <v>39</v>
      </c>
      <c r="E9" s="187">
        <v>130</v>
      </c>
    </row>
    <row r="10" spans="2:5" ht="15" customHeight="1" x14ac:dyDescent="0.2">
      <c r="B10" s="186" t="s">
        <v>268</v>
      </c>
      <c r="C10" s="187">
        <v>24</v>
      </c>
      <c r="D10" s="187">
        <v>36</v>
      </c>
      <c r="E10" s="187">
        <v>166</v>
      </c>
    </row>
    <row r="11" spans="2:5" ht="15" customHeight="1" x14ac:dyDescent="0.2">
      <c r="B11" s="186" t="s">
        <v>269</v>
      </c>
      <c r="C11" s="187">
        <v>18</v>
      </c>
      <c r="D11" s="187">
        <v>27</v>
      </c>
      <c r="E11" s="187">
        <v>112</v>
      </c>
    </row>
    <row r="12" spans="2:5" ht="15" customHeight="1" x14ac:dyDescent="0.2">
      <c r="B12" s="186" t="s">
        <v>270</v>
      </c>
      <c r="C12" s="187">
        <v>32</v>
      </c>
      <c r="D12" s="187">
        <v>47</v>
      </c>
      <c r="E12" s="187">
        <v>120</v>
      </c>
    </row>
    <row r="13" spans="2:5" ht="15" customHeight="1" x14ac:dyDescent="0.2">
      <c r="B13" s="186" t="s">
        <v>271</v>
      </c>
      <c r="C13" s="187">
        <v>28</v>
      </c>
      <c r="D13" s="187">
        <v>41</v>
      </c>
      <c r="E13" s="187">
        <v>91</v>
      </c>
    </row>
    <row r="14" spans="2:5" ht="15" customHeight="1" x14ac:dyDescent="0.2">
      <c r="B14" s="186" t="s">
        <v>272</v>
      </c>
      <c r="C14" s="187">
        <v>35</v>
      </c>
      <c r="D14" s="187">
        <v>52</v>
      </c>
      <c r="E14" s="187">
        <v>299</v>
      </c>
    </row>
    <row r="15" spans="2:5" ht="15" customHeight="1" x14ac:dyDescent="0.2">
      <c r="B15" s="186" t="s">
        <v>273</v>
      </c>
      <c r="C15" s="187">
        <v>24</v>
      </c>
      <c r="D15" s="187">
        <v>35</v>
      </c>
      <c r="E15" s="187">
        <v>113</v>
      </c>
    </row>
    <row r="16" spans="2:5" ht="15" customHeight="1" x14ac:dyDescent="0.2">
      <c r="B16" s="186" t="s">
        <v>274</v>
      </c>
      <c r="C16" s="187">
        <v>16</v>
      </c>
      <c r="D16" s="187">
        <v>24</v>
      </c>
      <c r="E16" s="187">
        <v>59</v>
      </c>
    </row>
    <row r="17" spans="2:5" ht="15" customHeight="1" x14ac:dyDescent="0.2">
      <c r="B17" s="186" t="s">
        <v>275</v>
      </c>
      <c r="C17" s="187">
        <v>29</v>
      </c>
      <c r="D17" s="187">
        <v>44</v>
      </c>
      <c r="E17" s="187">
        <v>88</v>
      </c>
    </row>
    <row r="18" spans="2:5" ht="15" customHeight="1" x14ac:dyDescent="0.2">
      <c r="B18" s="186" t="s">
        <v>276</v>
      </c>
      <c r="C18" s="187">
        <v>34</v>
      </c>
      <c r="D18" s="187">
        <v>51</v>
      </c>
      <c r="E18" s="187">
        <v>158</v>
      </c>
    </row>
    <row r="19" spans="2:5" ht="15" customHeight="1" x14ac:dyDescent="0.2">
      <c r="B19" s="186" t="s">
        <v>277</v>
      </c>
      <c r="C19" s="187">
        <v>34</v>
      </c>
      <c r="D19" s="187">
        <v>51</v>
      </c>
      <c r="E19" s="187">
        <v>158</v>
      </c>
    </row>
    <row r="20" spans="2:5" ht="15" customHeight="1" x14ac:dyDescent="0.2">
      <c r="B20" s="186" t="s">
        <v>278</v>
      </c>
      <c r="C20" s="187">
        <v>45</v>
      </c>
      <c r="D20" s="187">
        <v>68</v>
      </c>
      <c r="E20" s="187">
        <v>184</v>
      </c>
    </row>
    <row r="21" spans="2:5" ht="15" customHeight="1" x14ac:dyDescent="0.2">
      <c r="B21" s="186" t="s">
        <v>279</v>
      </c>
      <c r="C21" s="187">
        <v>32</v>
      </c>
      <c r="D21" s="187">
        <v>48</v>
      </c>
      <c r="E21" s="187">
        <v>153</v>
      </c>
    </row>
    <row r="22" spans="2:5" ht="15" customHeight="1" x14ac:dyDescent="0.2">
      <c r="B22" s="186" t="s">
        <v>280</v>
      </c>
      <c r="C22" s="187">
        <v>33</v>
      </c>
      <c r="D22" s="187">
        <v>50</v>
      </c>
      <c r="E22" s="187">
        <v>165</v>
      </c>
    </row>
    <row r="23" spans="2:5" ht="15" customHeight="1" x14ac:dyDescent="0.2">
      <c r="B23" s="186" t="s">
        <v>281</v>
      </c>
      <c r="C23" s="187">
        <v>35</v>
      </c>
      <c r="D23" s="187">
        <v>52</v>
      </c>
      <c r="E23" s="187">
        <v>165</v>
      </c>
    </row>
    <row r="24" spans="2:5" ht="15" customHeight="1" x14ac:dyDescent="0.2">
      <c r="B24" s="186" t="s">
        <v>282</v>
      </c>
      <c r="C24" s="187">
        <v>40</v>
      </c>
      <c r="D24" s="187">
        <v>59</v>
      </c>
      <c r="E24" s="187">
        <v>141</v>
      </c>
    </row>
    <row r="25" spans="2:5" ht="15" customHeight="1" x14ac:dyDescent="0.2">
      <c r="B25" s="186" t="s">
        <v>283</v>
      </c>
      <c r="C25" s="187">
        <v>35</v>
      </c>
      <c r="D25" s="187">
        <v>52</v>
      </c>
      <c r="E25" s="187">
        <v>115</v>
      </c>
    </row>
    <row r="26" spans="2:5" ht="15" customHeight="1" x14ac:dyDescent="0.2">
      <c r="B26" s="186" t="s">
        <v>284</v>
      </c>
      <c r="C26" s="187">
        <v>31</v>
      </c>
      <c r="D26" s="187">
        <v>46</v>
      </c>
      <c r="E26" s="187">
        <v>108</v>
      </c>
    </row>
    <row r="27" spans="2:5" ht="15" customHeight="1" x14ac:dyDescent="0.2">
      <c r="B27" s="186" t="s">
        <v>285</v>
      </c>
      <c r="C27" s="187">
        <v>16</v>
      </c>
      <c r="D27" s="187">
        <v>23</v>
      </c>
      <c r="E27" s="187">
        <v>75</v>
      </c>
    </row>
    <row r="28" spans="2:5" ht="15" customHeight="1" x14ac:dyDescent="0.2">
      <c r="B28" s="186" t="s">
        <v>286</v>
      </c>
      <c r="C28" s="187">
        <v>31</v>
      </c>
      <c r="D28" s="187">
        <v>46</v>
      </c>
      <c r="E28" s="187">
        <v>176</v>
      </c>
    </row>
    <row r="29" spans="2:5" ht="15" customHeight="1" x14ac:dyDescent="0.2">
      <c r="B29" s="186" t="s">
        <v>287</v>
      </c>
      <c r="C29" s="187">
        <v>34</v>
      </c>
      <c r="D29" s="187">
        <v>51</v>
      </c>
      <c r="E29" s="187">
        <v>84</v>
      </c>
    </row>
    <row r="30" spans="2:5" ht="15" customHeight="1" x14ac:dyDescent="0.2">
      <c r="B30" s="186" t="s">
        <v>288</v>
      </c>
      <c r="C30" s="187">
        <v>38</v>
      </c>
      <c r="D30" s="187">
        <v>57</v>
      </c>
      <c r="E30" s="187">
        <v>127</v>
      </c>
    </row>
    <row r="31" spans="2:5" ht="15" customHeight="1" x14ac:dyDescent="0.2">
      <c r="B31" s="186" t="s">
        <v>289</v>
      </c>
      <c r="C31" s="187">
        <v>38</v>
      </c>
      <c r="D31" s="187">
        <v>57</v>
      </c>
      <c r="E31" s="187">
        <v>145</v>
      </c>
    </row>
    <row r="32" spans="2:5" ht="15" customHeight="1" x14ac:dyDescent="0.2">
      <c r="B32" s="186" t="s">
        <v>290</v>
      </c>
      <c r="C32" s="187">
        <v>36</v>
      </c>
      <c r="D32" s="187">
        <v>53</v>
      </c>
      <c r="E32" s="187">
        <v>132</v>
      </c>
    </row>
    <row r="33" spans="2:5" ht="15" customHeight="1" x14ac:dyDescent="0.2">
      <c r="B33" s="186" t="s">
        <v>291</v>
      </c>
      <c r="C33" s="187">
        <v>35</v>
      </c>
      <c r="D33" s="187">
        <v>52</v>
      </c>
      <c r="E33" s="187">
        <v>106</v>
      </c>
    </row>
    <row r="34" spans="2:5" ht="15" customHeight="1" x14ac:dyDescent="0.2">
      <c r="B34" s="186" t="s">
        <v>292</v>
      </c>
      <c r="C34" s="187">
        <v>15</v>
      </c>
      <c r="D34" s="187">
        <v>22</v>
      </c>
      <c r="E34" s="187">
        <v>115</v>
      </c>
    </row>
    <row r="35" spans="2:5" ht="15" customHeight="1" x14ac:dyDescent="0.2">
      <c r="B35" s="186" t="s">
        <v>293</v>
      </c>
      <c r="C35" s="187">
        <v>25</v>
      </c>
      <c r="D35" s="187">
        <v>38</v>
      </c>
      <c r="E35" s="187">
        <v>174</v>
      </c>
    </row>
    <row r="36" spans="2:5" ht="15" customHeight="1" x14ac:dyDescent="0.2">
      <c r="B36" s="186" t="s">
        <v>294</v>
      </c>
      <c r="C36" s="187">
        <v>24</v>
      </c>
      <c r="D36" s="187">
        <v>36</v>
      </c>
      <c r="E36" s="187">
        <v>138</v>
      </c>
    </row>
    <row r="37" spans="2:5" ht="15" customHeight="1" x14ac:dyDescent="0.2">
      <c r="B37" s="186" t="s">
        <v>295</v>
      </c>
      <c r="C37" s="187">
        <v>29</v>
      </c>
      <c r="D37" s="187">
        <v>44</v>
      </c>
      <c r="E37" s="187">
        <v>154</v>
      </c>
    </row>
    <row r="38" spans="2:5" ht="15" customHeight="1" x14ac:dyDescent="0.2">
      <c r="B38" s="186" t="s">
        <v>296</v>
      </c>
      <c r="C38" s="187">
        <v>32</v>
      </c>
      <c r="D38" s="187">
        <v>48</v>
      </c>
      <c r="E38" s="187">
        <v>112</v>
      </c>
    </row>
    <row r="39" spans="2:5" ht="15" customHeight="1" x14ac:dyDescent="0.2">
      <c r="B39" s="186" t="s">
        <v>297</v>
      </c>
      <c r="C39" s="187">
        <v>28</v>
      </c>
      <c r="D39" s="187">
        <v>41</v>
      </c>
      <c r="E39" s="187">
        <v>131</v>
      </c>
    </row>
    <row r="40" spans="2:5" ht="15" customHeight="1" x14ac:dyDescent="0.2">
      <c r="B40" s="186" t="s">
        <v>298</v>
      </c>
      <c r="C40" s="187">
        <v>49</v>
      </c>
      <c r="D40" s="187">
        <v>74</v>
      </c>
      <c r="E40" s="187">
        <v>145</v>
      </c>
    </row>
    <row r="41" spans="2:5" ht="15" customHeight="1" x14ac:dyDescent="0.2">
      <c r="B41" s="186" t="s">
        <v>299</v>
      </c>
      <c r="C41" s="187">
        <v>24</v>
      </c>
      <c r="D41" s="187">
        <v>36</v>
      </c>
      <c r="E41" s="187">
        <v>150</v>
      </c>
    </row>
    <row r="42" spans="2:5" ht="15" customHeight="1" x14ac:dyDescent="0.2">
      <c r="B42" s="186" t="s">
        <v>300</v>
      </c>
      <c r="C42" s="187">
        <v>20</v>
      </c>
      <c r="D42" s="187">
        <v>30</v>
      </c>
      <c r="E42" s="187">
        <v>185</v>
      </c>
    </row>
    <row r="43" spans="2:5" ht="15" customHeight="1" x14ac:dyDescent="0.2">
      <c r="B43" s="186" t="s">
        <v>301</v>
      </c>
      <c r="C43" s="187">
        <v>39</v>
      </c>
      <c r="D43" s="187">
        <v>58</v>
      </c>
      <c r="E43" s="187">
        <v>217</v>
      </c>
    </row>
    <row r="44" spans="2:5" ht="15" customHeight="1" x14ac:dyDescent="0.2">
      <c r="B44" s="186" t="s">
        <v>302</v>
      </c>
      <c r="C44" s="187">
        <v>32</v>
      </c>
      <c r="D44" s="187">
        <v>47</v>
      </c>
      <c r="E44" s="187">
        <v>93</v>
      </c>
    </row>
    <row r="45" spans="2:5" ht="15" customHeight="1" x14ac:dyDescent="0.2">
      <c r="B45" s="186" t="s">
        <v>303</v>
      </c>
      <c r="C45" s="187">
        <v>40</v>
      </c>
      <c r="D45" s="187">
        <v>59</v>
      </c>
      <c r="E45" s="187">
        <v>166</v>
      </c>
    </row>
    <row r="46" spans="2:5" ht="15" customHeight="1" x14ac:dyDescent="0.2">
      <c r="B46" s="186" t="s">
        <v>304</v>
      </c>
      <c r="C46" s="187">
        <v>50</v>
      </c>
      <c r="D46" s="187">
        <v>75</v>
      </c>
      <c r="E46" s="187">
        <v>183</v>
      </c>
    </row>
    <row r="47" spans="2:5" ht="15" customHeight="1" x14ac:dyDescent="0.2">
      <c r="B47" s="186" t="s">
        <v>305</v>
      </c>
      <c r="C47" s="187">
        <v>30</v>
      </c>
      <c r="D47" s="187">
        <v>45</v>
      </c>
      <c r="E47" s="187">
        <v>147</v>
      </c>
    </row>
    <row r="48" spans="2:5" ht="15" customHeight="1" x14ac:dyDescent="0.2">
      <c r="B48" s="186" t="s">
        <v>306</v>
      </c>
      <c r="C48" s="187">
        <v>44</v>
      </c>
      <c r="D48" s="187">
        <v>65</v>
      </c>
      <c r="E48" s="187">
        <v>305</v>
      </c>
    </row>
    <row r="49" spans="2:5" ht="15" customHeight="1" x14ac:dyDescent="0.2">
      <c r="B49" s="186" t="s">
        <v>307</v>
      </c>
      <c r="C49" s="187">
        <v>18</v>
      </c>
      <c r="D49" s="187">
        <v>27</v>
      </c>
      <c r="E49" s="187">
        <v>103</v>
      </c>
    </row>
    <row r="50" spans="2:5" ht="15" customHeight="1" x14ac:dyDescent="0.2">
      <c r="B50" s="186" t="s">
        <v>308</v>
      </c>
      <c r="C50" s="187">
        <v>44</v>
      </c>
      <c r="D50" s="187">
        <v>65</v>
      </c>
      <c r="E50" s="187">
        <v>161</v>
      </c>
    </row>
    <row r="51" spans="2:5" ht="15" customHeight="1" x14ac:dyDescent="0.2">
      <c r="B51" s="186" t="s">
        <v>309</v>
      </c>
      <c r="C51" s="187">
        <v>33</v>
      </c>
      <c r="D51" s="187">
        <v>50</v>
      </c>
      <c r="E51" s="187">
        <v>91</v>
      </c>
    </row>
    <row r="52" spans="2:5" ht="15" customHeight="1" x14ac:dyDescent="0.2">
      <c r="B52" s="186" t="s">
        <v>310</v>
      </c>
      <c r="C52" s="187">
        <v>20</v>
      </c>
      <c r="D52" s="187">
        <v>29</v>
      </c>
      <c r="E52" s="187">
        <v>85</v>
      </c>
    </row>
    <row r="53" spans="2:5" ht="15" customHeight="1" x14ac:dyDescent="0.2">
      <c r="B53" s="186" t="s">
        <v>311</v>
      </c>
      <c r="C53" s="187">
        <v>23</v>
      </c>
      <c r="D53" s="187">
        <v>34</v>
      </c>
      <c r="E53" s="187">
        <v>69</v>
      </c>
    </row>
    <row r="54" spans="2:5" ht="15" customHeight="1" x14ac:dyDescent="0.2">
      <c r="B54" s="186" t="s">
        <v>312</v>
      </c>
      <c r="C54" s="187">
        <v>33</v>
      </c>
      <c r="D54" s="187">
        <v>50</v>
      </c>
      <c r="E54" s="187">
        <v>136</v>
      </c>
    </row>
    <row r="55" spans="2:5" ht="15" customHeight="1" x14ac:dyDescent="0.2">
      <c r="B55" s="186" t="s">
        <v>313</v>
      </c>
      <c r="C55" s="187">
        <v>36</v>
      </c>
      <c r="D55" s="187">
        <v>53</v>
      </c>
      <c r="E55" s="187">
        <v>105</v>
      </c>
    </row>
    <row r="56" spans="2:5" ht="15" customHeight="1" x14ac:dyDescent="0.2">
      <c r="B56" s="186" t="s">
        <v>314</v>
      </c>
      <c r="C56" s="187">
        <v>39</v>
      </c>
      <c r="D56" s="187">
        <v>58</v>
      </c>
      <c r="E56" s="187">
        <v>159</v>
      </c>
    </row>
    <row r="57" spans="2:5" ht="15" customHeight="1" x14ac:dyDescent="0.2">
      <c r="B57" s="186" t="s">
        <v>315</v>
      </c>
      <c r="C57" s="187">
        <v>0</v>
      </c>
      <c r="D57" s="187">
        <v>0</v>
      </c>
      <c r="E57" s="187">
        <v>0</v>
      </c>
    </row>
    <row r="58" spans="2:5" ht="15" customHeight="1" x14ac:dyDescent="0.2">
      <c r="B58" s="186" t="s">
        <v>316</v>
      </c>
      <c r="C58" s="187">
        <v>35</v>
      </c>
      <c r="D58" s="187">
        <v>52</v>
      </c>
      <c r="E58" s="187">
        <v>183</v>
      </c>
    </row>
    <row r="59" spans="2:5" ht="15" customHeight="1" x14ac:dyDescent="0.2">
      <c r="B59" s="186" t="s">
        <v>317</v>
      </c>
      <c r="C59" s="187">
        <v>27</v>
      </c>
      <c r="D59" s="187">
        <v>40</v>
      </c>
      <c r="E59" s="187">
        <v>161</v>
      </c>
    </row>
    <row r="60" spans="2:5" ht="15" customHeight="1" x14ac:dyDescent="0.2">
      <c r="B60" s="186" t="s">
        <v>318</v>
      </c>
      <c r="C60" s="187">
        <v>24</v>
      </c>
      <c r="D60" s="187">
        <v>35</v>
      </c>
      <c r="E60" s="187">
        <v>88</v>
      </c>
    </row>
    <row r="61" spans="2:5" ht="15" customHeight="1" x14ac:dyDescent="0.2">
      <c r="B61" s="186" t="s">
        <v>319</v>
      </c>
      <c r="C61" s="187">
        <v>31</v>
      </c>
      <c r="D61" s="187">
        <v>46</v>
      </c>
      <c r="E61" s="187">
        <v>148</v>
      </c>
    </row>
    <row r="62" spans="2:5" ht="15" customHeight="1" x14ac:dyDescent="0.2">
      <c r="B62" s="186" t="s">
        <v>320</v>
      </c>
      <c r="C62" s="187">
        <v>24</v>
      </c>
      <c r="D62" s="187">
        <v>36</v>
      </c>
      <c r="E62" s="187">
        <v>150</v>
      </c>
    </row>
    <row r="63" spans="2:5" ht="15" customHeight="1" x14ac:dyDescent="0.2">
      <c r="B63" s="186" t="s">
        <v>321</v>
      </c>
      <c r="C63" s="187">
        <v>27</v>
      </c>
      <c r="D63" s="187">
        <v>40</v>
      </c>
      <c r="E63" s="187">
        <v>139</v>
      </c>
    </row>
    <row r="64" spans="2:5" ht="15" customHeight="1" x14ac:dyDescent="0.2">
      <c r="B64" s="186" t="s">
        <v>322</v>
      </c>
      <c r="C64" s="187">
        <v>23</v>
      </c>
      <c r="D64" s="187">
        <v>34</v>
      </c>
      <c r="E64" s="187">
        <v>90</v>
      </c>
    </row>
    <row r="65" spans="2:5" ht="15" customHeight="1" x14ac:dyDescent="0.2">
      <c r="B65" s="186" t="s">
        <v>323</v>
      </c>
      <c r="C65" s="187">
        <v>31</v>
      </c>
      <c r="D65" s="187">
        <v>46</v>
      </c>
      <c r="E65" s="187">
        <v>118</v>
      </c>
    </row>
    <row r="66" spans="2:5" ht="15" customHeight="1" x14ac:dyDescent="0.2">
      <c r="B66" s="186" t="s">
        <v>324</v>
      </c>
      <c r="C66" s="187">
        <v>21</v>
      </c>
      <c r="D66" s="187">
        <v>32</v>
      </c>
      <c r="E66" s="187">
        <v>113</v>
      </c>
    </row>
    <row r="67" spans="2:5" ht="15" customHeight="1" x14ac:dyDescent="0.2">
      <c r="B67" s="186" t="s">
        <v>325</v>
      </c>
      <c r="C67" s="187">
        <v>39</v>
      </c>
      <c r="D67" s="187">
        <v>58</v>
      </c>
      <c r="E67" s="187">
        <v>130</v>
      </c>
    </row>
    <row r="68" spans="2:5" ht="15" customHeight="1" x14ac:dyDescent="0.2">
      <c r="B68" s="186" t="s">
        <v>326</v>
      </c>
      <c r="C68" s="187">
        <v>38</v>
      </c>
      <c r="D68" s="187">
        <v>57</v>
      </c>
      <c r="E68" s="187">
        <v>198</v>
      </c>
    </row>
    <row r="69" spans="2:5" ht="15" customHeight="1" x14ac:dyDescent="0.2">
      <c r="B69" s="186" t="s">
        <v>327</v>
      </c>
      <c r="C69" s="187">
        <v>21</v>
      </c>
      <c r="D69" s="187">
        <v>32</v>
      </c>
      <c r="E69" s="187">
        <v>85</v>
      </c>
    </row>
    <row r="70" spans="2:5" ht="15" customHeight="1" x14ac:dyDescent="0.2">
      <c r="B70" s="186" t="s">
        <v>328</v>
      </c>
      <c r="C70" s="187">
        <v>28</v>
      </c>
      <c r="D70" s="187">
        <v>42</v>
      </c>
      <c r="E70" s="187">
        <v>155</v>
      </c>
    </row>
    <row r="71" spans="2:5" ht="15" customHeight="1" x14ac:dyDescent="0.2">
      <c r="B71" s="186" t="s">
        <v>329</v>
      </c>
      <c r="C71" s="187">
        <v>21</v>
      </c>
      <c r="D71" s="187">
        <v>32</v>
      </c>
      <c r="E71" s="187">
        <v>85</v>
      </c>
    </row>
    <row r="72" spans="2:5" ht="15" customHeight="1" x14ac:dyDescent="0.2">
      <c r="B72" s="186" t="s">
        <v>330</v>
      </c>
      <c r="C72" s="187">
        <v>24</v>
      </c>
      <c r="D72" s="187">
        <v>35</v>
      </c>
      <c r="E72" s="187">
        <v>145</v>
      </c>
    </row>
    <row r="73" spans="2:5" ht="15" customHeight="1" x14ac:dyDescent="0.2">
      <c r="B73" s="186" t="s">
        <v>331</v>
      </c>
      <c r="C73" s="187">
        <v>33</v>
      </c>
      <c r="D73" s="187">
        <v>50</v>
      </c>
      <c r="E73" s="187">
        <v>146</v>
      </c>
    </row>
    <row r="74" spans="2:5" ht="15" customHeight="1" x14ac:dyDescent="0.2">
      <c r="B74" s="186" t="s">
        <v>332</v>
      </c>
      <c r="C74" s="187">
        <v>25</v>
      </c>
      <c r="D74" s="187">
        <v>38</v>
      </c>
      <c r="E74" s="187">
        <v>185</v>
      </c>
    </row>
    <row r="75" spans="2:5" ht="15" customHeight="1" x14ac:dyDescent="0.2">
      <c r="B75" s="186" t="s">
        <v>333</v>
      </c>
      <c r="C75" s="187">
        <v>24</v>
      </c>
      <c r="D75" s="187">
        <v>36</v>
      </c>
      <c r="E75" s="187">
        <v>134</v>
      </c>
    </row>
    <row r="76" spans="2:5" ht="15" customHeight="1" x14ac:dyDescent="0.2">
      <c r="B76" s="186" t="s">
        <v>334</v>
      </c>
      <c r="C76" s="187">
        <v>22</v>
      </c>
      <c r="D76" s="187">
        <v>33</v>
      </c>
      <c r="E76" s="187">
        <v>196</v>
      </c>
    </row>
    <row r="77" spans="2:5" ht="15" customHeight="1" x14ac:dyDescent="0.2">
      <c r="B77" s="186" t="s">
        <v>335</v>
      </c>
      <c r="C77" s="187">
        <v>39</v>
      </c>
      <c r="D77" s="187">
        <v>58</v>
      </c>
      <c r="E77" s="187">
        <v>129</v>
      </c>
    </row>
    <row r="78" spans="2:5" ht="15" customHeight="1" x14ac:dyDescent="0.2">
      <c r="B78" s="186" t="s">
        <v>336</v>
      </c>
      <c r="C78" s="187">
        <v>41</v>
      </c>
      <c r="D78" s="187">
        <v>62</v>
      </c>
      <c r="E78" s="187">
        <v>187</v>
      </c>
    </row>
    <row r="79" spans="2:5" ht="15" customHeight="1" x14ac:dyDescent="0.2">
      <c r="B79" s="186" t="s">
        <v>337</v>
      </c>
      <c r="C79" s="187">
        <v>44</v>
      </c>
      <c r="D79" s="187">
        <v>66</v>
      </c>
      <c r="E79" s="187">
        <v>190</v>
      </c>
    </row>
    <row r="80" spans="2:5" ht="15" customHeight="1" x14ac:dyDescent="0.2">
      <c r="B80" s="186" t="s">
        <v>338</v>
      </c>
      <c r="C80" s="187">
        <v>27</v>
      </c>
      <c r="D80" s="187">
        <v>40</v>
      </c>
      <c r="E80" s="187">
        <v>135</v>
      </c>
    </row>
    <row r="81" spans="2:5" ht="15" customHeight="1" x14ac:dyDescent="0.2">
      <c r="B81" s="186" t="s">
        <v>339</v>
      </c>
      <c r="C81" s="187">
        <v>30</v>
      </c>
      <c r="D81" s="187">
        <v>45</v>
      </c>
      <c r="E81" s="187">
        <v>158</v>
      </c>
    </row>
    <row r="82" spans="2:5" ht="15" customHeight="1" x14ac:dyDescent="0.2">
      <c r="B82" s="186" t="s">
        <v>340</v>
      </c>
      <c r="C82" s="187">
        <v>27</v>
      </c>
      <c r="D82" s="187">
        <v>40</v>
      </c>
      <c r="E82" s="187">
        <v>135</v>
      </c>
    </row>
    <row r="83" spans="2:5" ht="15" customHeight="1" x14ac:dyDescent="0.2">
      <c r="B83" s="186" t="s">
        <v>341</v>
      </c>
      <c r="C83" s="187">
        <v>38</v>
      </c>
      <c r="D83" s="187">
        <v>57</v>
      </c>
      <c r="E83" s="187">
        <v>138</v>
      </c>
    </row>
    <row r="84" spans="2:5" ht="15" customHeight="1" x14ac:dyDescent="0.2">
      <c r="B84" s="186" t="s">
        <v>342</v>
      </c>
      <c r="C84" s="187">
        <v>35</v>
      </c>
      <c r="D84" s="187">
        <v>52</v>
      </c>
      <c r="E84" s="187">
        <v>190</v>
      </c>
    </row>
    <row r="85" spans="2:5" ht="15" customHeight="1" x14ac:dyDescent="0.2">
      <c r="B85" s="186" t="s">
        <v>343</v>
      </c>
      <c r="C85" s="187">
        <v>44</v>
      </c>
      <c r="D85" s="187">
        <v>66</v>
      </c>
      <c r="E85" s="187">
        <v>233</v>
      </c>
    </row>
    <row r="86" spans="2:5" ht="15" customHeight="1" x14ac:dyDescent="0.2">
      <c r="B86" s="186" t="s">
        <v>344</v>
      </c>
      <c r="C86" s="187">
        <v>16</v>
      </c>
      <c r="D86" s="187">
        <v>24</v>
      </c>
      <c r="E86" s="187">
        <v>95</v>
      </c>
    </row>
    <row r="87" spans="2:5" ht="15" customHeight="1" x14ac:dyDescent="0.2">
      <c r="B87" s="186" t="s">
        <v>345</v>
      </c>
      <c r="C87" s="187">
        <v>38</v>
      </c>
      <c r="D87" s="187">
        <v>57</v>
      </c>
      <c r="E87" s="187">
        <v>134</v>
      </c>
    </row>
    <row r="88" spans="2:5" ht="15" customHeight="1" x14ac:dyDescent="0.2">
      <c r="B88" s="186" t="s">
        <v>346</v>
      </c>
      <c r="C88" s="187">
        <v>25</v>
      </c>
      <c r="D88" s="187">
        <v>38</v>
      </c>
      <c r="E88" s="187">
        <v>94</v>
      </c>
    </row>
    <row r="89" spans="2:5" ht="15" customHeight="1" x14ac:dyDescent="0.2">
      <c r="B89" s="186" t="s">
        <v>347</v>
      </c>
      <c r="C89" s="187">
        <v>33</v>
      </c>
      <c r="D89" s="187">
        <v>50</v>
      </c>
      <c r="E89" s="187">
        <v>180</v>
      </c>
    </row>
    <row r="90" spans="2:5" ht="15" customHeight="1" x14ac:dyDescent="0.2">
      <c r="B90" s="186" t="s">
        <v>348</v>
      </c>
      <c r="C90" s="187">
        <v>32</v>
      </c>
      <c r="D90" s="187">
        <v>47</v>
      </c>
      <c r="E90" s="187">
        <v>134</v>
      </c>
    </row>
    <row r="91" spans="2:5" ht="15" customHeight="1" x14ac:dyDescent="0.2">
      <c r="B91" s="186" t="s">
        <v>349</v>
      </c>
      <c r="C91" s="187">
        <v>32</v>
      </c>
      <c r="D91" s="187">
        <v>47</v>
      </c>
      <c r="E91" s="187">
        <v>142</v>
      </c>
    </row>
    <row r="92" spans="2:5" ht="15" customHeight="1" x14ac:dyDescent="0.2">
      <c r="B92" s="186" t="s">
        <v>350</v>
      </c>
      <c r="C92" s="187">
        <v>34</v>
      </c>
      <c r="D92" s="187">
        <v>51</v>
      </c>
      <c r="E92" s="187">
        <v>161</v>
      </c>
    </row>
    <row r="93" spans="2:5" ht="15" customHeight="1" x14ac:dyDescent="0.2">
      <c r="B93" s="186" t="s">
        <v>351</v>
      </c>
      <c r="C93" s="187">
        <v>33</v>
      </c>
      <c r="D93" s="187">
        <v>50</v>
      </c>
      <c r="E93" s="187">
        <v>140</v>
      </c>
    </row>
    <row r="94" spans="2:5" ht="15" customHeight="1" x14ac:dyDescent="0.2">
      <c r="B94" s="186" t="s">
        <v>352</v>
      </c>
      <c r="C94" s="187">
        <v>20</v>
      </c>
      <c r="D94" s="187">
        <v>30</v>
      </c>
      <c r="E94" s="187">
        <v>105</v>
      </c>
    </row>
    <row r="95" spans="2:5" ht="15" customHeight="1" x14ac:dyDescent="0.2">
      <c r="B95" s="186" t="s">
        <v>353</v>
      </c>
      <c r="C95" s="187">
        <v>30</v>
      </c>
      <c r="D95" s="187">
        <v>45</v>
      </c>
      <c r="E95" s="187">
        <v>111</v>
      </c>
    </row>
    <row r="96" spans="2:5" ht="15" customHeight="1" x14ac:dyDescent="0.2">
      <c r="B96" s="186" t="s">
        <v>354</v>
      </c>
      <c r="C96" s="187">
        <v>37</v>
      </c>
      <c r="D96" s="187">
        <v>56</v>
      </c>
      <c r="E96" s="187">
        <v>149</v>
      </c>
    </row>
    <row r="97" spans="2:5" ht="15" customHeight="1" x14ac:dyDescent="0.2">
      <c r="B97" s="186" t="s">
        <v>355</v>
      </c>
      <c r="C97" s="187">
        <v>34</v>
      </c>
      <c r="D97" s="187">
        <v>51</v>
      </c>
      <c r="E97" s="187">
        <v>219</v>
      </c>
    </row>
    <row r="98" spans="2:5" ht="15" customHeight="1" x14ac:dyDescent="0.2">
      <c r="B98" s="186" t="s">
        <v>356</v>
      </c>
      <c r="C98" s="187">
        <v>18</v>
      </c>
      <c r="D98" s="187">
        <v>27</v>
      </c>
      <c r="E98" s="187">
        <v>74</v>
      </c>
    </row>
    <row r="99" spans="2:5" ht="15" customHeight="1" x14ac:dyDescent="0.2">
      <c r="B99" s="186" t="s">
        <v>357</v>
      </c>
      <c r="C99" s="187">
        <v>31</v>
      </c>
      <c r="D99" s="187">
        <v>46</v>
      </c>
      <c r="E99" s="187">
        <v>115</v>
      </c>
    </row>
    <row r="100" spans="2:5" ht="15" customHeight="1" x14ac:dyDescent="0.2">
      <c r="B100" s="186" t="s">
        <v>358</v>
      </c>
      <c r="C100" s="187">
        <v>41</v>
      </c>
      <c r="D100" s="187">
        <v>62</v>
      </c>
      <c r="E100" s="187">
        <v>215</v>
      </c>
    </row>
    <row r="101" spans="2:5" ht="15" customHeight="1" x14ac:dyDescent="0.2">
      <c r="B101" s="186" t="s">
        <v>359</v>
      </c>
      <c r="C101" s="187">
        <v>47</v>
      </c>
      <c r="D101" s="187">
        <v>70</v>
      </c>
      <c r="E101" s="187">
        <v>190</v>
      </c>
    </row>
    <row r="102" spans="2:5" ht="15" customHeight="1" x14ac:dyDescent="0.2">
      <c r="B102" s="186" t="s">
        <v>360</v>
      </c>
      <c r="C102" s="187">
        <v>19</v>
      </c>
      <c r="D102" s="187">
        <v>28</v>
      </c>
      <c r="E102" s="187">
        <v>92</v>
      </c>
    </row>
    <row r="103" spans="2:5" ht="15" customHeight="1" x14ac:dyDescent="0.2">
      <c r="B103" s="186" t="s">
        <v>361</v>
      </c>
      <c r="C103" s="187">
        <v>32</v>
      </c>
      <c r="D103" s="187">
        <v>48</v>
      </c>
      <c r="E103" s="187">
        <v>108</v>
      </c>
    </row>
    <row r="104" spans="2:5" ht="15" customHeight="1" x14ac:dyDescent="0.2">
      <c r="B104" s="186" t="s">
        <v>362</v>
      </c>
      <c r="C104" s="187">
        <v>16</v>
      </c>
      <c r="D104" s="187">
        <v>24</v>
      </c>
      <c r="E104" s="187">
        <v>71</v>
      </c>
    </row>
    <row r="105" spans="2:5" ht="15" customHeight="1" x14ac:dyDescent="0.2">
      <c r="B105" s="186" t="s">
        <v>363</v>
      </c>
      <c r="C105" s="187">
        <v>24</v>
      </c>
      <c r="D105" s="187">
        <v>35</v>
      </c>
      <c r="E105" s="187">
        <v>107</v>
      </c>
    </row>
    <row r="106" spans="2:5" ht="15" customHeight="1" x14ac:dyDescent="0.2">
      <c r="B106" s="186" t="s">
        <v>364</v>
      </c>
      <c r="C106" s="187">
        <v>31</v>
      </c>
      <c r="D106" s="187">
        <v>46</v>
      </c>
      <c r="E106" s="187">
        <v>228</v>
      </c>
    </row>
    <row r="107" spans="2:5" ht="15" customHeight="1" x14ac:dyDescent="0.2">
      <c r="B107" s="186" t="s">
        <v>365</v>
      </c>
      <c r="C107" s="187">
        <v>37</v>
      </c>
      <c r="D107" s="187">
        <v>56</v>
      </c>
      <c r="E107" s="187">
        <v>241</v>
      </c>
    </row>
    <row r="108" spans="2:5" ht="15" customHeight="1" x14ac:dyDescent="0.2">
      <c r="B108" s="186" t="s">
        <v>366</v>
      </c>
      <c r="C108" s="187">
        <v>22</v>
      </c>
      <c r="D108" s="187">
        <v>33</v>
      </c>
      <c r="E108" s="187">
        <v>96</v>
      </c>
    </row>
    <row r="109" spans="2:5" ht="15" customHeight="1" x14ac:dyDescent="0.2">
      <c r="B109" s="186" t="s">
        <v>367</v>
      </c>
      <c r="C109" s="187">
        <v>19</v>
      </c>
      <c r="D109" s="187">
        <v>28</v>
      </c>
      <c r="E109" s="187">
        <v>104</v>
      </c>
    </row>
    <row r="110" spans="2:5" ht="15" customHeight="1" x14ac:dyDescent="0.2">
      <c r="B110" s="186" t="s">
        <v>368</v>
      </c>
      <c r="C110" s="187">
        <v>24</v>
      </c>
      <c r="D110" s="187">
        <v>35</v>
      </c>
      <c r="E110" s="187">
        <v>76</v>
      </c>
    </row>
    <row r="111" spans="2:5" ht="15" customHeight="1" x14ac:dyDescent="0.2">
      <c r="B111" s="186" t="s">
        <v>369</v>
      </c>
      <c r="C111" s="187">
        <v>40</v>
      </c>
      <c r="D111" s="187">
        <v>59</v>
      </c>
      <c r="E111" s="187">
        <v>123</v>
      </c>
    </row>
    <row r="112" spans="2:5" ht="15" customHeight="1" x14ac:dyDescent="0.2">
      <c r="B112" s="186" t="s">
        <v>370</v>
      </c>
      <c r="C112" s="187">
        <v>42</v>
      </c>
      <c r="D112" s="187">
        <v>63</v>
      </c>
      <c r="E112" s="187">
        <v>135</v>
      </c>
    </row>
    <row r="113" spans="2:5" ht="15" customHeight="1" x14ac:dyDescent="0.2">
      <c r="B113" s="186" t="s">
        <v>371</v>
      </c>
      <c r="C113" s="187">
        <v>37</v>
      </c>
      <c r="D113" s="187">
        <v>56</v>
      </c>
      <c r="E113" s="187">
        <v>190</v>
      </c>
    </row>
    <row r="114" spans="2:5" ht="15" customHeight="1" x14ac:dyDescent="0.2">
      <c r="B114" s="186" t="s">
        <v>372</v>
      </c>
      <c r="C114" s="187">
        <v>17</v>
      </c>
      <c r="D114" s="187">
        <v>26</v>
      </c>
      <c r="E114" s="187">
        <v>109</v>
      </c>
    </row>
    <row r="115" spans="2:5" ht="15" customHeight="1" x14ac:dyDescent="0.2">
      <c r="B115" s="186" t="s">
        <v>373</v>
      </c>
      <c r="C115" s="187">
        <v>42</v>
      </c>
      <c r="D115" s="187">
        <v>63</v>
      </c>
      <c r="E115" s="187">
        <v>139</v>
      </c>
    </row>
    <row r="116" spans="2:5" ht="15" customHeight="1" x14ac:dyDescent="0.2">
      <c r="B116" s="186" t="s">
        <v>374</v>
      </c>
      <c r="C116" s="187">
        <v>23</v>
      </c>
      <c r="D116" s="187">
        <v>34</v>
      </c>
      <c r="E116" s="187">
        <v>87</v>
      </c>
    </row>
    <row r="117" spans="2:5" ht="15" customHeight="1" x14ac:dyDescent="0.2">
      <c r="B117" s="186" t="s">
        <v>375</v>
      </c>
      <c r="C117" s="187">
        <v>28</v>
      </c>
      <c r="D117" s="187">
        <v>41</v>
      </c>
      <c r="E117" s="187">
        <v>109</v>
      </c>
    </row>
    <row r="118" spans="2:5" ht="15" customHeight="1" x14ac:dyDescent="0.2">
      <c r="B118" s="186" t="s">
        <v>376</v>
      </c>
      <c r="C118" s="187">
        <v>24</v>
      </c>
      <c r="D118" s="187">
        <v>36</v>
      </c>
      <c r="E118" s="187">
        <v>86</v>
      </c>
    </row>
    <row r="119" spans="2:5" ht="15" customHeight="1" x14ac:dyDescent="0.2">
      <c r="B119" s="186" t="s">
        <v>377</v>
      </c>
      <c r="C119" s="187">
        <v>35</v>
      </c>
      <c r="D119" s="187">
        <v>52</v>
      </c>
      <c r="E119" s="187">
        <v>170</v>
      </c>
    </row>
    <row r="120" spans="2:5" ht="15" customHeight="1" x14ac:dyDescent="0.2">
      <c r="B120" s="186" t="s">
        <v>378</v>
      </c>
      <c r="C120" s="187">
        <v>25</v>
      </c>
      <c r="D120" s="187">
        <v>38</v>
      </c>
      <c r="E120" s="187">
        <v>120</v>
      </c>
    </row>
    <row r="121" spans="2:5" ht="15" customHeight="1" x14ac:dyDescent="0.2">
      <c r="B121" s="186" t="s">
        <v>379</v>
      </c>
      <c r="C121" s="187">
        <v>31</v>
      </c>
      <c r="D121" s="187">
        <v>46</v>
      </c>
      <c r="E121" s="187">
        <v>114</v>
      </c>
    </row>
    <row r="122" spans="2:5" ht="15" customHeight="1" x14ac:dyDescent="0.2">
      <c r="B122" s="186" t="s">
        <v>380</v>
      </c>
      <c r="C122" s="187">
        <v>28</v>
      </c>
      <c r="D122" s="187">
        <v>42</v>
      </c>
      <c r="E122" s="187">
        <v>129</v>
      </c>
    </row>
    <row r="123" spans="2:5" ht="15" customHeight="1" x14ac:dyDescent="0.2">
      <c r="B123" s="186" t="s">
        <v>381</v>
      </c>
      <c r="C123" s="187">
        <v>42</v>
      </c>
      <c r="D123" s="187">
        <v>63</v>
      </c>
      <c r="E123" s="187">
        <v>102</v>
      </c>
    </row>
    <row r="124" spans="2:5" ht="15" customHeight="1" x14ac:dyDescent="0.2">
      <c r="B124" s="186" t="s">
        <v>382</v>
      </c>
      <c r="C124" s="187">
        <v>24</v>
      </c>
      <c r="D124" s="187">
        <v>35</v>
      </c>
      <c r="E124" s="187">
        <v>86</v>
      </c>
    </row>
    <row r="125" spans="2:5" ht="15" customHeight="1" x14ac:dyDescent="0.2">
      <c r="B125" s="186" t="s">
        <v>383</v>
      </c>
      <c r="C125" s="187">
        <v>36</v>
      </c>
      <c r="D125" s="187">
        <v>54</v>
      </c>
      <c r="E125" s="187">
        <v>220</v>
      </c>
    </row>
    <row r="126" spans="2:5" ht="15" customHeight="1" x14ac:dyDescent="0.2">
      <c r="B126" s="186" t="s">
        <v>384</v>
      </c>
      <c r="C126" s="187">
        <v>32</v>
      </c>
      <c r="D126" s="187">
        <v>48</v>
      </c>
      <c r="E126" s="187">
        <v>177</v>
      </c>
    </row>
    <row r="127" spans="2:5" ht="15" customHeight="1" x14ac:dyDescent="0.2">
      <c r="B127" s="186" t="s">
        <v>385</v>
      </c>
      <c r="C127" s="187">
        <v>17</v>
      </c>
      <c r="D127" s="187">
        <v>26</v>
      </c>
      <c r="E127" s="187">
        <v>73</v>
      </c>
    </row>
    <row r="128" spans="2:5" ht="15" customHeight="1" x14ac:dyDescent="0.2">
      <c r="B128" s="186" t="s">
        <v>386</v>
      </c>
      <c r="C128" s="187">
        <v>35</v>
      </c>
      <c r="D128" s="187">
        <v>52</v>
      </c>
      <c r="E128" s="187">
        <v>187</v>
      </c>
    </row>
    <row r="129" spans="2:5" ht="15" customHeight="1" x14ac:dyDescent="0.2">
      <c r="B129" s="186" t="s">
        <v>387</v>
      </c>
      <c r="C129" s="187">
        <v>18</v>
      </c>
      <c r="D129" s="187">
        <v>27</v>
      </c>
      <c r="E129" s="187">
        <v>92</v>
      </c>
    </row>
    <row r="130" spans="2:5" ht="15" customHeight="1" x14ac:dyDescent="0.2">
      <c r="B130" s="186" t="s">
        <v>388</v>
      </c>
      <c r="C130" s="187">
        <v>21</v>
      </c>
      <c r="D130" s="187">
        <v>32</v>
      </c>
      <c r="E130" s="187">
        <v>85</v>
      </c>
    </row>
    <row r="131" spans="2:5" ht="15" customHeight="1" x14ac:dyDescent="0.2">
      <c r="B131" s="186" t="s">
        <v>389</v>
      </c>
      <c r="C131" s="187">
        <v>25</v>
      </c>
      <c r="D131" s="187">
        <v>38</v>
      </c>
      <c r="E131" s="187">
        <v>146</v>
      </c>
    </row>
    <row r="132" spans="2:5" ht="15" customHeight="1" x14ac:dyDescent="0.2">
      <c r="B132" s="186" t="s">
        <v>390</v>
      </c>
      <c r="C132" s="187">
        <v>24</v>
      </c>
      <c r="D132" s="187">
        <v>35</v>
      </c>
      <c r="E132" s="187">
        <v>155</v>
      </c>
    </row>
    <row r="133" spans="2:5" ht="15" customHeight="1" x14ac:dyDescent="0.2">
      <c r="B133" s="186" t="s">
        <v>391</v>
      </c>
      <c r="C133" s="187">
        <v>20</v>
      </c>
      <c r="D133" s="187">
        <v>30</v>
      </c>
      <c r="E133" s="187">
        <v>112</v>
      </c>
    </row>
    <row r="134" spans="2:5" ht="15" customHeight="1" x14ac:dyDescent="0.2">
      <c r="B134" s="186" t="s">
        <v>392</v>
      </c>
      <c r="C134" s="187">
        <v>24</v>
      </c>
      <c r="D134" s="187">
        <v>36</v>
      </c>
      <c r="E134" s="187">
        <v>126</v>
      </c>
    </row>
    <row r="135" spans="2:5" ht="15" customHeight="1" x14ac:dyDescent="0.2">
      <c r="B135" s="186" t="s">
        <v>393</v>
      </c>
      <c r="C135" s="187">
        <v>37</v>
      </c>
      <c r="D135" s="187">
        <v>56</v>
      </c>
      <c r="E135" s="187">
        <v>153</v>
      </c>
    </row>
    <row r="136" spans="2:5" ht="15" customHeight="1" x14ac:dyDescent="0.2">
      <c r="B136" s="186" t="s">
        <v>394</v>
      </c>
      <c r="C136" s="187">
        <v>31</v>
      </c>
      <c r="D136" s="187">
        <v>46</v>
      </c>
      <c r="E136" s="187">
        <v>105</v>
      </c>
    </row>
    <row r="137" spans="2:5" ht="15" customHeight="1" x14ac:dyDescent="0.2">
      <c r="B137" s="186" t="s">
        <v>395</v>
      </c>
      <c r="C137" s="187">
        <v>32</v>
      </c>
      <c r="D137" s="187">
        <v>47</v>
      </c>
      <c r="E137" s="187">
        <v>122</v>
      </c>
    </row>
    <row r="138" spans="2:5" ht="15" customHeight="1" x14ac:dyDescent="0.2">
      <c r="B138" s="186" t="s">
        <v>396</v>
      </c>
      <c r="C138" s="187">
        <v>28</v>
      </c>
      <c r="D138" s="187">
        <v>42</v>
      </c>
      <c r="E138" s="187">
        <v>131</v>
      </c>
    </row>
    <row r="139" spans="2:5" ht="15" customHeight="1" x14ac:dyDescent="0.2">
      <c r="B139" s="186" t="s">
        <v>397</v>
      </c>
      <c r="C139" s="187">
        <v>31</v>
      </c>
      <c r="D139" s="187">
        <v>46</v>
      </c>
      <c r="E139" s="187">
        <v>182</v>
      </c>
    </row>
    <row r="140" spans="2:5" ht="15" customHeight="1" x14ac:dyDescent="0.2">
      <c r="B140" s="186" t="s">
        <v>398</v>
      </c>
      <c r="C140" s="187">
        <v>18</v>
      </c>
      <c r="D140" s="187">
        <v>27</v>
      </c>
      <c r="E140" s="187">
        <v>89</v>
      </c>
    </row>
    <row r="141" spans="2:5" ht="15" customHeight="1" x14ac:dyDescent="0.2">
      <c r="B141" s="186" t="s">
        <v>399</v>
      </c>
      <c r="C141" s="187">
        <v>53</v>
      </c>
      <c r="D141" s="187">
        <v>80</v>
      </c>
      <c r="E141" s="187">
        <v>182</v>
      </c>
    </row>
    <row r="142" spans="2:5" ht="15" customHeight="1" x14ac:dyDescent="0.2">
      <c r="B142" s="186" t="s">
        <v>400</v>
      </c>
      <c r="C142" s="187">
        <v>27</v>
      </c>
      <c r="D142" s="187">
        <v>40</v>
      </c>
      <c r="E142" s="187">
        <v>108</v>
      </c>
    </row>
    <row r="143" spans="2:5" ht="15" customHeight="1" x14ac:dyDescent="0.2">
      <c r="B143" s="186" t="s">
        <v>401</v>
      </c>
      <c r="C143" s="187">
        <v>43</v>
      </c>
      <c r="D143" s="187">
        <v>64</v>
      </c>
      <c r="E143" s="187">
        <v>141</v>
      </c>
    </row>
    <row r="144" spans="2:5" ht="15" customHeight="1" x14ac:dyDescent="0.2">
      <c r="B144" s="186" t="s">
        <v>402</v>
      </c>
      <c r="C144" s="187">
        <v>23</v>
      </c>
      <c r="D144" s="187">
        <v>34</v>
      </c>
      <c r="E144" s="187">
        <v>122</v>
      </c>
    </row>
    <row r="145" spans="2:5" ht="15" customHeight="1" x14ac:dyDescent="0.2">
      <c r="B145" s="186" t="s">
        <v>403</v>
      </c>
      <c r="C145" s="187">
        <v>16</v>
      </c>
      <c r="D145" s="187">
        <v>23</v>
      </c>
      <c r="E145" s="187">
        <v>238</v>
      </c>
    </row>
    <row r="146" spans="2:5" ht="15" customHeight="1" x14ac:dyDescent="0.2">
      <c r="B146" s="186" t="s">
        <v>404</v>
      </c>
      <c r="C146" s="187">
        <v>34</v>
      </c>
      <c r="D146" s="187">
        <v>51</v>
      </c>
      <c r="E146" s="187">
        <v>179</v>
      </c>
    </row>
    <row r="147" spans="2:5" ht="15" customHeight="1" x14ac:dyDescent="0.2">
      <c r="B147" s="186" t="s">
        <v>405</v>
      </c>
      <c r="C147" s="187">
        <v>28</v>
      </c>
      <c r="D147" s="187">
        <v>41</v>
      </c>
      <c r="E147" s="187">
        <v>82</v>
      </c>
    </row>
    <row r="148" spans="2:5" ht="15" customHeight="1" x14ac:dyDescent="0.2">
      <c r="B148" s="186" t="s">
        <v>406</v>
      </c>
      <c r="C148" s="187">
        <v>40</v>
      </c>
      <c r="D148" s="187">
        <v>59</v>
      </c>
      <c r="E148" s="187">
        <v>159</v>
      </c>
    </row>
    <row r="149" spans="2:5" ht="15" customHeight="1" x14ac:dyDescent="0.2">
      <c r="B149" s="186" t="s">
        <v>407</v>
      </c>
      <c r="C149" s="187">
        <v>25</v>
      </c>
      <c r="D149" s="187">
        <v>38</v>
      </c>
      <c r="E149" s="187">
        <v>108</v>
      </c>
    </row>
    <row r="150" spans="2:5" ht="15" customHeight="1" x14ac:dyDescent="0.2">
      <c r="B150" s="186" t="s">
        <v>408</v>
      </c>
      <c r="C150" s="187">
        <v>23</v>
      </c>
      <c r="D150" s="187">
        <v>34</v>
      </c>
      <c r="E150" s="187">
        <v>143</v>
      </c>
    </row>
    <row r="151" spans="2:5" ht="15" customHeight="1" x14ac:dyDescent="0.2">
      <c r="B151" s="186" t="s">
        <v>409</v>
      </c>
      <c r="C151" s="187">
        <v>22</v>
      </c>
      <c r="D151" s="187">
        <v>33</v>
      </c>
      <c r="E151" s="187">
        <v>116</v>
      </c>
    </row>
    <row r="152" spans="2:5" ht="15" customHeight="1" x14ac:dyDescent="0.2">
      <c r="B152" s="186" t="s">
        <v>410</v>
      </c>
      <c r="C152" s="187">
        <v>20</v>
      </c>
      <c r="D152" s="187">
        <v>29</v>
      </c>
      <c r="E152" s="187">
        <v>60</v>
      </c>
    </row>
    <row r="153" spans="2:5" ht="15" customHeight="1" x14ac:dyDescent="0.2">
      <c r="B153" s="186" t="s">
        <v>411</v>
      </c>
      <c r="C153" s="187">
        <v>22</v>
      </c>
      <c r="D153" s="187">
        <v>33</v>
      </c>
      <c r="E153" s="187">
        <v>117</v>
      </c>
    </row>
    <row r="154" spans="2:5" ht="15" customHeight="1" x14ac:dyDescent="0.2">
      <c r="B154" s="186" t="s">
        <v>412</v>
      </c>
      <c r="C154" s="187">
        <v>20</v>
      </c>
      <c r="D154" s="187">
        <v>30</v>
      </c>
      <c r="E154" s="187">
        <v>84</v>
      </c>
    </row>
    <row r="155" spans="2:5" ht="15" customHeight="1" x14ac:dyDescent="0.2">
      <c r="B155" s="186" t="s">
        <v>413</v>
      </c>
      <c r="C155" s="187">
        <v>18</v>
      </c>
      <c r="D155" s="187">
        <v>27</v>
      </c>
      <c r="E155" s="187">
        <v>86</v>
      </c>
    </row>
    <row r="156" spans="2:5" ht="15" customHeight="1" x14ac:dyDescent="0.2">
      <c r="B156" s="186" t="s">
        <v>414</v>
      </c>
      <c r="C156" s="187">
        <v>20</v>
      </c>
      <c r="D156" s="187">
        <v>29</v>
      </c>
      <c r="E156" s="187">
        <v>109</v>
      </c>
    </row>
    <row r="157" spans="2:5" ht="15" customHeight="1" x14ac:dyDescent="0.2">
      <c r="B157" s="186" t="s">
        <v>415</v>
      </c>
      <c r="C157" s="187">
        <v>21</v>
      </c>
      <c r="D157" s="187">
        <v>32</v>
      </c>
      <c r="E157" s="187">
        <v>111</v>
      </c>
    </row>
    <row r="158" spans="2:5" ht="15" customHeight="1" x14ac:dyDescent="0.2">
      <c r="B158" s="186" t="s">
        <v>416</v>
      </c>
      <c r="C158" s="187">
        <v>29</v>
      </c>
      <c r="D158" s="187">
        <v>44</v>
      </c>
      <c r="E158" s="187">
        <v>117</v>
      </c>
    </row>
    <row r="159" spans="2:5" ht="15" customHeight="1" x14ac:dyDescent="0.2">
      <c r="B159" s="186" t="s">
        <v>417</v>
      </c>
      <c r="C159" s="187">
        <v>18</v>
      </c>
      <c r="D159" s="187">
        <v>27</v>
      </c>
      <c r="E159" s="187">
        <v>89</v>
      </c>
    </row>
    <row r="160" spans="2:5" ht="15" customHeight="1" x14ac:dyDescent="0.2">
      <c r="B160" s="186" t="s">
        <v>418</v>
      </c>
      <c r="C160" s="187">
        <v>21</v>
      </c>
      <c r="D160" s="187">
        <v>32</v>
      </c>
      <c r="E160" s="187">
        <v>92</v>
      </c>
    </row>
    <row r="161" spans="2:5" ht="15" customHeight="1" x14ac:dyDescent="0.2">
      <c r="B161" s="186" t="s">
        <v>419</v>
      </c>
      <c r="C161" s="187">
        <v>16</v>
      </c>
      <c r="D161" s="187">
        <v>24</v>
      </c>
      <c r="E161" s="187">
        <v>58</v>
      </c>
    </row>
    <row r="162" spans="2:5" ht="15" customHeight="1" x14ac:dyDescent="0.2">
      <c r="B162" s="186" t="s">
        <v>420</v>
      </c>
      <c r="C162" s="187">
        <v>19</v>
      </c>
      <c r="D162" s="187">
        <v>28</v>
      </c>
      <c r="E162" s="187">
        <v>84</v>
      </c>
    </row>
    <row r="163" spans="2:5" ht="15" customHeight="1" x14ac:dyDescent="0.2">
      <c r="B163" s="186" t="s">
        <v>421</v>
      </c>
      <c r="C163" s="187">
        <v>20</v>
      </c>
      <c r="D163" s="187">
        <v>30</v>
      </c>
      <c r="E163" s="187">
        <v>110</v>
      </c>
    </row>
    <row r="164" spans="2:5" ht="15" customHeight="1" x14ac:dyDescent="0.2">
      <c r="B164" s="186" t="s">
        <v>422</v>
      </c>
      <c r="C164" s="187">
        <v>17</v>
      </c>
      <c r="D164" s="187">
        <v>26</v>
      </c>
      <c r="E164" s="187">
        <v>114</v>
      </c>
    </row>
    <row r="165" spans="2:5" ht="15" customHeight="1" x14ac:dyDescent="0.2">
      <c r="B165" s="186" t="s">
        <v>423</v>
      </c>
      <c r="C165" s="187">
        <v>16</v>
      </c>
      <c r="D165" s="187">
        <v>24</v>
      </c>
      <c r="E165" s="187">
        <v>58</v>
      </c>
    </row>
    <row r="166" spans="2:5" ht="15" customHeight="1" x14ac:dyDescent="0.2">
      <c r="B166" s="186" t="s">
        <v>424</v>
      </c>
      <c r="C166" s="187">
        <v>25</v>
      </c>
      <c r="D166" s="187">
        <v>38</v>
      </c>
      <c r="E166" s="187">
        <v>105</v>
      </c>
    </row>
    <row r="167" spans="2:5" ht="15" customHeight="1" x14ac:dyDescent="0.2">
      <c r="B167" s="186" t="s">
        <v>425</v>
      </c>
      <c r="C167" s="187">
        <v>26</v>
      </c>
      <c r="D167" s="187">
        <v>39</v>
      </c>
      <c r="E167" s="187">
        <v>105</v>
      </c>
    </row>
    <row r="168" spans="2:5" ht="15" customHeight="1" x14ac:dyDescent="0.2">
      <c r="B168" s="186" t="s">
        <v>426</v>
      </c>
      <c r="C168" s="187">
        <v>23</v>
      </c>
      <c r="D168" s="187">
        <v>34</v>
      </c>
      <c r="E168" s="187">
        <v>79</v>
      </c>
    </row>
    <row r="169" spans="2:5" ht="15" customHeight="1" x14ac:dyDescent="0.2">
      <c r="B169" s="186" t="s">
        <v>427</v>
      </c>
      <c r="C169" s="187">
        <v>32</v>
      </c>
      <c r="D169" s="187">
        <v>47</v>
      </c>
      <c r="E169" s="187">
        <v>80</v>
      </c>
    </row>
    <row r="170" spans="2:5" ht="15" customHeight="1" x14ac:dyDescent="0.2">
      <c r="B170" s="186" t="s">
        <v>428</v>
      </c>
      <c r="C170" s="187">
        <v>37</v>
      </c>
      <c r="D170" s="187">
        <v>56</v>
      </c>
      <c r="E170" s="187">
        <v>181</v>
      </c>
    </row>
    <row r="171" spans="2:5" ht="15" customHeight="1" x14ac:dyDescent="0.2">
      <c r="B171" s="186" t="s">
        <v>429</v>
      </c>
      <c r="C171" s="187">
        <v>38</v>
      </c>
      <c r="D171" s="187">
        <v>57</v>
      </c>
      <c r="E171" s="187">
        <v>181</v>
      </c>
    </row>
    <row r="172" spans="2:5" ht="15" customHeight="1" x14ac:dyDescent="0.2">
      <c r="B172" s="186" t="s">
        <v>430</v>
      </c>
      <c r="C172" s="187">
        <v>37</v>
      </c>
      <c r="D172" s="187">
        <v>56</v>
      </c>
      <c r="E172" s="187">
        <v>186</v>
      </c>
    </row>
    <row r="173" spans="2:5" ht="15" customHeight="1" x14ac:dyDescent="0.2">
      <c r="B173" s="186" t="s">
        <v>423</v>
      </c>
      <c r="C173" s="187">
        <v>37</v>
      </c>
      <c r="D173" s="187">
        <v>56</v>
      </c>
      <c r="E173" s="187">
        <v>181</v>
      </c>
    </row>
    <row r="174" spans="2:5" ht="15" customHeight="1" x14ac:dyDescent="0.2">
      <c r="B174" s="186" t="s">
        <v>431</v>
      </c>
      <c r="C174" s="187">
        <v>44</v>
      </c>
      <c r="D174" s="187">
        <v>66</v>
      </c>
      <c r="E174" s="187">
        <v>140</v>
      </c>
    </row>
    <row r="175" spans="2:5" ht="15" customHeight="1" x14ac:dyDescent="0.2">
      <c r="B175" s="186" t="s">
        <v>432</v>
      </c>
      <c r="C175" s="187">
        <v>43</v>
      </c>
      <c r="D175" s="187">
        <v>64</v>
      </c>
      <c r="E175" s="187">
        <v>180</v>
      </c>
    </row>
    <row r="176" spans="2:5" ht="15" customHeight="1" x14ac:dyDescent="0.2">
      <c r="B176" s="186" t="s">
        <v>433</v>
      </c>
      <c r="C176" s="187">
        <v>44</v>
      </c>
      <c r="D176" s="187">
        <v>66</v>
      </c>
      <c r="E176" s="187">
        <v>186</v>
      </c>
    </row>
    <row r="177" spans="2:5" ht="15" customHeight="1" x14ac:dyDescent="0.2">
      <c r="B177" s="186" t="s">
        <v>423</v>
      </c>
      <c r="C177" s="187">
        <v>43</v>
      </c>
      <c r="D177" s="187">
        <v>64</v>
      </c>
      <c r="E177" s="187">
        <v>180</v>
      </c>
    </row>
    <row r="178" spans="2:5" ht="15" customHeight="1" x14ac:dyDescent="0.2">
      <c r="B178" s="186" t="s">
        <v>434</v>
      </c>
      <c r="C178" s="187">
        <v>28</v>
      </c>
      <c r="D178" s="187">
        <v>42</v>
      </c>
      <c r="E178" s="187">
        <v>190</v>
      </c>
    </row>
    <row r="179" spans="2:5" ht="15" customHeight="1" x14ac:dyDescent="0.2">
      <c r="B179" s="186" t="s">
        <v>435</v>
      </c>
      <c r="C179" s="187">
        <v>18</v>
      </c>
      <c r="D179" s="187">
        <v>27</v>
      </c>
      <c r="E179" s="187">
        <v>97</v>
      </c>
    </row>
    <row r="180" spans="2:5" ht="15" customHeight="1" x14ac:dyDescent="0.2">
      <c r="B180" s="186" t="s">
        <v>436</v>
      </c>
      <c r="C180" s="187">
        <v>32</v>
      </c>
      <c r="D180" s="187">
        <v>48</v>
      </c>
      <c r="E180" s="187">
        <v>161</v>
      </c>
    </row>
    <row r="181" spans="2:5" ht="15" customHeight="1" x14ac:dyDescent="0.2">
      <c r="B181" s="186" t="s">
        <v>437</v>
      </c>
      <c r="C181" s="187">
        <v>30</v>
      </c>
      <c r="D181" s="187">
        <v>45</v>
      </c>
      <c r="E181" s="187">
        <v>140</v>
      </c>
    </row>
    <row r="182" spans="2:5" ht="15" customHeight="1" x14ac:dyDescent="0.2">
      <c r="B182" s="186" t="s">
        <v>438</v>
      </c>
      <c r="C182" s="187">
        <v>36</v>
      </c>
      <c r="D182" s="187">
        <v>54</v>
      </c>
      <c r="E182" s="187">
        <v>197</v>
      </c>
    </row>
    <row r="183" spans="2:5" ht="15" customHeight="1" x14ac:dyDescent="0.2">
      <c r="B183" s="186" t="s">
        <v>439</v>
      </c>
      <c r="C183" s="187">
        <v>22</v>
      </c>
      <c r="D183" s="187">
        <v>33</v>
      </c>
      <c r="E183" s="187">
        <v>121</v>
      </c>
    </row>
    <row r="184" spans="2:5" ht="15" customHeight="1" x14ac:dyDescent="0.2">
      <c r="B184" s="186" t="s">
        <v>440</v>
      </c>
      <c r="C184" s="187">
        <v>25</v>
      </c>
      <c r="D184" s="187">
        <v>38</v>
      </c>
      <c r="E184" s="187">
        <v>126</v>
      </c>
    </row>
    <row r="185" spans="2:5" ht="15" customHeight="1" x14ac:dyDescent="0.2">
      <c r="B185" s="186" t="s">
        <v>441</v>
      </c>
      <c r="C185" s="187">
        <v>23</v>
      </c>
      <c r="D185" s="187">
        <v>34</v>
      </c>
      <c r="E185" s="187">
        <v>115</v>
      </c>
    </row>
    <row r="186" spans="2:5" ht="15" customHeight="1" x14ac:dyDescent="0.2">
      <c r="B186" s="186" t="s">
        <v>442</v>
      </c>
      <c r="C186" s="187">
        <v>23</v>
      </c>
      <c r="D186" s="187">
        <v>34</v>
      </c>
      <c r="E186" s="187">
        <v>118</v>
      </c>
    </row>
    <row r="187" spans="2:5" ht="15" customHeight="1" x14ac:dyDescent="0.2">
      <c r="B187" s="186" t="s">
        <v>443</v>
      </c>
      <c r="C187" s="187">
        <v>27</v>
      </c>
      <c r="D187" s="187">
        <v>40</v>
      </c>
      <c r="E187" s="187">
        <v>115</v>
      </c>
    </row>
    <row r="188" spans="2:5" ht="15" customHeight="1" x14ac:dyDescent="0.2">
      <c r="B188" s="186" t="s">
        <v>444</v>
      </c>
      <c r="C188" s="187">
        <v>27</v>
      </c>
      <c r="D188" s="187">
        <v>40</v>
      </c>
      <c r="E188" s="187">
        <v>118</v>
      </c>
    </row>
    <row r="189" spans="2:5" ht="15" customHeight="1" x14ac:dyDescent="0.2">
      <c r="B189" s="186" t="s">
        <v>445</v>
      </c>
      <c r="C189" s="187">
        <v>24</v>
      </c>
      <c r="D189" s="187">
        <v>35</v>
      </c>
      <c r="E189" s="187">
        <v>121</v>
      </c>
    </row>
    <row r="190" spans="2:5" ht="15" customHeight="1" x14ac:dyDescent="0.2">
      <c r="B190" s="186" t="s">
        <v>423</v>
      </c>
      <c r="C190" s="187">
        <v>23</v>
      </c>
      <c r="D190" s="187">
        <v>34</v>
      </c>
      <c r="E190" s="187">
        <v>115</v>
      </c>
    </row>
    <row r="191" spans="2:5" ht="15" customHeight="1" x14ac:dyDescent="0.2">
      <c r="B191" s="186" t="s">
        <v>446</v>
      </c>
      <c r="C191" s="187">
        <v>28</v>
      </c>
      <c r="D191" s="187">
        <v>42</v>
      </c>
      <c r="E191" s="187">
        <v>100</v>
      </c>
    </row>
    <row r="192" spans="2:5" ht="15" customHeight="1" x14ac:dyDescent="0.2">
      <c r="B192" s="186" t="s">
        <v>447</v>
      </c>
      <c r="C192" s="187">
        <v>22</v>
      </c>
      <c r="D192" s="187">
        <v>33</v>
      </c>
      <c r="E192" s="187">
        <v>195</v>
      </c>
    </row>
    <row r="193" spans="2:5" ht="15" customHeight="1" x14ac:dyDescent="0.2">
      <c r="B193" s="186" t="s">
        <v>448</v>
      </c>
      <c r="C193" s="187">
        <v>20</v>
      </c>
      <c r="D193" s="187">
        <v>29</v>
      </c>
      <c r="E193" s="187">
        <v>109</v>
      </c>
    </row>
    <row r="194" spans="2:5" ht="15" customHeight="1" x14ac:dyDescent="0.2">
      <c r="B194" s="186" t="s">
        <v>449</v>
      </c>
      <c r="C194" s="187">
        <v>22</v>
      </c>
      <c r="D194" s="187">
        <v>33</v>
      </c>
      <c r="E194" s="187">
        <v>130</v>
      </c>
    </row>
    <row r="195" spans="2:5" ht="15" customHeight="1" x14ac:dyDescent="0.2">
      <c r="B195" s="186" t="s">
        <v>450</v>
      </c>
      <c r="C195" s="187">
        <v>24</v>
      </c>
      <c r="D195" s="187">
        <v>36</v>
      </c>
      <c r="E195" s="187">
        <v>129</v>
      </c>
    </row>
    <row r="196" spans="2:5" ht="15" customHeight="1" x14ac:dyDescent="0.2">
      <c r="B196" s="186" t="s">
        <v>423</v>
      </c>
      <c r="C196" s="187">
        <v>20</v>
      </c>
      <c r="D196" s="187">
        <v>29</v>
      </c>
      <c r="E196" s="187">
        <v>109</v>
      </c>
    </row>
    <row r="197" spans="2:5" ht="15" customHeight="1" x14ac:dyDescent="0.2">
      <c r="B197" s="186" t="s">
        <v>451</v>
      </c>
      <c r="C197" s="187">
        <v>23</v>
      </c>
      <c r="D197" s="187">
        <v>34</v>
      </c>
      <c r="E197" s="187">
        <v>150</v>
      </c>
    </row>
    <row r="198" spans="2:5" ht="15" customHeight="1" x14ac:dyDescent="0.2">
      <c r="B198" s="186" t="s">
        <v>452</v>
      </c>
      <c r="C198" s="187">
        <v>25</v>
      </c>
      <c r="D198" s="187">
        <v>38</v>
      </c>
      <c r="E198" s="187">
        <v>140</v>
      </c>
    </row>
    <row r="199" spans="2:5" ht="15" customHeight="1" x14ac:dyDescent="0.2">
      <c r="B199" s="186" t="s">
        <v>453</v>
      </c>
      <c r="C199" s="187">
        <v>18</v>
      </c>
      <c r="D199" s="187">
        <v>27</v>
      </c>
      <c r="E199" s="187">
        <v>118</v>
      </c>
    </row>
    <row r="200" spans="2:5" ht="15" customHeight="1" x14ac:dyDescent="0.2">
      <c r="B200" s="186" t="s">
        <v>454</v>
      </c>
      <c r="C200" s="187">
        <v>31</v>
      </c>
      <c r="D200" s="187">
        <v>46</v>
      </c>
      <c r="E200" s="187">
        <v>143</v>
      </c>
    </row>
    <row r="201" spans="2:5" ht="15" customHeight="1" x14ac:dyDescent="0.2">
      <c r="B201" s="186" t="s">
        <v>455</v>
      </c>
      <c r="C201" s="187">
        <v>29</v>
      </c>
      <c r="D201" s="187">
        <v>44</v>
      </c>
      <c r="E201" s="187">
        <v>97</v>
      </c>
    </row>
    <row r="202" spans="2:5" ht="15" customHeight="1" x14ac:dyDescent="0.2">
      <c r="B202" s="186" t="s">
        <v>456</v>
      </c>
      <c r="C202" s="187">
        <v>25</v>
      </c>
      <c r="D202" s="187">
        <v>38</v>
      </c>
      <c r="E202" s="187">
        <v>110</v>
      </c>
    </row>
    <row r="203" spans="2:5" ht="15" customHeight="1" x14ac:dyDescent="0.2">
      <c r="B203" s="186" t="s">
        <v>457</v>
      </c>
      <c r="C203" s="187">
        <v>26</v>
      </c>
      <c r="D203" s="187">
        <v>39</v>
      </c>
      <c r="E203" s="187">
        <v>118</v>
      </c>
    </row>
    <row r="204" spans="2:5" ht="15" customHeight="1" x14ac:dyDescent="0.2">
      <c r="B204" s="186" t="s">
        <v>458</v>
      </c>
      <c r="C204" s="187">
        <v>26</v>
      </c>
      <c r="D204" s="187">
        <v>39</v>
      </c>
      <c r="E204" s="187">
        <v>94</v>
      </c>
    </row>
    <row r="205" spans="2:5" ht="15" customHeight="1" x14ac:dyDescent="0.2">
      <c r="B205" s="186" t="s">
        <v>459</v>
      </c>
      <c r="C205" s="187">
        <v>30</v>
      </c>
      <c r="D205" s="187">
        <v>45</v>
      </c>
      <c r="E205" s="187">
        <v>177</v>
      </c>
    </row>
    <row r="206" spans="2:5" ht="15" customHeight="1" x14ac:dyDescent="0.2">
      <c r="B206" s="186" t="s">
        <v>460</v>
      </c>
      <c r="C206" s="187">
        <v>43</v>
      </c>
      <c r="D206" s="187">
        <v>64</v>
      </c>
      <c r="E206" s="187">
        <v>163</v>
      </c>
    </row>
    <row r="207" spans="2:5" ht="15" customHeight="1" x14ac:dyDescent="0.2">
      <c r="B207" s="186" t="s">
        <v>461</v>
      </c>
      <c r="C207" s="187">
        <v>21</v>
      </c>
      <c r="D207" s="187">
        <v>32</v>
      </c>
      <c r="E207" s="187">
        <v>77</v>
      </c>
    </row>
    <row r="208" spans="2:5" ht="15" customHeight="1" x14ac:dyDescent="0.2">
      <c r="B208" s="186" t="s">
        <v>462</v>
      </c>
      <c r="C208" s="187">
        <v>12</v>
      </c>
      <c r="D208" s="187">
        <v>17</v>
      </c>
      <c r="E208" s="187">
        <v>95</v>
      </c>
    </row>
    <row r="209" spans="2:5" ht="15" customHeight="1" x14ac:dyDescent="0.2">
      <c r="B209" s="186" t="s">
        <v>463</v>
      </c>
      <c r="C209" s="187">
        <v>17</v>
      </c>
      <c r="D209" s="187">
        <v>26</v>
      </c>
      <c r="E209" s="187">
        <v>120</v>
      </c>
    </row>
    <row r="210" spans="2:5" ht="15" customHeight="1" x14ac:dyDescent="0.2">
      <c r="B210" s="186" t="s">
        <v>464</v>
      </c>
      <c r="C210" s="187">
        <v>20</v>
      </c>
      <c r="D210" s="187">
        <v>29</v>
      </c>
      <c r="E210" s="187">
        <v>55</v>
      </c>
    </row>
    <row r="211" spans="2:5" ht="15" customHeight="1" x14ac:dyDescent="0.2">
      <c r="B211" s="186" t="s">
        <v>465</v>
      </c>
      <c r="C211" s="187">
        <v>27</v>
      </c>
      <c r="D211" s="187">
        <v>40</v>
      </c>
      <c r="E211" s="187">
        <v>115</v>
      </c>
    </row>
    <row r="212" spans="2:5" ht="15" customHeight="1" x14ac:dyDescent="0.2">
      <c r="B212" s="186" t="s">
        <v>466</v>
      </c>
      <c r="C212" s="187">
        <v>22</v>
      </c>
      <c r="D212" s="187">
        <v>33</v>
      </c>
      <c r="E212" s="187">
        <v>108</v>
      </c>
    </row>
    <row r="213" spans="2:5" ht="15" customHeight="1" x14ac:dyDescent="0.2">
      <c r="B213" s="186" t="s">
        <v>467</v>
      </c>
      <c r="C213" s="187">
        <v>28</v>
      </c>
      <c r="D213" s="187">
        <v>41</v>
      </c>
      <c r="E213" s="187">
        <v>143</v>
      </c>
    </row>
    <row r="214" spans="2:5" ht="15" customHeight="1" x14ac:dyDescent="0.2">
      <c r="B214" s="186" t="s">
        <v>468</v>
      </c>
      <c r="C214" s="187">
        <v>17</v>
      </c>
      <c r="D214" s="187">
        <v>26</v>
      </c>
      <c r="E214" s="187">
        <v>98</v>
      </c>
    </row>
    <row r="215" spans="2:5" ht="15" customHeight="1" x14ac:dyDescent="0.2">
      <c r="B215" s="186" t="s">
        <v>469</v>
      </c>
      <c r="C215" s="187">
        <v>21</v>
      </c>
      <c r="D215" s="187">
        <v>32</v>
      </c>
      <c r="E215" s="187">
        <v>85</v>
      </c>
    </row>
    <row r="216" spans="2:5" ht="15" customHeight="1" x14ac:dyDescent="0.2">
      <c r="B216" s="186" t="s">
        <v>470</v>
      </c>
      <c r="C216" s="187">
        <v>32</v>
      </c>
      <c r="D216" s="187">
        <v>48</v>
      </c>
      <c r="E216" s="187">
        <v>90</v>
      </c>
    </row>
    <row r="217" spans="2:5" ht="15" customHeight="1" x14ac:dyDescent="0.2">
      <c r="B217" s="186" t="s">
        <v>471</v>
      </c>
      <c r="C217" s="187">
        <v>23</v>
      </c>
      <c r="D217" s="187">
        <v>34</v>
      </c>
      <c r="E217" s="187">
        <v>104</v>
      </c>
    </row>
    <row r="218" spans="2:5" ht="15" customHeight="1" x14ac:dyDescent="0.2">
      <c r="B218" s="186" t="s">
        <v>472</v>
      </c>
      <c r="C218" s="187">
        <v>35</v>
      </c>
      <c r="D218" s="187">
        <v>52</v>
      </c>
      <c r="E218" s="187">
        <v>160</v>
      </c>
    </row>
    <row r="219" spans="2:5" ht="15" customHeight="1" x14ac:dyDescent="0.2">
      <c r="B219" s="186" t="s">
        <v>473</v>
      </c>
      <c r="C219" s="187">
        <v>30</v>
      </c>
      <c r="D219" s="187">
        <v>45</v>
      </c>
      <c r="E219" s="187">
        <v>127</v>
      </c>
    </row>
    <row r="220" spans="2:5" ht="15" customHeight="1" x14ac:dyDescent="0.2">
      <c r="B220" s="186" t="s">
        <v>474</v>
      </c>
      <c r="C220" s="187">
        <v>44</v>
      </c>
      <c r="D220" s="187">
        <v>65</v>
      </c>
      <c r="E220" s="187">
        <v>156</v>
      </c>
    </row>
    <row r="221" spans="2:5" ht="15" customHeight="1" x14ac:dyDescent="0.2">
      <c r="B221" s="186" t="s">
        <v>475</v>
      </c>
      <c r="C221" s="187">
        <v>40</v>
      </c>
      <c r="D221" s="187">
        <v>59</v>
      </c>
      <c r="E221" s="187">
        <v>182</v>
      </c>
    </row>
    <row r="222" spans="2:5" ht="15" customHeight="1" x14ac:dyDescent="0.2">
      <c r="B222" s="186" t="s">
        <v>476</v>
      </c>
      <c r="C222" s="187">
        <v>52</v>
      </c>
      <c r="D222" s="187">
        <v>77</v>
      </c>
      <c r="E222" s="187">
        <v>182</v>
      </c>
    </row>
    <row r="223" spans="2:5" ht="15" customHeight="1" x14ac:dyDescent="0.2">
      <c r="B223" s="186" t="s">
        <v>477</v>
      </c>
      <c r="C223" s="187">
        <v>42</v>
      </c>
      <c r="D223" s="187">
        <v>63</v>
      </c>
      <c r="E223" s="187">
        <v>333</v>
      </c>
    </row>
    <row r="224" spans="2:5" ht="15" customHeight="1" x14ac:dyDescent="0.2">
      <c r="B224" s="186" t="s">
        <v>478</v>
      </c>
      <c r="C224" s="187">
        <v>44</v>
      </c>
      <c r="D224" s="187">
        <v>65</v>
      </c>
      <c r="E224" s="187">
        <v>233</v>
      </c>
    </row>
    <row r="225" spans="2:5" ht="15" customHeight="1" x14ac:dyDescent="0.2">
      <c r="B225" s="186" t="s">
        <v>479</v>
      </c>
      <c r="C225" s="187">
        <v>41</v>
      </c>
      <c r="D225" s="187">
        <v>62</v>
      </c>
      <c r="E225" s="187">
        <v>204</v>
      </c>
    </row>
    <row r="226" spans="2:5" ht="15" customHeight="1" x14ac:dyDescent="0.2">
      <c r="B226" s="186" t="s">
        <v>480</v>
      </c>
      <c r="C226" s="187">
        <v>43</v>
      </c>
      <c r="D226" s="187">
        <v>64</v>
      </c>
      <c r="E226" s="187">
        <v>262</v>
      </c>
    </row>
    <row r="227" spans="2:5" ht="15" customHeight="1" x14ac:dyDescent="0.2">
      <c r="B227" s="186" t="s">
        <v>481</v>
      </c>
      <c r="C227" s="187">
        <v>44</v>
      </c>
      <c r="D227" s="187">
        <v>65</v>
      </c>
      <c r="E227" s="187">
        <v>256</v>
      </c>
    </row>
    <row r="228" spans="2:5" ht="15" customHeight="1" x14ac:dyDescent="0.2">
      <c r="B228" s="186" t="s">
        <v>482</v>
      </c>
      <c r="C228" s="187">
        <v>44</v>
      </c>
      <c r="D228" s="187">
        <v>66</v>
      </c>
      <c r="E228" s="187">
        <v>308</v>
      </c>
    </row>
    <row r="229" spans="2:5" ht="15" customHeight="1" x14ac:dyDescent="0.2">
      <c r="B229" s="186" t="s">
        <v>483</v>
      </c>
      <c r="C229" s="187">
        <v>40</v>
      </c>
      <c r="D229" s="187">
        <v>59</v>
      </c>
      <c r="E229" s="187">
        <v>327</v>
      </c>
    </row>
    <row r="230" spans="2:5" ht="15" customHeight="1" x14ac:dyDescent="0.2">
      <c r="B230" s="186" t="s">
        <v>484</v>
      </c>
      <c r="C230" s="187">
        <v>44</v>
      </c>
      <c r="D230" s="187">
        <v>66</v>
      </c>
      <c r="E230" s="187">
        <v>203</v>
      </c>
    </row>
    <row r="231" spans="2:5" ht="15" customHeight="1" x14ac:dyDescent="0.2">
      <c r="B231" s="186" t="s">
        <v>485</v>
      </c>
      <c r="C231" s="187">
        <v>35</v>
      </c>
      <c r="D231" s="187">
        <v>52</v>
      </c>
      <c r="E231" s="187">
        <v>99</v>
      </c>
    </row>
    <row r="232" spans="2:5" ht="15" customHeight="1" x14ac:dyDescent="0.2">
      <c r="B232" s="186" t="s">
        <v>486</v>
      </c>
      <c r="C232" s="187">
        <v>44</v>
      </c>
      <c r="D232" s="187">
        <v>66</v>
      </c>
      <c r="E232" s="187">
        <v>163</v>
      </c>
    </row>
    <row r="233" spans="2:5" ht="15" customHeight="1" x14ac:dyDescent="0.2">
      <c r="B233" s="186" t="s">
        <v>423</v>
      </c>
      <c r="C233" s="187">
        <v>35</v>
      </c>
      <c r="D233" s="187">
        <v>52</v>
      </c>
      <c r="E233" s="187">
        <v>99</v>
      </c>
    </row>
    <row r="234" spans="2:5" ht="15" customHeight="1" x14ac:dyDescent="0.2">
      <c r="B234" s="186" t="s">
        <v>487</v>
      </c>
      <c r="C234" s="187">
        <v>28</v>
      </c>
      <c r="D234" s="187">
        <v>41</v>
      </c>
      <c r="E234" s="187">
        <v>86</v>
      </c>
    </row>
    <row r="235" spans="2:5" ht="15" customHeight="1" x14ac:dyDescent="0.2">
      <c r="B235" s="186" t="s">
        <v>488</v>
      </c>
      <c r="C235" s="187">
        <v>13</v>
      </c>
      <c r="D235" s="187">
        <v>20</v>
      </c>
      <c r="E235" s="187">
        <v>98</v>
      </c>
    </row>
    <row r="236" spans="2:5" ht="15" customHeight="1" x14ac:dyDescent="0.2">
      <c r="B236" s="186" t="s">
        <v>489</v>
      </c>
      <c r="C236" s="187">
        <v>31</v>
      </c>
      <c r="D236" s="187">
        <v>46</v>
      </c>
      <c r="E236" s="187">
        <v>74</v>
      </c>
    </row>
    <row r="237" spans="2:5" ht="15" customHeight="1" x14ac:dyDescent="0.2">
      <c r="B237" s="186" t="s">
        <v>490</v>
      </c>
      <c r="C237" s="187">
        <v>28</v>
      </c>
      <c r="D237" s="187">
        <v>42</v>
      </c>
      <c r="E237" s="187">
        <v>125</v>
      </c>
    </row>
    <row r="238" spans="2:5" ht="15" customHeight="1" x14ac:dyDescent="0.2">
      <c r="B238" s="186"/>
      <c r="C238" s="187"/>
      <c r="D238" s="187"/>
      <c r="E238" s="187"/>
    </row>
    <row r="239" spans="2:5" ht="15" customHeight="1" x14ac:dyDescent="0.2">
      <c r="B239" s="186"/>
      <c r="C239" s="187"/>
      <c r="D239" s="187"/>
      <c r="E239" s="187"/>
    </row>
    <row r="240" spans="2:5" ht="15" customHeight="1" x14ac:dyDescent="0.2">
      <c r="B240" s="186"/>
      <c r="C240" s="187"/>
      <c r="D240" s="187"/>
      <c r="E240" s="187"/>
    </row>
    <row r="241" spans="2:5" ht="15" customHeight="1" x14ac:dyDescent="0.2">
      <c r="B241" s="186"/>
      <c r="C241" s="187"/>
      <c r="D241" s="187"/>
      <c r="E241" s="187"/>
    </row>
    <row r="242" spans="2:5" ht="15" customHeight="1" x14ac:dyDescent="0.2">
      <c r="B242" s="186"/>
      <c r="C242" s="187"/>
      <c r="D242" s="187"/>
      <c r="E242" s="187"/>
    </row>
    <row r="243" spans="2:5" ht="15" customHeight="1" x14ac:dyDescent="0.2">
      <c r="B243" s="186"/>
      <c r="C243" s="187"/>
      <c r="D243" s="187"/>
      <c r="E243" s="187"/>
    </row>
    <row r="244" spans="2:5" ht="15" customHeight="1" x14ac:dyDescent="0.2">
      <c r="B244" s="186"/>
      <c r="C244" s="187"/>
      <c r="D244" s="187"/>
      <c r="E244" s="187"/>
    </row>
    <row r="245" spans="2:5" ht="15" customHeight="1" x14ac:dyDescent="0.2">
      <c r="B245" s="186"/>
      <c r="C245" s="187"/>
      <c r="D245" s="187"/>
      <c r="E245" s="187"/>
    </row>
    <row r="246" spans="2:5" ht="15" customHeight="1" x14ac:dyDescent="0.2">
      <c r="B246" s="186"/>
      <c r="C246" s="187"/>
      <c r="D246" s="187"/>
      <c r="E246" s="187"/>
    </row>
    <row r="247" spans="2:5" ht="15" customHeight="1" x14ac:dyDescent="0.2">
      <c r="B247" s="186"/>
      <c r="C247" s="187"/>
      <c r="D247" s="187"/>
      <c r="E247" s="187"/>
    </row>
    <row r="248" spans="2:5" ht="15" customHeight="1" x14ac:dyDescent="0.2">
      <c r="B248" s="186"/>
      <c r="C248" s="187"/>
      <c r="D248" s="187"/>
      <c r="E248" s="187"/>
    </row>
    <row r="249" spans="2:5" ht="15" customHeight="1" x14ac:dyDescent="0.2">
      <c r="B249" s="188"/>
      <c r="C249" s="189"/>
      <c r="D249" s="189"/>
      <c r="E249" s="189"/>
    </row>
    <row r="250" spans="2:5" ht="15" customHeight="1" x14ac:dyDescent="0.2"/>
    <row r="251" spans="2:5" ht="15" customHeight="1" x14ac:dyDescent="0.2"/>
    <row r="252" spans="2:5" ht="15" customHeight="1" x14ac:dyDescent="0.2"/>
    <row r="253" spans="2:5" ht="15" customHeight="1" x14ac:dyDescent="0.2"/>
    <row r="254" spans="2:5" ht="15" customHeight="1" x14ac:dyDescent="0.2"/>
    <row r="255" spans="2:5" ht="15" customHeight="1" x14ac:dyDescent="0.2"/>
    <row r="256" spans="2:5" ht="15" customHeight="1" x14ac:dyDescent="0.2"/>
    <row r="257" ht="15" customHeight="1" x14ac:dyDescent="0.2"/>
    <row r="258" ht="15" customHeight="1" x14ac:dyDescent="0.2"/>
    <row r="259" ht="15" customHeight="1" x14ac:dyDescent="0.2"/>
    <row r="260" ht="15" customHeight="1" x14ac:dyDescent="0.2"/>
    <row r="261" ht="15" customHeight="1" x14ac:dyDescent="0.2"/>
    <row r="262" ht="15" customHeight="1" x14ac:dyDescent="0.2"/>
    <row r="263" ht="15" customHeight="1" x14ac:dyDescent="0.2"/>
    <row r="264" ht="15" customHeight="1" x14ac:dyDescent="0.2"/>
    <row r="265" ht="15" customHeight="1" x14ac:dyDescent="0.2"/>
    <row r="266" ht="15" customHeight="1" x14ac:dyDescent="0.2"/>
  </sheetData>
  <sheetProtection password="C939" sheet="1" selectLockedCells="1"/>
  <mergeCells count="2">
    <mergeCell ref="B2:E2"/>
    <mergeCell ref="C3:D3"/>
  </mergeCells>
  <printOptions horizontalCentered="1"/>
  <pageMargins left="0.70866141732283472" right="0.70866141732283472" top="0.78740157480314965" bottom="0.78740157480314965" header="0.31496062992125984" footer="0.31496062992125984"/>
  <pageSetup paperSize="9" scale="77" fitToHeight="4" orientation="portrait" r:id="rId1"/>
  <headerFooter>
    <oddFooter>&amp;L&amp;D&amp;T&amp;C&amp;F&amp;R&amp;P</oddFooter>
  </headerFooter>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Tabelle15">
    <tabColor theme="0"/>
    <pageSetUpPr fitToPage="1"/>
  </sheetPr>
  <dimension ref="A1:S50"/>
  <sheetViews>
    <sheetView showGridLines="0" topLeftCell="C1" zoomScaleNormal="100" workbookViewId="0">
      <selection activeCell="D5" sqref="D5"/>
    </sheetView>
  </sheetViews>
  <sheetFormatPr baseColWidth="10" defaultColWidth="11.42578125" defaultRowHeight="12" x14ac:dyDescent="0.2"/>
  <cols>
    <col min="1" max="1" width="10.85546875" style="1" customWidth="1"/>
    <col min="2" max="3" width="11.42578125" style="1"/>
    <col min="4" max="10" width="17.85546875" style="1" customWidth="1"/>
    <col min="11" max="14" width="15.140625" style="1" customWidth="1"/>
    <col min="15" max="15" width="22.140625" style="1" bestFit="1" customWidth="1"/>
    <col min="16" max="16" width="11.42578125" style="1"/>
    <col min="17" max="17" width="22.140625" style="1" bestFit="1" customWidth="1"/>
    <col min="18" max="16384" width="11.42578125" style="1"/>
  </cols>
  <sheetData>
    <row r="1" spans="1:19" ht="20.100000000000001" customHeight="1" x14ac:dyDescent="0.25">
      <c r="A1" s="299" t="s">
        <v>75</v>
      </c>
      <c r="C1" s="305" t="s">
        <v>141</v>
      </c>
      <c r="D1" s="305"/>
      <c r="E1" s="305"/>
      <c r="F1" s="305"/>
      <c r="G1" s="305"/>
      <c r="H1" s="305"/>
      <c r="I1" s="305"/>
      <c r="J1" s="306"/>
      <c r="L1" s="303" t="s">
        <v>254</v>
      </c>
      <c r="M1" s="301" t="s">
        <v>252</v>
      </c>
      <c r="N1" s="301" t="s">
        <v>209</v>
      </c>
      <c r="O1" s="297" t="s">
        <v>13</v>
      </c>
      <c r="Q1" s="303" t="s">
        <v>98</v>
      </c>
      <c r="R1" s="301" t="s">
        <v>99</v>
      </c>
      <c r="S1" s="297" t="s">
        <v>100</v>
      </c>
    </row>
    <row r="2" spans="1:19" ht="35.1" customHeight="1" x14ac:dyDescent="0.25">
      <c r="A2" s="300"/>
      <c r="C2" s="198" t="s">
        <v>243</v>
      </c>
      <c r="D2" s="131" t="s">
        <v>142</v>
      </c>
      <c r="E2" s="131" t="s">
        <v>143</v>
      </c>
      <c r="F2" s="131" t="s">
        <v>156</v>
      </c>
      <c r="G2" s="131" t="s">
        <v>155</v>
      </c>
      <c r="H2" s="131" t="s">
        <v>204</v>
      </c>
      <c r="I2" s="131" t="s">
        <v>205</v>
      </c>
      <c r="J2" s="137" t="s">
        <v>212</v>
      </c>
      <c r="L2" s="304"/>
      <c r="M2" s="302"/>
      <c r="N2" s="302"/>
      <c r="O2" s="298"/>
      <c r="Q2" s="304"/>
      <c r="R2" s="302"/>
      <c r="S2" s="298"/>
    </row>
    <row r="3" spans="1:19" ht="12" customHeight="1" x14ac:dyDescent="0.2">
      <c r="Q3" s="58"/>
      <c r="R3" s="58"/>
      <c r="S3" s="58"/>
    </row>
    <row r="4" spans="1:19" x14ac:dyDescent="0.2">
      <c r="A4" s="1">
        <v>2014</v>
      </c>
      <c r="C4" s="1" t="b">
        <v>0</v>
      </c>
      <c r="D4" s="190" t="b">
        <v>0</v>
      </c>
      <c r="E4" s="190" t="b">
        <v>0</v>
      </c>
      <c r="F4" s="190" t="b">
        <v>0</v>
      </c>
      <c r="G4" s="190" t="b">
        <v>0</v>
      </c>
      <c r="H4" s="190" t="b">
        <v>0</v>
      </c>
      <c r="I4" s="190" t="b">
        <v>0</v>
      </c>
      <c r="J4" s="190">
        <v>1</v>
      </c>
      <c r="L4" s="1" t="s">
        <v>199</v>
      </c>
      <c r="M4" s="1" t="b">
        <v>1</v>
      </c>
      <c r="O4" s="1" t="s">
        <v>101</v>
      </c>
      <c r="Q4" s="1" t="s">
        <v>101</v>
      </c>
      <c r="R4" s="1" t="s">
        <v>79</v>
      </c>
      <c r="S4" s="1">
        <v>6</v>
      </c>
    </row>
    <row r="5" spans="1:19" x14ac:dyDescent="0.2">
      <c r="A5" s="1">
        <v>2015</v>
      </c>
      <c r="C5" s="1" t="b">
        <v>0</v>
      </c>
      <c r="D5" s="190" t="b">
        <v>0</v>
      </c>
      <c r="E5" s="190" t="b">
        <v>0</v>
      </c>
      <c r="F5" s="190" t="b">
        <v>0</v>
      </c>
      <c r="G5" s="190" t="b">
        <v>0</v>
      </c>
      <c r="H5" s="190" t="b">
        <v>0</v>
      </c>
      <c r="I5" s="190" t="b">
        <v>0</v>
      </c>
      <c r="L5" s="1" t="s">
        <v>200</v>
      </c>
      <c r="O5" s="1" t="s">
        <v>102</v>
      </c>
      <c r="Q5" s="1" t="s">
        <v>102</v>
      </c>
      <c r="R5" s="1" t="s">
        <v>80</v>
      </c>
      <c r="S5" s="1">
        <v>7</v>
      </c>
    </row>
    <row r="6" spans="1:19" x14ac:dyDescent="0.2">
      <c r="A6" s="1">
        <v>2016</v>
      </c>
      <c r="C6" s="1" t="b">
        <v>0</v>
      </c>
      <c r="D6" s="190" t="b">
        <v>1</v>
      </c>
      <c r="E6" s="190" t="b">
        <v>0</v>
      </c>
      <c r="F6" s="190" t="b">
        <v>0</v>
      </c>
      <c r="G6" s="190" t="b">
        <v>1</v>
      </c>
      <c r="H6" s="190" t="b">
        <v>0</v>
      </c>
      <c r="I6" s="190" t="b">
        <v>0</v>
      </c>
      <c r="O6" s="1" t="s">
        <v>103</v>
      </c>
      <c r="Q6" s="1" t="s">
        <v>103</v>
      </c>
      <c r="R6" s="1" t="s">
        <v>49</v>
      </c>
      <c r="S6" s="1">
        <v>8</v>
      </c>
    </row>
    <row r="7" spans="1:19" x14ac:dyDescent="0.2">
      <c r="A7" s="1">
        <v>2017</v>
      </c>
      <c r="C7" s="1" t="b">
        <v>0</v>
      </c>
      <c r="D7" s="190" t="b">
        <v>1</v>
      </c>
      <c r="E7" s="190" t="b">
        <v>0</v>
      </c>
      <c r="F7" s="190" t="b">
        <v>0</v>
      </c>
      <c r="G7" s="190" t="b">
        <v>1</v>
      </c>
      <c r="H7" s="190" t="b">
        <v>1</v>
      </c>
      <c r="I7" s="190" t="b">
        <v>0</v>
      </c>
      <c r="O7" s="1" t="s">
        <v>104</v>
      </c>
      <c r="Q7" s="1" t="s">
        <v>104</v>
      </c>
      <c r="R7" s="1" t="s">
        <v>81</v>
      </c>
      <c r="S7" s="1">
        <v>9</v>
      </c>
    </row>
    <row r="8" spans="1:19" x14ac:dyDescent="0.2">
      <c r="A8" s="1">
        <v>2018</v>
      </c>
      <c r="C8" s="1" t="b">
        <v>0</v>
      </c>
      <c r="D8" s="190" t="b">
        <v>1</v>
      </c>
      <c r="E8" s="190" t="b">
        <v>0</v>
      </c>
      <c r="F8" s="190" t="b">
        <v>0</v>
      </c>
      <c r="G8" s="190" t="b">
        <v>1</v>
      </c>
      <c r="H8" s="190" t="b">
        <v>1</v>
      </c>
      <c r="I8" s="190" t="b">
        <v>1</v>
      </c>
      <c r="O8" s="1" t="s">
        <v>105</v>
      </c>
      <c r="Q8" s="1" t="s">
        <v>105</v>
      </c>
      <c r="R8" s="1" t="s">
        <v>82</v>
      </c>
      <c r="S8" s="1">
        <v>10</v>
      </c>
    </row>
    <row r="9" spans="1:19" x14ac:dyDescent="0.2">
      <c r="A9" s="1">
        <v>2019</v>
      </c>
      <c r="C9" s="1" t="b">
        <v>0</v>
      </c>
      <c r="D9" s="190" t="b">
        <v>0</v>
      </c>
      <c r="E9" s="190" t="b">
        <v>0</v>
      </c>
      <c r="F9" s="190" t="b">
        <v>0</v>
      </c>
      <c r="G9" s="190" t="b">
        <v>0</v>
      </c>
      <c r="H9" s="190" t="b">
        <v>0</v>
      </c>
      <c r="I9" s="190" t="b">
        <v>0</v>
      </c>
      <c r="O9" s="1" t="s">
        <v>106</v>
      </c>
      <c r="Q9" s="1" t="s">
        <v>106</v>
      </c>
      <c r="R9" s="1" t="s">
        <v>83</v>
      </c>
      <c r="S9" s="1">
        <v>11</v>
      </c>
    </row>
    <row r="10" spans="1:19" x14ac:dyDescent="0.2">
      <c r="A10" s="1">
        <v>2020</v>
      </c>
      <c r="C10" s="1" t="b">
        <v>0</v>
      </c>
      <c r="D10" s="190" t="b">
        <v>0</v>
      </c>
      <c r="E10" s="190" t="b">
        <v>0</v>
      </c>
      <c r="F10" s="190" t="b">
        <v>0</v>
      </c>
      <c r="G10" s="190" t="b">
        <v>0</v>
      </c>
      <c r="H10" s="190" t="b">
        <v>0</v>
      </c>
      <c r="I10" s="190" t="b">
        <v>0</v>
      </c>
      <c r="O10" s="1" t="s">
        <v>107</v>
      </c>
      <c r="Q10" s="1" t="s">
        <v>107</v>
      </c>
      <c r="R10" s="1" t="s">
        <v>84</v>
      </c>
      <c r="S10" s="1">
        <v>12</v>
      </c>
    </row>
    <row r="11" spans="1:19" x14ac:dyDescent="0.2">
      <c r="A11" s="1">
        <v>2021</v>
      </c>
      <c r="C11" s="1" t="b">
        <v>0</v>
      </c>
      <c r="D11" s="190" t="b">
        <v>0</v>
      </c>
      <c r="E11" s="190" t="b">
        <v>0</v>
      </c>
      <c r="F11" s="190" t="b">
        <v>0</v>
      </c>
      <c r="G11" s="190" t="b">
        <v>0</v>
      </c>
      <c r="H11" s="190" t="b">
        <v>0</v>
      </c>
      <c r="I11" s="190" t="b">
        <v>0</v>
      </c>
      <c r="O11" s="1" t="s">
        <v>108</v>
      </c>
      <c r="Q11" s="1" t="s">
        <v>108</v>
      </c>
      <c r="R11" s="1" t="s">
        <v>85</v>
      </c>
      <c r="S11" s="1">
        <v>13</v>
      </c>
    </row>
    <row r="12" spans="1:19" x14ac:dyDescent="0.2">
      <c r="A12" s="1">
        <v>2022</v>
      </c>
      <c r="C12" s="1" t="b">
        <v>0</v>
      </c>
      <c r="D12" s="190" t="b">
        <v>0</v>
      </c>
      <c r="E12" s="190" t="b">
        <v>0</v>
      </c>
      <c r="F12" s="190" t="b">
        <v>0</v>
      </c>
      <c r="G12" s="190" t="b">
        <v>0</v>
      </c>
      <c r="H12" s="190" t="b">
        <v>0</v>
      </c>
      <c r="I12" s="190" t="b">
        <v>0</v>
      </c>
      <c r="O12" s="1" t="s">
        <v>109</v>
      </c>
      <c r="Q12" s="1" t="s">
        <v>109</v>
      </c>
      <c r="R12" s="1" t="s">
        <v>86</v>
      </c>
      <c r="S12" s="1">
        <v>14</v>
      </c>
    </row>
    <row r="13" spans="1:19" x14ac:dyDescent="0.2">
      <c r="A13" s="1">
        <v>2023</v>
      </c>
      <c r="C13" s="1" t="b">
        <v>0</v>
      </c>
      <c r="D13" s="190" t="b">
        <v>0</v>
      </c>
      <c r="E13" s="190" t="b">
        <v>0</v>
      </c>
      <c r="F13" s="190" t="b">
        <v>0</v>
      </c>
      <c r="G13" s="190" t="b">
        <v>0</v>
      </c>
      <c r="H13" s="190" t="b">
        <v>0</v>
      </c>
      <c r="I13" s="190" t="b">
        <v>0</v>
      </c>
      <c r="O13" s="1" t="s">
        <v>110</v>
      </c>
      <c r="Q13" s="1" t="s">
        <v>110</v>
      </c>
      <c r="R13" s="1" t="s">
        <v>87</v>
      </c>
      <c r="S13" s="1">
        <v>15</v>
      </c>
    </row>
    <row r="14" spans="1:19" x14ac:dyDescent="0.2">
      <c r="A14" s="1">
        <v>2024</v>
      </c>
      <c r="C14" s="1" t="b">
        <v>0</v>
      </c>
      <c r="D14" s="190" t="b">
        <v>0</v>
      </c>
      <c r="E14" s="190" t="b">
        <v>0</v>
      </c>
      <c r="F14" s="190" t="b">
        <v>0</v>
      </c>
      <c r="G14" s="190" t="b">
        <v>0</v>
      </c>
      <c r="H14" s="190" t="b">
        <v>0</v>
      </c>
      <c r="I14" s="190" t="b">
        <v>0</v>
      </c>
      <c r="O14" s="1" t="s">
        <v>111</v>
      </c>
      <c r="Q14" s="1" t="s">
        <v>111</v>
      </c>
      <c r="R14" s="1" t="s">
        <v>88</v>
      </c>
      <c r="S14" s="1">
        <v>16</v>
      </c>
    </row>
    <row r="15" spans="1:19" x14ac:dyDescent="0.2">
      <c r="A15" s="1">
        <v>2025</v>
      </c>
      <c r="C15" s="1" t="b">
        <v>0</v>
      </c>
      <c r="D15" s="190" t="b">
        <v>0</v>
      </c>
      <c r="E15" s="190" t="b">
        <v>0</v>
      </c>
      <c r="F15" s="190" t="b">
        <v>0</v>
      </c>
      <c r="G15" s="190" t="b">
        <v>0</v>
      </c>
      <c r="H15" s="190" t="b">
        <v>0</v>
      </c>
      <c r="I15" s="190" t="b">
        <v>0</v>
      </c>
      <c r="O15" s="1" t="s">
        <v>112</v>
      </c>
      <c r="Q15" s="1" t="s">
        <v>112</v>
      </c>
      <c r="R15" s="1" t="s">
        <v>89</v>
      </c>
      <c r="S15" s="1">
        <v>17</v>
      </c>
    </row>
    <row r="16" spans="1:19" x14ac:dyDescent="0.2">
      <c r="A16" s="1">
        <v>2026</v>
      </c>
      <c r="C16" s="1" t="b">
        <v>0</v>
      </c>
      <c r="D16" s="190" t="b">
        <v>0</v>
      </c>
      <c r="E16" s="190" t="b">
        <v>0</v>
      </c>
      <c r="F16" s="190" t="b">
        <v>0</v>
      </c>
      <c r="G16" s="190" t="b">
        <v>0</v>
      </c>
      <c r="H16" s="190" t="b">
        <v>0</v>
      </c>
      <c r="I16" s="190" t="b">
        <v>0</v>
      </c>
      <c r="O16" s="1" t="s">
        <v>113</v>
      </c>
      <c r="Q16" s="1" t="s">
        <v>113</v>
      </c>
      <c r="R16" s="1" t="s">
        <v>90</v>
      </c>
      <c r="S16" s="1">
        <v>18</v>
      </c>
    </row>
    <row r="17" spans="1:19" x14ac:dyDescent="0.2">
      <c r="A17" s="1">
        <v>2027</v>
      </c>
      <c r="C17" s="1" t="b">
        <v>0</v>
      </c>
      <c r="D17" s="190" t="b">
        <v>0</v>
      </c>
      <c r="E17" s="190" t="b">
        <v>0</v>
      </c>
      <c r="F17" s="190" t="b">
        <v>0</v>
      </c>
      <c r="G17" s="190" t="b">
        <v>0</v>
      </c>
      <c r="H17" s="190" t="b">
        <v>0</v>
      </c>
      <c r="I17" s="190" t="b">
        <v>0</v>
      </c>
      <c r="O17" s="1" t="s">
        <v>114</v>
      </c>
      <c r="Q17" s="1" t="s">
        <v>114</v>
      </c>
      <c r="R17" s="1" t="s">
        <v>60</v>
      </c>
      <c r="S17" s="1">
        <v>19</v>
      </c>
    </row>
    <row r="18" spans="1:19" x14ac:dyDescent="0.2">
      <c r="A18" s="1">
        <v>2028</v>
      </c>
      <c r="C18" s="1" t="b">
        <v>0</v>
      </c>
      <c r="D18" s="190" t="b">
        <v>0</v>
      </c>
      <c r="E18" s="190" t="b">
        <v>0</v>
      </c>
      <c r="F18" s="190" t="b">
        <v>0</v>
      </c>
      <c r="G18" s="190" t="b">
        <v>0</v>
      </c>
      <c r="H18" s="190" t="b">
        <v>0</v>
      </c>
      <c r="I18" s="190" t="b">
        <v>0</v>
      </c>
      <c r="O18" s="1" t="s">
        <v>115</v>
      </c>
      <c r="Q18" s="1" t="s">
        <v>115</v>
      </c>
      <c r="R18" s="1" t="s">
        <v>91</v>
      </c>
      <c r="S18" s="1">
        <v>20</v>
      </c>
    </row>
    <row r="19" spans="1:19" x14ac:dyDescent="0.2">
      <c r="A19" s="1">
        <v>2029</v>
      </c>
      <c r="C19" s="1" t="b">
        <v>0</v>
      </c>
      <c r="D19" s="190" t="b">
        <v>0</v>
      </c>
      <c r="E19" s="190" t="b">
        <v>0</v>
      </c>
      <c r="F19" s="190" t="b">
        <v>0</v>
      </c>
      <c r="G19" s="190" t="b">
        <v>0</v>
      </c>
      <c r="H19" s="190" t="b">
        <v>0</v>
      </c>
      <c r="I19" s="190" t="b">
        <v>0</v>
      </c>
      <c r="O19" s="1" t="s">
        <v>116</v>
      </c>
      <c r="Q19" s="1" t="s">
        <v>116</v>
      </c>
      <c r="R19" s="1" t="s">
        <v>92</v>
      </c>
      <c r="S19" s="1">
        <v>21</v>
      </c>
    </row>
    <row r="20" spans="1:19" x14ac:dyDescent="0.2">
      <c r="A20" s="1">
        <v>2030</v>
      </c>
      <c r="C20" s="1" t="b">
        <v>0</v>
      </c>
      <c r="D20" s="190" t="b">
        <v>0</v>
      </c>
      <c r="E20" s="190" t="b">
        <v>0</v>
      </c>
      <c r="F20" s="190" t="b">
        <v>0</v>
      </c>
      <c r="G20" s="190" t="b">
        <v>0</v>
      </c>
      <c r="H20" s="190" t="b">
        <v>0</v>
      </c>
      <c r="I20" s="190" t="b">
        <v>0</v>
      </c>
      <c r="O20" s="1" t="s">
        <v>117</v>
      </c>
      <c r="Q20" s="1" t="s">
        <v>117</v>
      </c>
      <c r="R20" s="1" t="s">
        <v>93</v>
      </c>
      <c r="S20" s="1">
        <v>22</v>
      </c>
    </row>
    <row r="21" spans="1:19" x14ac:dyDescent="0.2">
      <c r="A21" s="1">
        <v>2031</v>
      </c>
      <c r="C21" s="1" t="b">
        <v>0</v>
      </c>
      <c r="D21" s="190" t="b">
        <v>0</v>
      </c>
      <c r="E21" s="190" t="b">
        <v>0</v>
      </c>
      <c r="F21" s="190" t="b">
        <v>0</v>
      </c>
      <c r="G21" s="190" t="b">
        <v>0</v>
      </c>
      <c r="H21" s="190" t="b">
        <v>0</v>
      </c>
      <c r="I21" s="190" t="b">
        <v>0</v>
      </c>
    </row>
    <row r="22" spans="1:19" x14ac:dyDescent="0.2">
      <c r="A22" s="1">
        <v>2032</v>
      </c>
      <c r="C22" s="1" t="b">
        <v>1</v>
      </c>
      <c r="D22" s="190" t="b">
        <v>0</v>
      </c>
      <c r="E22" s="190" t="b">
        <v>0</v>
      </c>
      <c r="F22" s="190" t="b">
        <v>0</v>
      </c>
      <c r="G22" s="190" t="b">
        <v>0</v>
      </c>
      <c r="H22" s="190" t="b">
        <v>0</v>
      </c>
      <c r="I22" s="190" t="b">
        <v>0</v>
      </c>
    </row>
    <row r="23" spans="1:19" x14ac:dyDescent="0.2">
      <c r="A23" s="1">
        <v>2033</v>
      </c>
      <c r="C23" s="1" t="b">
        <v>0</v>
      </c>
      <c r="D23" s="190" t="b">
        <v>0</v>
      </c>
      <c r="E23" s="190" t="b">
        <v>0</v>
      </c>
      <c r="F23" s="190" t="b">
        <v>0</v>
      </c>
      <c r="G23" s="190" t="b">
        <v>0</v>
      </c>
      <c r="H23" s="190" t="b">
        <v>0</v>
      </c>
      <c r="I23" s="190" t="b">
        <v>0</v>
      </c>
    </row>
    <row r="24" spans="1:19" x14ac:dyDescent="0.2">
      <c r="A24" s="1">
        <v>2034</v>
      </c>
      <c r="C24" s="1" t="b">
        <v>0</v>
      </c>
      <c r="D24" s="190" t="b">
        <v>0</v>
      </c>
      <c r="E24" s="190" t="b">
        <v>0</v>
      </c>
      <c r="F24" s="190" t="b">
        <v>0</v>
      </c>
      <c r="G24" s="190" t="b">
        <v>0</v>
      </c>
      <c r="H24" s="190" t="b">
        <v>0</v>
      </c>
      <c r="I24" s="190" t="b">
        <v>0</v>
      </c>
    </row>
    <row r="25" spans="1:19" x14ac:dyDescent="0.2">
      <c r="A25" s="1">
        <v>2035</v>
      </c>
      <c r="C25" s="1" t="b">
        <v>0</v>
      </c>
      <c r="D25" s="190" t="b">
        <v>0</v>
      </c>
      <c r="E25" s="190" t="b">
        <v>0</v>
      </c>
      <c r="F25" s="190" t="b">
        <v>0</v>
      </c>
      <c r="G25" s="190" t="b">
        <v>0</v>
      </c>
      <c r="H25" s="190" t="b">
        <v>0</v>
      </c>
      <c r="I25" s="190" t="b">
        <v>0</v>
      </c>
    </row>
    <row r="26" spans="1:19" x14ac:dyDescent="0.2">
      <c r="A26" s="1">
        <v>2036</v>
      </c>
      <c r="C26" s="1" t="b">
        <v>0</v>
      </c>
      <c r="D26" s="190" t="b">
        <v>0</v>
      </c>
      <c r="E26" s="190" t="b">
        <v>0</v>
      </c>
      <c r="F26" s="190" t="b">
        <v>0</v>
      </c>
      <c r="G26" s="190" t="b">
        <v>0</v>
      </c>
      <c r="H26" s="190" t="b">
        <v>0</v>
      </c>
      <c r="I26" s="190" t="b">
        <v>0</v>
      </c>
    </row>
    <row r="27" spans="1:19" x14ac:dyDescent="0.2">
      <c r="A27" s="1">
        <v>2037</v>
      </c>
      <c r="C27" s="1" t="b">
        <v>0</v>
      </c>
      <c r="D27" s="190" t="b">
        <v>0</v>
      </c>
      <c r="E27" s="190" t="b">
        <v>0</v>
      </c>
      <c r="F27" s="190" t="b">
        <v>0</v>
      </c>
      <c r="G27" s="190" t="b">
        <v>0</v>
      </c>
      <c r="H27" s="190" t="b">
        <v>0</v>
      </c>
      <c r="I27" s="190" t="b">
        <v>0</v>
      </c>
    </row>
    <row r="28" spans="1:19" x14ac:dyDescent="0.2">
      <c r="A28" s="1">
        <v>2038</v>
      </c>
      <c r="C28" s="1" t="b">
        <v>0</v>
      </c>
      <c r="D28" s="190" t="b">
        <v>0</v>
      </c>
      <c r="E28" s="190" t="b">
        <v>0</v>
      </c>
      <c r="F28" s="190" t="b">
        <v>0</v>
      </c>
      <c r="G28" s="190" t="b">
        <v>0</v>
      </c>
      <c r="H28" s="190" t="b">
        <v>0</v>
      </c>
      <c r="I28" s="190" t="b">
        <v>0</v>
      </c>
    </row>
    <row r="29" spans="1:19" x14ac:dyDescent="0.2">
      <c r="A29" s="1">
        <v>2039</v>
      </c>
      <c r="C29" s="1" t="b">
        <v>0</v>
      </c>
      <c r="D29" s="190" t="b">
        <v>0</v>
      </c>
      <c r="E29" s="190" t="b">
        <v>0</v>
      </c>
      <c r="F29" s="190" t="b">
        <v>0</v>
      </c>
      <c r="G29" s="190" t="b">
        <v>0</v>
      </c>
      <c r="H29" s="190" t="b">
        <v>0</v>
      </c>
      <c r="I29" s="190" t="b">
        <v>0</v>
      </c>
    </row>
    <row r="30" spans="1:19" x14ac:dyDescent="0.2">
      <c r="A30" s="1">
        <v>2040</v>
      </c>
      <c r="C30" s="1" t="b">
        <v>0</v>
      </c>
      <c r="D30" s="190" t="b">
        <v>0</v>
      </c>
      <c r="E30" s="190" t="b">
        <v>0</v>
      </c>
      <c r="F30" s="190" t="b">
        <v>0</v>
      </c>
      <c r="G30" s="190" t="b">
        <v>0</v>
      </c>
      <c r="H30" s="190" t="b">
        <v>0</v>
      </c>
      <c r="I30" s="190" t="b">
        <v>0</v>
      </c>
    </row>
    <row r="31" spans="1:19" x14ac:dyDescent="0.2">
      <c r="A31" s="1">
        <v>2041</v>
      </c>
      <c r="C31" s="1" t="b">
        <v>0</v>
      </c>
      <c r="D31" s="190" t="b">
        <v>0</v>
      </c>
      <c r="E31" s="190" t="b">
        <v>0</v>
      </c>
      <c r="F31" s="190" t="b">
        <v>0</v>
      </c>
      <c r="G31" s="190" t="b">
        <v>0</v>
      </c>
      <c r="H31" s="190" t="b">
        <v>0</v>
      </c>
      <c r="I31" s="190" t="b">
        <v>0</v>
      </c>
    </row>
    <row r="32" spans="1:19" x14ac:dyDescent="0.2">
      <c r="A32" s="1">
        <v>2042</v>
      </c>
      <c r="C32" s="1" t="b">
        <v>0</v>
      </c>
      <c r="D32" s="190" t="b">
        <v>0</v>
      </c>
      <c r="E32" s="190" t="b">
        <v>0</v>
      </c>
      <c r="F32" s="190" t="b">
        <v>0</v>
      </c>
      <c r="G32" s="190" t="b">
        <v>0</v>
      </c>
      <c r="H32" s="190" t="b">
        <v>0</v>
      </c>
      <c r="I32" s="190" t="b">
        <v>0</v>
      </c>
    </row>
    <row r="33" spans="1:9" x14ac:dyDescent="0.2">
      <c r="A33" s="1">
        <v>2043</v>
      </c>
      <c r="C33" s="1" t="b">
        <v>0</v>
      </c>
      <c r="D33" s="190" t="b">
        <v>0</v>
      </c>
      <c r="E33" s="190" t="b">
        <v>0</v>
      </c>
      <c r="F33" s="190" t="b">
        <v>0</v>
      </c>
      <c r="G33" s="190" t="b">
        <v>0</v>
      </c>
      <c r="H33" s="190" t="b">
        <v>0</v>
      </c>
      <c r="I33" s="190" t="b">
        <v>0</v>
      </c>
    </row>
    <row r="34" spans="1:9" x14ac:dyDescent="0.2">
      <c r="A34" s="1">
        <v>2044</v>
      </c>
      <c r="C34" s="1" t="b">
        <v>0</v>
      </c>
      <c r="D34" s="190" t="b">
        <v>0</v>
      </c>
      <c r="E34" s="190" t="b">
        <v>0</v>
      </c>
      <c r="F34" s="190" t="b">
        <v>0</v>
      </c>
      <c r="G34" s="190" t="b">
        <v>0</v>
      </c>
      <c r="H34" s="190" t="b">
        <v>0</v>
      </c>
      <c r="I34" s="190" t="b">
        <v>0</v>
      </c>
    </row>
    <row r="35" spans="1:9" x14ac:dyDescent="0.2">
      <c r="A35" s="1">
        <v>2045</v>
      </c>
    </row>
    <row r="36" spans="1:9" x14ac:dyDescent="0.2">
      <c r="A36" s="1">
        <v>2046</v>
      </c>
    </row>
    <row r="37" spans="1:9" x14ac:dyDescent="0.2">
      <c r="A37" s="1">
        <v>2047</v>
      </c>
    </row>
    <row r="38" spans="1:9" x14ac:dyDescent="0.2">
      <c r="A38" s="1">
        <v>2048</v>
      </c>
    </row>
    <row r="39" spans="1:9" x14ac:dyDescent="0.2">
      <c r="A39" s="1">
        <v>2049</v>
      </c>
    </row>
    <row r="40" spans="1:9" x14ac:dyDescent="0.2">
      <c r="A40" s="1">
        <v>2050</v>
      </c>
    </row>
    <row r="41" spans="1:9" x14ac:dyDescent="0.2">
      <c r="A41" s="1">
        <v>2051</v>
      </c>
    </row>
    <row r="42" spans="1:9" x14ac:dyDescent="0.2">
      <c r="A42" s="1">
        <v>2052</v>
      </c>
    </row>
    <row r="43" spans="1:9" x14ac:dyDescent="0.2">
      <c r="A43" s="1">
        <v>2053</v>
      </c>
    </row>
    <row r="44" spans="1:9" x14ac:dyDescent="0.2">
      <c r="A44" s="1">
        <v>2054</v>
      </c>
    </row>
    <row r="45" spans="1:9" x14ac:dyDescent="0.2">
      <c r="A45" s="1">
        <v>2055</v>
      </c>
    </row>
    <row r="46" spans="1:9" x14ac:dyDescent="0.2">
      <c r="A46" s="1">
        <v>2056</v>
      </c>
    </row>
    <row r="47" spans="1:9" x14ac:dyDescent="0.2">
      <c r="A47" s="1">
        <v>2057</v>
      </c>
    </row>
    <row r="48" spans="1:9" x14ac:dyDescent="0.2">
      <c r="A48" s="1">
        <v>2058</v>
      </c>
    </row>
    <row r="49" spans="1:1" x14ac:dyDescent="0.2">
      <c r="A49" s="1">
        <v>2059</v>
      </c>
    </row>
    <row r="50" spans="1:1" x14ac:dyDescent="0.2">
      <c r="A50" s="1">
        <v>2060</v>
      </c>
    </row>
  </sheetData>
  <sheetProtection selectLockedCells="1"/>
  <mergeCells count="9">
    <mergeCell ref="S1:S2"/>
    <mergeCell ref="A1:A2"/>
    <mergeCell ref="N1:N2"/>
    <mergeCell ref="O1:O2"/>
    <mergeCell ref="Q1:Q2"/>
    <mergeCell ref="R1:R2"/>
    <mergeCell ref="L1:L2"/>
    <mergeCell ref="C1:J1"/>
    <mergeCell ref="M1:M2"/>
  </mergeCells>
  <phoneticPr fontId="6" type="noConversion"/>
  <printOptions horizontalCentered="1"/>
  <pageMargins left="0.70866141732283472" right="0.70866141732283472" top="0.78740157480314965" bottom="0.78740157480314965" header="0.31496062992125984" footer="0.31496062992125984"/>
  <pageSetup paperSize="9" scale="47" orientation="landscape" r:id="rId1"/>
  <headerFooter>
    <oddFooter>&amp;L&amp;D&amp;T&amp;C&amp;F&amp;R&amp;P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0"/>
    <pageSetUpPr fitToPage="1"/>
  </sheetPr>
  <dimension ref="A1:CY93"/>
  <sheetViews>
    <sheetView showGridLines="0" showRowColHeaders="0" zoomScaleNormal="100" workbookViewId="0"/>
  </sheetViews>
  <sheetFormatPr baseColWidth="10" defaultColWidth="11.42578125" defaultRowHeight="12.75" x14ac:dyDescent="0.2"/>
  <cols>
    <col min="1" max="1" width="7.85546875" style="4" customWidth="1"/>
    <col min="2" max="2" width="3.42578125" style="4" customWidth="1"/>
    <col min="3" max="3" width="28.85546875" style="4" customWidth="1"/>
    <col min="4" max="4" width="11.42578125" style="15" customWidth="1"/>
    <col min="5" max="5" width="12.5703125" style="4" bestFit="1" customWidth="1"/>
    <col min="6" max="6" width="13" style="4" bestFit="1" customWidth="1"/>
    <col min="7" max="7" width="11.85546875" style="4" bestFit="1" customWidth="1"/>
    <col min="8" max="8" width="29.85546875" style="4" bestFit="1" customWidth="1"/>
    <col min="9" max="10" width="6.85546875" style="4" customWidth="1"/>
    <col min="11" max="11" width="15.85546875" style="4" bestFit="1" customWidth="1"/>
    <col min="12" max="25" width="6.85546875" style="4" customWidth="1"/>
    <col min="26" max="26" width="24.140625" style="12" bestFit="1" customWidth="1"/>
    <col min="27" max="27" width="16.85546875" style="12" customWidth="1"/>
    <col min="28" max="43" width="11.42578125" style="12" customWidth="1"/>
    <col min="44" max="119" width="11.42578125" style="4" customWidth="1"/>
    <col min="120" max="16384" width="11.42578125" style="4"/>
  </cols>
  <sheetData>
    <row r="1" spans="1:103" ht="29.25" customHeight="1" x14ac:dyDescent="0.2">
      <c r="D1" s="5">
        <f>DATE(H2+1,1,)-DATE(H2,1,)</f>
        <v>365</v>
      </c>
      <c r="E1" s="6"/>
      <c r="F1" s="7"/>
      <c r="I1" s="8"/>
      <c r="J1" s="8"/>
      <c r="K1" s="8"/>
      <c r="L1" s="8"/>
      <c r="M1" s="8"/>
      <c r="N1" s="8"/>
      <c r="O1" s="8"/>
      <c r="P1" s="8"/>
      <c r="Q1" s="8"/>
      <c r="R1" s="8"/>
      <c r="S1" s="8"/>
      <c r="T1" s="8"/>
      <c r="U1" s="8"/>
      <c r="V1" s="8"/>
      <c r="W1" s="8"/>
      <c r="X1" s="8"/>
      <c r="Y1" s="8"/>
      <c r="Z1" s="9"/>
      <c r="AA1" s="9"/>
      <c r="AB1" s="9"/>
      <c r="AC1" s="10"/>
      <c r="AD1" s="10"/>
      <c r="AE1" s="10"/>
      <c r="AF1" s="10"/>
      <c r="AG1" s="10"/>
      <c r="AH1" s="11"/>
      <c r="AJ1" s="10"/>
      <c r="AK1" s="10"/>
      <c r="AL1" s="10"/>
      <c r="AM1" s="10"/>
      <c r="AN1" s="10"/>
      <c r="AQ1" s="10"/>
      <c r="AR1" s="13"/>
      <c r="AS1" s="13"/>
      <c r="AT1" s="13"/>
      <c r="AU1" s="13"/>
      <c r="AX1" s="13"/>
      <c r="AY1" s="13"/>
      <c r="AZ1" s="13"/>
      <c r="BA1" s="13"/>
      <c r="BB1" s="13"/>
      <c r="BE1" s="13"/>
      <c r="BF1" s="13"/>
      <c r="BG1" s="13"/>
      <c r="BH1" s="13"/>
      <c r="BI1" s="13"/>
      <c r="BL1" s="13"/>
      <c r="BM1" s="13"/>
      <c r="BN1" s="13"/>
      <c r="BO1" s="13"/>
      <c r="BP1" s="13"/>
      <c r="BS1" s="13"/>
      <c r="BT1" s="13"/>
      <c r="BU1" s="13"/>
      <c r="BV1" s="13"/>
      <c r="BW1" s="13"/>
      <c r="BZ1" s="13"/>
      <c r="CA1" s="13"/>
      <c r="CB1" s="13"/>
      <c r="CC1" s="13"/>
      <c r="CD1" s="13"/>
      <c r="CG1" s="13"/>
      <c r="CH1" s="13"/>
      <c r="CI1" s="13"/>
      <c r="CJ1" s="13"/>
      <c r="CK1" s="13"/>
      <c r="CN1" s="13"/>
      <c r="CO1" s="13"/>
      <c r="CP1" s="13"/>
      <c r="CQ1" s="13"/>
      <c r="CR1" s="13"/>
      <c r="CU1" s="13"/>
      <c r="CV1" s="13"/>
      <c r="CW1" s="13"/>
      <c r="CX1" s="13"/>
      <c r="CY1" s="13"/>
    </row>
    <row r="2" spans="1:103" ht="25.5" customHeight="1" x14ac:dyDescent="0.2">
      <c r="C2" s="14" t="s">
        <v>6</v>
      </c>
      <c r="G2" s="4" t="s">
        <v>7</v>
      </c>
      <c r="H2" s="56">
        <f>Deckblatt!$F$13</f>
        <v>2023</v>
      </c>
      <c r="K2" s="4" t="s">
        <v>78</v>
      </c>
      <c r="L2" s="4" t="str">
        <f>IF(MOD($H$2,400)=0,"nein",IF(MOD($H$2,4)=0,"ja","nein"))</f>
        <v>nein</v>
      </c>
      <c r="AH2" s="11"/>
    </row>
    <row r="3" spans="1:103" ht="17.25" customHeight="1" x14ac:dyDescent="0.2">
      <c r="F3" s="16"/>
      <c r="G3" s="16"/>
      <c r="H3" s="16"/>
      <c r="I3" s="17"/>
      <c r="J3" s="17"/>
      <c r="K3" s="17"/>
      <c r="L3" s="17"/>
      <c r="M3" s="17"/>
      <c r="N3" s="17"/>
      <c r="O3" s="17"/>
      <c r="P3" s="17"/>
      <c r="Q3" s="17"/>
      <c r="R3" s="17"/>
      <c r="S3" s="17"/>
      <c r="T3" s="17"/>
      <c r="U3" s="17"/>
      <c r="V3" s="17"/>
      <c r="W3" s="17"/>
      <c r="X3" s="17"/>
      <c r="Y3" s="17"/>
      <c r="Z3" s="18"/>
      <c r="AH3" s="11"/>
      <c r="AI3" s="4"/>
    </row>
    <row r="4" spans="1:103" ht="18.75" customHeight="1" x14ac:dyDescent="0.2">
      <c r="A4" s="144">
        <f>H2</f>
        <v>2023</v>
      </c>
      <c r="C4" s="19" t="s">
        <v>9</v>
      </c>
      <c r="D4" s="19" t="s">
        <v>8</v>
      </c>
      <c r="E4" s="19" t="s">
        <v>10</v>
      </c>
      <c r="F4" s="19" t="s">
        <v>11</v>
      </c>
      <c r="G4" s="19" t="s">
        <v>12</v>
      </c>
      <c r="H4" s="20" t="s">
        <v>13</v>
      </c>
      <c r="I4" s="21" t="s">
        <v>79</v>
      </c>
      <c r="J4" s="22" t="s">
        <v>80</v>
      </c>
      <c r="K4" s="22" t="s">
        <v>49</v>
      </c>
      <c r="L4" s="22" t="s">
        <v>81</v>
      </c>
      <c r="M4" s="22" t="s">
        <v>82</v>
      </c>
      <c r="N4" s="22" t="s">
        <v>83</v>
      </c>
      <c r="O4" s="22" t="s">
        <v>84</v>
      </c>
      <c r="P4" s="22" t="s">
        <v>85</v>
      </c>
      <c r="Q4" s="22" t="s">
        <v>86</v>
      </c>
      <c r="R4" s="22" t="s">
        <v>87</v>
      </c>
      <c r="S4" s="22" t="s">
        <v>88</v>
      </c>
      <c r="T4" s="22" t="s">
        <v>89</v>
      </c>
      <c r="U4" s="22" t="s">
        <v>90</v>
      </c>
      <c r="V4" s="22" t="s">
        <v>60</v>
      </c>
      <c r="W4" s="22" t="s">
        <v>91</v>
      </c>
      <c r="X4" s="22" t="s">
        <v>92</v>
      </c>
      <c r="Y4" s="22" t="s">
        <v>93</v>
      </c>
      <c r="Z4" s="19" t="s">
        <v>9</v>
      </c>
      <c r="AH4" s="11"/>
      <c r="AI4" s="4"/>
    </row>
    <row r="5" spans="1:103" ht="14.25" x14ac:dyDescent="0.2">
      <c r="A5" s="145">
        <f>INT(A4/100)</f>
        <v>20</v>
      </c>
      <c r="C5" s="23" t="s">
        <v>15</v>
      </c>
      <c r="D5" s="24">
        <f>DATE(H2,1,1)</f>
        <v>44927</v>
      </c>
      <c r="E5" s="141">
        <f>WEEKDAY(D5,1)</f>
        <v>1</v>
      </c>
      <c r="F5" s="25" t="s">
        <v>16</v>
      </c>
      <c r="G5" s="25" t="s">
        <v>16</v>
      </c>
      <c r="H5" s="26"/>
      <c r="I5" s="27" t="s">
        <v>71</v>
      </c>
      <c r="J5" s="28" t="s">
        <v>71</v>
      </c>
      <c r="K5" s="28" t="s">
        <v>71</v>
      </c>
      <c r="L5" s="28" t="s">
        <v>71</v>
      </c>
      <c r="M5" s="28" t="s">
        <v>71</v>
      </c>
      <c r="N5" s="28" t="s">
        <v>71</v>
      </c>
      <c r="O5" s="28" t="s">
        <v>71</v>
      </c>
      <c r="P5" s="28" t="s">
        <v>71</v>
      </c>
      <c r="Q5" s="28" t="s">
        <v>71</v>
      </c>
      <c r="R5" s="28" t="s">
        <v>71</v>
      </c>
      <c r="S5" s="28" t="s">
        <v>71</v>
      </c>
      <c r="T5" s="28" t="s">
        <v>71</v>
      </c>
      <c r="U5" s="28" t="s">
        <v>71</v>
      </c>
      <c r="V5" s="28" t="s">
        <v>71</v>
      </c>
      <c r="W5" s="28" t="s">
        <v>71</v>
      </c>
      <c r="X5" s="28" t="s">
        <v>71</v>
      </c>
      <c r="Y5" s="28" t="s">
        <v>71</v>
      </c>
      <c r="Z5" s="29" t="str">
        <f>C5</f>
        <v>Neujahr</v>
      </c>
      <c r="AH5" s="11"/>
      <c r="AI5" s="4"/>
    </row>
    <row r="6" spans="1:103" ht="14.25" x14ac:dyDescent="0.2">
      <c r="A6" s="145">
        <f>MOD(19*MOD(A4,19)+$A$5-INT($A$5/4)-INT(($A$5-INT(($A$5+8)/25)+1)/3)+15,30)</f>
        <v>15</v>
      </c>
      <c r="C6" s="30" t="s">
        <v>94</v>
      </c>
      <c r="D6" s="31">
        <f>D5+5</f>
        <v>44932</v>
      </c>
      <c r="E6" s="141">
        <f t="shared" ref="E6:E38" si="0">WEEKDAY(D6,1)</f>
        <v>6</v>
      </c>
      <c r="F6" s="32"/>
      <c r="G6" s="32" t="s">
        <v>16</v>
      </c>
      <c r="H6" s="33" t="s">
        <v>19</v>
      </c>
      <c r="I6" s="27" t="s">
        <v>71</v>
      </c>
      <c r="J6" s="28" t="s">
        <v>71</v>
      </c>
      <c r="K6" s="28" t="s">
        <v>71</v>
      </c>
      <c r="L6" s="28"/>
      <c r="M6" s="28"/>
      <c r="N6" s="28"/>
      <c r="O6" s="28"/>
      <c r="P6" s="28"/>
      <c r="Q6" s="28"/>
      <c r="R6" s="28"/>
      <c r="S6" s="28"/>
      <c r="T6" s="28"/>
      <c r="U6" s="28"/>
      <c r="V6" s="28"/>
      <c r="W6" s="28" t="s">
        <v>71</v>
      </c>
      <c r="X6" s="28"/>
      <c r="Y6" s="28"/>
      <c r="Z6" s="29" t="str">
        <f t="shared" ref="Z6:Z38" si="1">C6</f>
        <v>Heilige Drei Könige</v>
      </c>
      <c r="AH6" s="11"/>
      <c r="AI6" s="4"/>
    </row>
    <row r="7" spans="1:103" ht="14.25" x14ac:dyDescent="0.2">
      <c r="A7" s="145">
        <f>MOD(32+2*MOD($A$5,4)+2*INT(MOD(A4,100)/4)-A6-MOD(MOD(A4,100),4),7)</f>
        <v>3</v>
      </c>
      <c r="C7" s="30" t="s">
        <v>22</v>
      </c>
      <c r="D7" s="31">
        <f>D5+44</f>
        <v>44971</v>
      </c>
      <c r="E7" s="141">
        <f t="shared" si="0"/>
        <v>3</v>
      </c>
      <c r="F7" s="32"/>
      <c r="G7" s="32"/>
      <c r="H7" s="33"/>
      <c r="I7" s="27"/>
      <c r="J7" s="28"/>
      <c r="K7" s="28"/>
      <c r="L7" s="28"/>
      <c r="M7" s="28"/>
      <c r="N7" s="28"/>
      <c r="O7" s="28"/>
      <c r="P7" s="28"/>
      <c r="Q7" s="28"/>
      <c r="R7" s="28"/>
      <c r="S7" s="28"/>
      <c r="T7" s="28"/>
      <c r="U7" s="28"/>
      <c r="V7" s="28"/>
      <c r="W7" s="28"/>
      <c r="X7" s="28"/>
      <c r="Y7" s="28"/>
      <c r="Z7" s="29" t="str">
        <f t="shared" si="1"/>
        <v>Valentinstag</v>
      </c>
      <c r="AH7" s="11"/>
      <c r="AI7" s="4"/>
    </row>
    <row r="8" spans="1:103" ht="14.25" x14ac:dyDescent="0.2">
      <c r="A8" s="145">
        <f>$A$6+$A$7-7*INT((MOD(A4,19)+11*$A$6+22*$A$7)/451)+22</f>
        <v>40</v>
      </c>
      <c r="C8" s="30" t="s">
        <v>25</v>
      </c>
      <c r="D8" s="31">
        <f>D12-48</f>
        <v>44977</v>
      </c>
      <c r="E8" s="141">
        <f t="shared" si="0"/>
        <v>2</v>
      </c>
      <c r="F8" s="32"/>
      <c r="G8" s="32"/>
      <c r="H8" s="33"/>
      <c r="I8" s="27"/>
      <c r="J8" s="28"/>
      <c r="K8" s="28"/>
      <c r="L8" s="28"/>
      <c r="M8" s="28"/>
      <c r="N8" s="28"/>
      <c r="O8" s="28"/>
      <c r="P8" s="28"/>
      <c r="Q8" s="28"/>
      <c r="R8" s="28"/>
      <c r="S8" s="28"/>
      <c r="T8" s="28"/>
      <c r="U8" s="28"/>
      <c r="V8" s="28"/>
      <c r="W8" s="28"/>
      <c r="X8" s="28"/>
      <c r="Y8" s="28"/>
      <c r="Z8" s="29" t="str">
        <f t="shared" si="1"/>
        <v>Rosenmontag</v>
      </c>
      <c r="AH8" s="11"/>
    </row>
    <row r="9" spans="1:103" ht="14.25" x14ac:dyDescent="0.2">
      <c r="A9" s="34"/>
      <c r="C9" s="30" t="s">
        <v>28</v>
      </c>
      <c r="D9" s="31">
        <f>D12-47</f>
        <v>44978</v>
      </c>
      <c r="E9" s="141">
        <f t="shared" si="0"/>
        <v>3</v>
      </c>
      <c r="F9" s="32"/>
      <c r="G9" s="32"/>
      <c r="H9" s="33"/>
      <c r="I9" s="27"/>
      <c r="J9" s="28"/>
      <c r="K9" s="28"/>
      <c r="L9" s="28"/>
      <c r="M9" s="28"/>
      <c r="N9" s="28"/>
      <c r="O9" s="28"/>
      <c r="P9" s="28"/>
      <c r="Q9" s="28"/>
      <c r="R9" s="28"/>
      <c r="S9" s="28"/>
      <c r="T9" s="28"/>
      <c r="U9" s="28"/>
      <c r="V9" s="28"/>
      <c r="W9" s="28"/>
      <c r="X9" s="28"/>
      <c r="Y9" s="28"/>
      <c r="Z9" s="29" t="str">
        <f t="shared" si="1"/>
        <v>Fastnachtsdienstag</v>
      </c>
      <c r="AH9" s="11"/>
    </row>
    <row r="10" spans="1:103" ht="14.25" x14ac:dyDescent="0.2">
      <c r="A10" s="34"/>
      <c r="C10" s="30" t="s">
        <v>31</v>
      </c>
      <c r="D10" s="31">
        <f>D12-46</f>
        <v>44979</v>
      </c>
      <c r="E10" s="141">
        <f t="shared" si="0"/>
        <v>4</v>
      </c>
      <c r="F10" s="32"/>
      <c r="G10" s="32"/>
      <c r="H10" s="33"/>
      <c r="I10" s="27"/>
      <c r="J10" s="28"/>
      <c r="K10" s="28"/>
      <c r="L10" s="28"/>
      <c r="M10" s="28"/>
      <c r="N10" s="28"/>
      <c r="O10" s="28"/>
      <c r="P10" s="28"/>
      <c r="Q10" s="28"/>
      <c r="R10" s="28"/>
      <c r="S10" s="28"/>
      <c r="T10" s="28"/>
      <c r="U10" s="28"/>
      <c r="V10" s="28"/>
      <c r="W10" s="28"/>
      <c r="X10" s="28"/>
      <c r="Y10" s="28"/>
      <c r="Z10" s="29" t="str">
        <f t="shared" si="1"/>
        <v>Aschermittwoch</v>
      </c>
      <c r="AH10" s="11"/>
    </row>
    <row r="11" spans="1:103" ht="14.25" x14ac:dyDescent="0.2">
      <c r="A11" s="34"/>
      <c r="C11" s="30" t="s">
        <v>34</v>
      </c>
      <c r="D11" s="31">
        <f>D12-2</f>
        <v>45023</v>
      </c>
      <c r="E11" s="141">
        <f t="shared" si="0"/>
        <v>6</v>
      </c>
      <c r="F11" s="32" t="s">
        <v>16</v>
      </c>
      <c r="G11" s="32" t="s">
        <v>16</v>
      </c>
      <c r="H11" s="33"/>
      <c r="I11" s="27" t="s">
        <v>71</v>
      </c>
      <c r="J11" s="28" t="s">
        <v>71</v>
      </c>
      <c r="K11" s="28" t="s">
        <v>71</v>
      </c>
      <c r="L11" s="28" t="s">
        <v>71</v>
      </c>
      <c r="M11" s="28" t="s">
        <v>71</v>
      </c>
      <c r="N11" s="28" t="s">
        <v>71</v>
      </c>
      <c r="O11" s="28" t="s">
        <v>71</v>
      </c>
      <c r="P11" s="28" t="s">
        <v>71</v>
      </c>
      <c r="Q11" s="28" t="s">
        <v>71</v>
      </c>
      <c r="R11" s="28" t="s">
        <v>71</v>
      </c>
      <c r="S11" s="28" t="s">
        <v>71</v>
      </c>
      <c r="T11" s="28" t="s">
        <v>71</v>
      </c>
      <c r="U11" s="28" t="s">
        <v>71</v>
      </c>
      <c r="V11" s="28" t="s">
        <v>71</v>
      </c>
      <c r="W11" s="28" t="s">
        <v>71</v>
      </c>
      <c r="X11" s="28" t="s">
        <v>71</v>
      </c>
      <c r="Y11" s="28" t="s">
        <v>71</v>
      </c>
      <c r="Z11" s="29" t="str">
        <f t="shared" si="1"/>
        <v>Karfreitag</v>
      </c>
      <c r="AH11" s="11"/>
    </row>
    <row r="12" spans="1:103" ht="14.25" x14ac:dyDescent="0.2">
      <c r="A12" s="34"/>
      <c r="C12" s="30" t="s">
        <v>37</v>
      </c>
      <c r="D12" s="31" t="str">
        <f>TEXT(IF($A$8-31 &lt; 1,$A$8,$A$8-31),"0#")&amp;"."&amp;IF($A$8 &gt; 31,"04.","03.")&amp;A4</f>
        <v>09.04.2023</v>
      </c>
      <c r="E12" s="141">
        <f t="shared" si="0"/>
        <v>1</v>
      </c>
      <c r="F12" s="32"/>
      <c r="G12" s="32"/>
      <c r="H12" s="33"/>
      <c r="I12" s="27"/>
      <c r="J12" s="28"/>
      <c r="K12" s="28"/>
      <c r="L12" s="28"/>
      <c r="M12" s="28"/>
      <c r="N12" s="28"/>
      <c r="O12" s="28"/>
      <c r="P12" s="28"/>
      <c r="Q12" s="28"/>
      <c r="R12" s="28"/>
      <c r="S12" s="28"/>
      <c r="T12" s="28"/>
      <c r="U12" s="28"/>
      <c r="V12" s="28"/>
      <c r="W12" s="28"/>
      <c r="X12" s="28"/>
      <c r="Y12" s="28"/>
      <c r="Z12" s="29" t="str">
        <f t="shared" si="1"/>
        <v>Ostersonntag</v>
      </c>
      <c r="AH12" s="11"/>
    </row>
    <row r="13" spans="1:103" ht="14.25" x14ac:dyDescent="0.2">
      <c r="A13" s="34"/>
      <c r="C13" s="30" t="s">
        <v>40</v>
      </c>
      <c r="D13" s="31">
        <f>D12+1</f>
        <v>45026</v>
      </c>
      <c r="E13" s="141">
        <f t="shared" si="0"/>
        <v>2</v>
      </c>
      <c r="F13" s="32" t="s">
        <v>16</v>
      </c>
      <c r="G13" s="32" t="s">
        <v>16</v>
      </c>
      <c r="H13" s="33"/>
      <c r="I13" s="27" t="s">
        <v>71</v>
      </c>
      <c r="J13" s="28" t="s">
        <v>71</v>
      </c>
      <c r="K13" s="28" t="s">
        <v>71</v>
      </c>
      <c r="L13" s="28" t="s">
        <v>71</v>
      </c>
      <c r="M13" s="28" t="s">
        <v>71</v>
      </c>
      <c r="N13" s="28" t="s">
        <v>71</v>
      </c>
      <c r="O13" s="28" t="s">
        <v>71</v>
      </c>
      <c r="P13" s="28" t="s">
        <v>71</v>
      </c>
      <c r="Q13" s="28" t="s">
        <v>71</v>
      </c>
      <c r="R13" s="28" t="s">
        <v>71</v>
      </c>
      <c r="S13" s="28" t="s">
        <v>71</v>
      </c>
      <c r="T13" s="28" t="s">
        <v>71</v>
      </c>
      <c r="U13" s="28" t="s">
        <v>71</v>
      </c>
      <c r="V13" s="28" t="s">
        <v>71</v>
      </c>
      <c r="W13" s="28" t="s">
        <v>71</v>
      </c>
      <c r="X13" s="28" t="s">
        <v>71</v>
      </c>
      <c r="Y13" s="28" t="s">
        <v>71</v>
      </c>
      <c r="Z13" s="29" t="str">
        <f t="shared" si="1"/>
        <v>Ostermontag</v>
      </c>
      <c r="AH13" s="11"/>
    </row>
    <row r="14" spans="1:103" ht="14.25" x14ac:dyDescent="0.2">
      <c r="A14" s="34"/>
      <c r="C14" s="30" t="s">
        <v>41</v>
      </c>
      <c r="D14" s="31">
        <f>IF(D1=366,D5+121,D5+120)</f>
        <v>45047</v>
      </c>
      <c r="E14" s="141">
        <f t="shared" si="0"/>
        <v>2</v>
      </c>
      <c r="F14" s="32" t="s">
        <v>16</v>
      </c>
      <c r="G14" s="32" t="s">
        <v>16</v>
      </c>
      <c r="H14" s="33"/>
      <c r="I14" s="27" t="s">
        <v>71</v>
      </c>
      <c r="J14" s="28" t="s">
        <v>71</v>
      </c>
      <c r="K14" s="28" t="s">
        <v>71</v>
      </c>
      <c r="L14" s="28" t="s">
        <v>71</v>
      </c>
      <c r="M14" s="28" t="s">
        <v>71</v>
      </c>
      <c r="N14" s="28" t="s">
        <v>71</v>
      </c>
      <c r="O14" s="28" t="s">
        <v>71</v>
      </c>
      <c r="P14" s="28" t="s">
        <v>71</v>
      </c>
      <c r="Q14" s="28" t="s">
        <v>71</v>
      </c>
      <c r="R14" s="28" t="s">
        <v>71</v>
      </c>
      <c r="S14" s="28" t="s">
        <v>71</v>
      </c>
      <c r="T14" s="28" t="s">
        <v>71</v>
      </c>
      <c r="U14" s="28" t="s">
        <v>71</v>
      </c>
      <c r="V14" s="28" t="s">
        <v>71</v>
      </c>
      <c r="W14" s="28" t="s">
        <v>71</v>
      </c>
      <c r="X14" s="28" t="s">
        <v>71</v>
      </c>
      <c r="Y14" s="28" t="s">
        <v>71</v>
      </c>
      <c r="Z14" s="29" t="str">
        <f t="shared" si="1"/>
        <v>Maifeiertag</v>
      </c>
      <c r="AH14" s="11"/>
    </row>
    <row r="15" spans="1:103" ht="14.25" x14ac:dyDescent="0.2">
      <c r="A15" s="34"/>
      <c r="C15" s="30" t="s">
        <v>42</v>
      </c>
      <c r="D15" s="31">
        <f>DATE(H2,5,1)-WEEKDAY(DATE(H2,5,1),2)+14-(7*(DATE(H2,5,1)-WEEKDAY(DATE(H2,5,1),2)+14=ROUND((DAY(MINUTE(H2/38)/2+55)&amp;".4."&amp;H2)/7,)*7-6+49))</f>
        <v>45060</v>
      </c>
      <c r="E15" s="141">
        <f t="shared" si="0"/>
        <v>1</v>
      </c>
      <c r="F15" s="32"/>
      <c r="G15" s="32"/>
      <c r="H15" s="33"/>
      <c r="I15" s="27"/>
      <c r="J15" s="28"/>
      <c r="K15" s="28"/>
      <c r="L15" s="28"/>
      <c r="M15" s="28"/>
      <c r="N15" s="28"/>
      <c r="O15" s="28"/>
      <c r="P15" s="28"/>
      <c r="Q15" s="28"/>
      <c r="R15" s="28"/>
      <c r="S15" s="28"/>
      <c r="T15" s="28"/>
      <c r="U15" s="28"/>
      <c r="V15" s="28"/>
      <c r="W15" s="28"/>
      <c r="X15" s="28"/>
      <c r="Y15" s="28"/>
      <c r="Z15" s="29" t="str">
        <f t="shared" si="1"/>
        <v>Muttertag</v>
      </c>
      <c r="AH15" s="11"/>
    </row>
    <row r="16" spans="1:103" ht="14.25" x14ac:dyDescent="0.2">
      <c r="A16" s="34"/>
      <c r="C16" s="30" t="s">
        <v>43</v>
      </c>
      <c r="D16" s="31">
        <f>D12+39</f>
        <v>45064</v>
      </c>
      <c r="E16" s="141">
        <f t="shared" si="0"/>
        <v>5</v>
      </c>
      <c r="F16" s="32" t="s">
        <v>16</v>
      </c>
      <c r="G16" s="32" t="s">
        <v>16</v>
      </c>
      <c r="H16" s="33"/>
      <c r="I16" s="27" t="s">
        <v>71</v>
      </c>
      <c r="J16" s="28" t="s">
        <v>71</v>
      </c>
      <c r="K16" s="28" t="s">
        <v>71</v>
      </c>
      <c r="L16" s="28" t="s">
        <v>71</v>
      </c>
      <c r="M16" s="28" t="s">
        <v>71</v>
      </c>
      <c r="N16" s="28" t="s">
        <v>71</v>
      </c>
      <c r="O16" s="28" t="s">
        <v>71</v>
      </c>
      <c r="P16" s="28" t="s">
        <v>71</v>
      </c>
      <c r="Q16" s="28" t="s">
        <v>71</v>
      </c>
      <c r="R16" s="28" t="s">
        <v>71</v>
      </c>
      <c r="S16" s="28" t="s">
        <v>71</v>
      </c>
      <c r="T16" s="28" t="s">
        <v>71</v>
      </c>
      <c r="U16" s="28" t="s">
        <v>71</v>
      </c>
      <c r="V16" s="28" t="s">
        <v>71</v>
      </c>
      <c r="W16" s="28" t="s">
        <v>71</v>
      </c>
      <c r="X16" s="28" t="s">
        <v>71</v>
      </c>
      <c r="Y16" s="28" t="s">
        <v>71</v>
      </c>
      <c r="Z16" s="29" t="str">
        <f t="shared" si="1"/>
        <v>Christi Himmelfahrt</v>
      </c>
      <c r="AH16" s="11"/>
    </row>
    <row r="17" spans="1:34" ht="14.25" x14ac:dyDescent="0.2">
      <c r="A17" s="34"/>
      <c r="C17" s="30" t="s">
        <v>44</v>
      </c>
      <c r="D17" s="31">
        <f>D12+49</f>
        <v>45074</v>
      </c>
      <c r="E17" s="141">
        <f t="shared" si="0"/>
        <v>1</v>
      </c>
      <c r="F17" s="32"/>
      <c r="G17" s="32"/>
      <c r="H17" s="33"/>
      <c r="I17" s="27"/>
      <c r="J17" s="28"/>
      <c r="K17" s="28"/>
      <c r="L17" s="28"/>
      <c r="M17" s="28"/>
      <c r="N17" s="28"/>
      <c r="O17" s="28"/>
      <c r="P17" s="28"/>
      <c r="Q17" s="28"/>
      <c r="R17" s="28"/>
      <c r="S17" s="28"/>
      <c r="T17" s="28"/>
      <c r="U17" s="28"/>
      <c r="V17" s="28"/>
      <c r="W17" s="28"/>
      <c r="X17" s="28"/>
      <c r="Y17" s="28"/>
      <c r="Z17" s="29" t="str">
        <f t="shared" si="1"/>
        <v>Pfingstsonntag</v>
      </c>
      <c r="AH17" s="11"/>
    </row>
    <row r="18" spans="1:34" ht="14.25" x14ac:dyDescent="0.2">
      <c r="A18" s="34"/>
      <c r="C18" s="30" t="s">
        <v>45</v>
      </c>
      <c r="D18" s="31">
        <f>D12+50</f>
        <v>45075</v>
      </c>
      <c r="E18" s="141">
        <f t="shared" si="0"/>
        <v>2</v>
      </c>
      <c r="F18" s="32" t="s">
        <v>16</v>
      </c>
      <c r="G18" s="32" t="s">
        <v>16</v>
      </c>
      <c r="H18" s="33"/>
      <c r="I18" s="27" t="s">
        <v>71</v>
      </c>
      <c r="J18" s="28" t="s">
        <v>71</v>
      </c>
      <c r="K18" s="28" t="s">
        <v>71</v>
      </c>
      <c r="L18" s="28" t="s">
        <v>71</v>
      </c>
      <c r="M18" s="28" t="s">
        <v>71</v>
      </c>
      <c r="N18" s="28" t="s">
        <v>71</v>
      </c>
      <c r="O18" s="28" t="s">
        <v>71</v>
      </c>
      <c r="P18" s="28" t="s">
        <v>71</v>
      </c>
      <c r="Q18" s="28" t="s">
        <v>71</v>
      </c>
      <c r="R18" s="28" t="s">
        <v>71</v>
      </c>
      <c r="S18" s="28" t="s">
        <v>71</v>
      </c>
      <c r="T18" s="28" t="s">
        <v>71</v>
      </c>
      <c r="U18" s="28" t="s">
        <v>71</v>
      </c>
      <c r="V18" s="28" t="s">
        <v>71</v>
      </c>
      <c r="W18" s="28" t="s">
        <v>71</v>
      </c>
      <c r="X18" s="28" t="s">
        <v>71</v>
      </c>
      <c r="Y18" s="28" t="s">
        <v>71</v>
      </c>
      <c r="Z18" s="29" t="str">
        <f t="shared" si="1"/>
        <v>Pfingstmontag</v>
      </c>
      <c r="AH18" s="11"/>
    </row>
    <row r="19" spans="1:34" ht="14.25" x14ac:dyDescent="0.2">
      <c r="A19" s="34"/>
      <c r="C19" s="30" t="s">
        <v>46</v>
      </c>
      <c r="D19" s="31">
        <f>D12+60</f>
        <v>45085</v>
      </c>
      <c r="E19" s="141">
        <f t="shared" si="0"/>
        <v>5</v>
      </c>
      <c r="F19" s="32"/>
      <c r="G19" s="32"/>
      <c r="H19" s="33" t="s">
        <v>47</v>
      </c>
      <c r="I19" s="27" t="s">
        <v>71</v>
      </c>
      <c r="J19" s="28" t="s">
        <v>71</v>
      </c>
      <c r="K19" s="28" t="s">
        <v>71</v>
      </c>
      <c r="L19" s="28"/>
      <c r="M19" s="28"/>
      <c r="N19" s="28"/>
      <c r="O19" s="28"/>
      <c r="P19" s="28" t="s">
        <v>71</v>
      </c>
      <c r="Q19" s="28"/>
      <c r="R19" s="28"/>
      <c r="S19" s="28" t="s">
        <v>71</v>
      </c>
      <c r="T19" s="28" t="s">
        <v>71</v>
      </c>
      <c r="U19" s="28" t="s">
        <v>71</v>
      </c>
      <c r="V19" s="28" t="s">
        <v>71</v>
      </c>
      <c r="W19" s="28"/>
      <c r="X19" s="28"/>
      <c r="Y19" s="28" t="s">
        <v>71</v>
      </c>
      <c r="Z19" s="29" t="str">
        <f t="shared" si="1"/>
        <v>Fronleichnam</v>
      </c>
      <c r="AH19" s="11"/>
    </row>
    <row r="20" spans="1:34" ht="14.25" x14ac:dyDescent="0.2">
      <c r="A20" s="34"/>
      <c r="C20" s="30" t="s">
        <v>48</v>
      </c>
      <c r="D20" s="31">
        <f>IF(D1=366,D5+220,D5+219)</f>
        <v>45146</v>
      </c>
      <c r="E20" s="141">
        <f t="shared" si="0"/>
        <v>3</v>
      </c>
      <c r="F20" s="32"/>
      <c r="G20" s="32" t="s">
        <v>16</v>
      </c>
      <c r="H20" s="33" t="s">
        <v>49</v>
      </c>
      <c r="I20" s="27"/>
      <c r="J20" s="28"/>
      <c r="K20" s="28" t="s">
        <v>71</v>
      </c>
      <c r="L20" s="28"/>
      <c r="M20" s="28"/>
      <c r="N20" s="28"/>
      <c r="O20" s="28"/>
      <c r="P20" s="28"/>
      <c r="Q20" s="28"/>
      <c r="R20" s="28"/>
      <c r="S20" s="28"/>
      <c r="T20" s="28"/>
      <c r="U20" s="28"/>
      <c r="V20" s="28"/>
      <c r="W20" s="28"/>
      <c r="X20" s="28"/>
      <c r="Y20" s="28"/>
      <c r="Z20" s="29" t="str">
        <f t="shared" si="1"/>
        <v>Friedensfest</v>
      </c>
      <c r="AH20" s="11"/>
    </row>
    <row r="21" spans="1:34" ht="14.25" x14ac:dyDescent="0.2">
      <c r="A21" s="34"/>
      <c r="C21" s="30" t="s">
        <v>50</v>
      </c>
      <c r="D21" s="31">
        <f>IF(D1=366,D5+227,D5+226)</f>
        <v>45153</v>
      </c>
      <c r="E21" s="141">
        <f t="shared" si="0"/>
        <v>3</v>
      </c>
      <c r="F21" s="32"/>
      <c r="G21" s="32" t="s">
        <v>16</v>
      </c>
      <c r="H21" s="33" t="s">
        <v>51</v>
      </c>
      <c r="I21" s="27"/>
      <c r="J21" s="28"/>
      <c r="K21" s="28"/>
      <c r="L21" s="28"/>
      <c r="M21" s="28"/>
      <c r="N21" s="28"/>
      <c r="O21" s="28"/>
      <c r="P21" s="28"/>
      <c r="Q21" s="28"/>
      <c r="R21" s="28"/>
      <c r="S21" s="28"/>
      <c r="T21" s="28"/>
      <c r="U21" s="28" t="s">
        <v>71</v>
      </c>
      <c r="V21" s="28"/>
      <c r="W21" s="28"/>
      <c r="X21" s="28"/>
      <c r="Y21" s="28"/>
      <c r="Z21" s="29" t="str">
        <f t="shared" si="1"/>
        <v>Mariä Himmelfahrt</v>
      </c>
      <c r="AH21" s="11"/>
    </row>
    <row r="22" spans="1:34" ht="14.25" x14ac:dyDescent="0.2">
      <c r="A22" s="34"/>
      <c r="C22" s="30" t="s">
        <v>52</v>
      </c>
      <c r="D22" s="31">
        <f>DATE(H2,10,1)+7-WEEKDAY(DATE(H2,10,1),2)</f>
        <v>45200</v>
      </c>
      <c r="E22" s="141">
        <f t="shared" si="0"/>
        <v>1</v>
      </c>
      <c r="F22" s="32"/>
      <c r="G22" s="32"/>
      <c r="H22" s="33"/>
      <c r="I22" s="27"/>
      <c r="J22" s="28"/>
      <c r="K22" s="28"/>
      <c r="L22" s="28"/>
      <c r="M22" s="28"/>
      <c r="N22" s="28"/>
      <c r="O22" s="28"/>
      <c r="P22" s="28"/>
      <c r="Q22" s="28"/>
      <c r="R22" s="28"/>
      <c r="S22" s="28"/>
      <c r="T22" s="28"/>
      <c r="U22" s="28"/>
      <c r="V22" s="28"/>
      <c r="W22" s="28"/>
      <c r="X22" s="28"/>
      <c r="Y22" s="28"/>
      <c r="Z22" s="29" t="str">
        <f t="shared" si="1"/>
        <v>Erntedankfest</v>
      </c>
      <c r="AH22" s="11"/>
    </row>
    <row r="23" spans="1:34" ht="14.25" x14ac:dyDescent="0.2">
      <c r="A23" s="34"/>
      <c r="C23" s="30" t="s">
        <v>95</v>
      </c>
      <c r="D23" s="31">
        <f>IF(D1=366,D5+276,D5+275)</f>
        <v>45202</v>
      </c>
      <c r="E23" s="141">
        <f t="shared" si="0"/>
        <v>3</v>
      </c>
      <c r="F23" s="32" t="s">
        <v>16</v>
      </c>
      <c r="G23" s="32" t="s">
        <v>16</v>
      </c>
      <c r="H23" s="33"/>
      <c r="I23" s="27" t="s">
        <v>71</v>
      </c>
      <c r="J23" s="28" t="s">
        <v>71</v>
      </c>
      <c r="K23" s="28" t="s">
        <v>71</v>
      </c>
      <c r="L23" s="28" t="s">
        <v>71</v>
      </c>
      <c r="M23" s="28" t="s">
        <v>71</v>
      </c>
      <c r="N23" s="28" t="s">
        <v>71</v>
      </c>
      <c r="O23" s="28" t="s">
        <v>71</v>
      </c>
      <c r="P23" s="28" t="s">
        <v>71</v>
      </c>
      <c r="Q23" s="28" t="s">
        <v>71</v>
      </c>
      <c r="R23" s="28" t="s">
        <v>71</v>
      </c>
      <c r="S23" s="28" t="s">
        <v>71</v>
      </c>
      <c r="T23" s="28" t="s">
        <v>71</v>
      </c>
      <c r="U23" s="28" t="s">
        <v>71</v>
      </c>
      <c r="V23" s="28" t="s">
        <v>71</v>
      </c>
      <c r="W23" s="28" t="s">
        <v>71</v>
      </c>
      <c r="X23" s="28" t="s">
        <v>71</v>
      </c>
      <c r="Y23" s="28" t="s">
        <v>71</v>
      </c>
      <c r="Z23" s="29" t="str">
        <f t="shared" si="1"/>
        <v>Tag der Dt. Einheit</v>
      </c>
      <c r="AH23" s="11"/>
    </row>
    <row r="24" spans="1:34" ht="14.25" x14ac:dyDescent="0.2">
      <c r="A24" s="34"/>
      <c r="C24" s="30" t="s">
        <v>53</v>
      </c>
      <c r="D24" s="31">
        <f>IF(D1=366,D5+304,D5+303)</f>
        <v>45230</v>
      </c>
      <c r="E24" s="141">
        <f t="shared" si="0"/>
        <v>3</v>
      </c>
      <c r="F24" s="32"/>
      <c r="G24" s="32" t="s">
        <v>16</v>
      </c>
      <c r="H24" s="33" t="s">
        <v>54</v>
      </c>
      <c r="I24" s="27"/>
      <c r="J24" s="28"/>
      <c r="K24" s="28"/>
      <c r="L24" s="28"/>
      <c r="M24" s="28" t="s">
        <v>71</v>
      </c>
      <c r="N24" s="28"/>
      <c r="O24" s="28"/>
      <c r="P24" s="28"/>
      <c r="Q24" s="28" t="s">
        <v>71</v>
      </c>
      <c r="R24" s="28"/>
      <c r="S24" s="28"/>
      <c r="T24" s="28"/>
      <c r="U24" s="28"/>
      <c r="V24" s="28" t="s">
        <v>71</v>
      </c>
      <c r="W24" s="28" t="s">
        <v>71</v>
      </c>
      <c r="X24" s="28"/>
      <c r="Y24" s="28" t="s">
        <v>71</v>
      </c>
      <c r="Z24" s="29" t="str">
        <f t="shared" si="1"/>
        <v>Reformationstag</v>
      </c>
      <c r="AH24" s="11"/>
    </row>
    <row r="25" spans="1:34" ht="14.25" x14ac:dyDescent="0.2">
      <c r="A25" s="34"/>
      <c r="C25" s="30" t="s">
        <v>55</v>
      </c>
      <c r="D25" s="31">
        <f>IF(D1=366,D5+304,D5+303)</f>
        <v>45230</v>
      </c>
      <c r="E25" s="141">
        <f t="shared" si="0"/>
        <v>3</v>
      </c>
      <c r="F25" s="32"/>
      <c r="G25" s="32"/>
      <c r="H25" s="33"/>
      <c r="I25" s="27"/>
      <c r="J25" s="28"/>
      <c r="K25" s="28"/>
      <c r="L25" s="28"/>
      <c r="M25" s="28"/>
      <c r="N25" s="28"/>
      <c r="O25" s="28"/>
      <c r="P25" s="28"/>
      <c r="Q25" s="28"/>
      <c r="R25" s="28"/>
      <c r="S25" s="28"/>
      <c r="T25" s="28"/>
      <c r="U25" s="28"/>
      <c r="V25" s="28"/>
      <c r="W25" s="28"/>
      <c r="X25" s="28"/>
      <c r="Y25" s="28"/>
      <c r="Z25" s="29" t="str">
        <f t="shared" si="1"/>
        <v>Halloween</v>
      </c>
      <c r="AH25" s="11"/>
    </row>
    <row r="26" spans="1:34" ht="14.25" x14ac:dyDescent="0.2">
      <c r="A26" s="34"/>
      <c r="C26" s="30" t="s">
        <v>56</v>
      </c>
      <c r="D26" s="31">
        <f>IF(D1=366,D5+305,D5+304)</f>
        <v>45231</v>
      </c>
      <c r="E26" s="141">
        <f t="shared" si="0"/>
        <v>4</v>
      </c>
      <c r="F26" s="32"/>
      <c r="G26" s="32" t="s">
        <v>16</v>
      </c>
      <c r="H26" s="33" t="s">
        <v>57</v>
      </c>
      <c r="I26" s="27" t="s">
        <v>71</v>
      </c>
      <c r="J26" s="28" t="s">
        <v>71</v>
      </c>
      <c r="K26" s="28" t="s">
        <v>71</v>
      </c>
      <c r="L26" s="28"/>
      <c r="M26" s="28"/>
      <c r="N26" s="28"/>
      <c r="O26" s="28"/>
      <c r="P26" s="28"/>
      <c r="Q26" s="28"/>
      <c r="R26" s="28"/>
      <c r="S26" s="28" t="s">
        <v>71</v>
      </c>
      <c r="T26" s="28" t="s">
        <v>71</v>
      </c>
      <c r="U26" s="28" t="s">
        <v>71</v>
      </c>
      <c r="V26" s="28"/>
      <c r="W26" s="28"/>
      <c r="X26" s="28"/>
      <c r="Y26" s="28"/>
      <c r="Z26" s="29" t="str">
        <f t="shared" si="1"/>
        <v>Allerheiligen</v>
      </c>
      <c r="AH26" s="11"/>
    </row>
    <row r="27" spans="1:34" ht="14.25" x14ac:dyDescent="0.2">
      <c r="A27" s="34"/>
      <c r="C27" s="30" t="s">
        <v>58</v>
      </c>
      <c r="D27" s="31">
        <f>D30-14</f>
        <v>45249</v>
      </c>
      <c r="E27" s="141">
        <f t="shared" si="0"/>
        <v>1</v>
      </c>
      <c r="F27" s="32"/>
      <c r="G27" s="32"/>
      <c r="H27" s="33"/>
      <c r="I27" s="27"/>
      <c r="J27" s="28"/>
      <c r="K27" s="28"/>
      <c r="L27" s="28"/>
      <c r="M27" s="28"/>
      <c r="N27" s="28"/>
      <c r="O27" s="28"/>
      <c r="P27" s="28"/>
      <c r="Q27" s="28"/>
      <c r="R27" s="28"/>
      <c r="S27" s="28"/>
      <c r="T27" s="28"/>
      <c r="U27" s="28"/>
      <c r="V27" s="28"/>
      <c r="W27" s="28"/>
      <c r="X27" s="28"/>
      <c r="Y27" s="28"/>
      <c r="Z27" s="29" t="str">
        <f t="shared" si="1"/>
        <v>Volkstrauertag</v>
      </c>
      <c r="AH27" s="11"/>
    </row>
    <row r="28" spans="1:34" ht="14.25" x14ac:dyDescent="0.2">
      <c r="A28" s="34"/>
      <c r="C28" s="30" t="s">
        <v>59</v>
      </c>
      <c r="D28" s="31">
        <f>D30-11</f>
        <v>45252</v>
      </c>
      <c r="E28" s="141">
        <f t="shared" si="0"/>
        <v>4</v>
      </c>
      <c r="F28" s="32"/>
      <c r="G28" s="32" t="s">
        <v>16</v>
      </c>
      <c r="H28" s="33" t="s">
        <v>60</v>
      </c>
      <c r="I28" s="27"/>
      <c r="J28" s="28"/>
      <c r="K28" s="28"/>
      <c r="L28" s="28"/>
      <c r="M28" s="28"/>
      <c r="N28" s="28"/>
      <c r="O28" s="28"/>
      <c r="P28" s="28"/>
      <c r="Q28" s="28"/>
      <c r="R28" s="28"/>
      <c r="S28" s="28"/>
      <c r="T28" s="28"/>
      <c r="U28" s="28"/>
      <c r="V28" s="28" t="s">
        <v>71</v>
      </c>
      <c r="W28" s="28"/>
      <c r="X28" s="28"/>
      <c r="Y28" s="28"/>
      <c r="Z28" s="29" t="str">
        <f t="shared" si="1"/>
        <v>Buß- und Bettag</v>
      </c>
      <c r="AH28" s="11"/>
    </row>
    <row r="29" spans="1:34" ht="14.25" x14ac:dyDescent="0.2">
      <c r="A29" s="34"/>
      <c r="C29" s="30" t="s">
        <v>61</v>
      </c>
      <c r="D29" s="31">
        <f>D30-7</f>
        <v>45256</v>
      </c>
      <c r="E29" s="141">
        <f t="shared" si="0"/>
        <v>1</v>
      </c>
      <c r="F29" s="32"/>
      <c r="G29" s="32"/>
      <c r="H29" s="33"/>
      <c r="I29" s="27"/>
      <c r="J29" s="28"/>
      <c r="K29" s="28"/>
      <c r="L29" s="28"/>
      <c r="M29" s="28"/>
      <c r="N29" s="28"/>
      <c r="O29" s="28"/>
      <c r="P29" s="28"/>
      <c r="Q29" s="28"/>
      <c r="R29" s="28"/>
      <c r="S29" s="28"/>
      <c r="T29" s="28"/>
      <c r="U29" s="28"/>
      <c r="V29" s="28"/>
      <c r="W29" s="28"/>
      <c r="X29" s="28"/>
      <c r="Y29" s="28"/>
      <c r="Z29" s="29" t="str">
        <f t="shared" si="1"/>
        <v>Totensonntag</v>
      </c>
      <c r="AH29" s="11"/>
    </row>
    <row r="30" spans="1:34" ht="14.25" x14ac:dyDescent="0.2">
      <c r="A30" s="34"/>
      <c r="C30" s="30" t="s">
        <v>62</v>
      </c>
      <c r="D30" s="31">
        <f>DATE($H$2,12,25)-WEEKDAY(DATE($H$2,12,25),2)-21</f>
        <v>45263</v>
      </c>
      <c r="E30" s="141">
        <f t="shared" si="0"/>
        <v>1</v>
      </c>
      <c r="F30" s="32"/>
      <c r="G30" s="32"/>
      <c r="H30" s="33"/>
      <c r="I30" s="27"/>
      <c r="J30" s="28"/>
      <c r="K30" s="28"/>
      <c r="L30" s="28"/>
      <c r="M30" s="28"/>
      <c r="N30" s="28"/>
      <c r="O30" s="28"/>
      <c r="P30" s="28"/>
      <c r="Q30" s="28"/>
      <c r="R30" s="28"/>
      <c r="S30" s="28"/>
      <c r="T30" s="28"/>
      <c r="U30" s="28"/>
      <c r="V30" s="28"/>
      <c r="W30" s="28"/>
      <c r="X30" s="28"/>
      <c r="Y30" s="28"/>
      <c r="Z30" s="29" t="str">
        <f t="shared" si="1"/>
        <v>1. Advent</v>
      </c>
      <c r="AH30" s="11"/>
    </row>
    <row r="31" spans="1:34" ht="14.25" x14ac:dyDescent="0.2">
      <c r="A31" s="34"/>
      <c r="C31" s="30" t="s">
        <v>63</v>
      </c>
      <c r="D31" s="31">
        <f>D30+7</f>
        <v>45270</v>
      </c>
      <c r="E31" s="141">
        <f t="shared" si="0"/>
        <v>1</v>
      </c>
      <c r="F31" s="32"/>
      <c r="G31" s="32"/>
      <c r="H31" s="33"/>
      <c r="I31" s="27"/>
      <c r="J31" s="28"/>
      <c r="K31" s="28"/>
      <c r="L31" s="28"/>
      <c r="M31" s="28"/>
      <c r="N31" s="28"/>
      <c r="O31" s="28"/>
      <c r="P31" s="28"/>
      <c r="Q31" s="28"/>
      <c r="R31" s="28"/>
      <c r="S31" s="28"/>
      <c r="T31" s="28"/>
      <c r="U31" s="28"/>
      <c r="V31" s="28"/>
      <c r="W31" s="28"/>
      <c r="X31" s="28"/>
      <c r="Y31" s="28"/>
      <c r="Z31" s="29" t="str">
        <f t="shared" si="1"/>
        <v>2. Advent</v>
      </c>
      <c r="AH31" s="11"/>
    </row>
    <row r="32" spans="1:34" ht="14.25" x14ac:dyDescent="0.2">
      <c r="A32" s="34"/>
      <c r="C32" s="30" t="s">
        <v>64</v>
      </c>
      <c r="D32" s="31">
        <f>IF(D1=366,D5+340,D5+339)</f>
        <v>45266</v>
      </c>
      <c r="E32" s="141">
        <f t="shared" si="0"/>
        <v>4</v>
      </c>
      <c r="F32" s="32"/>
      <c r="G32" s="32"/>
      <c r="H32" s="33"/>
      <c r="I32" s="27"/>
      <c r="J32" s="28"/>
      <c r="K32" s="28"/>
      <c r="L32" s="28"/>
      <c r="M32" s="28"/>
      <c r="N32" s="28"/>
      <c r="O32" s="28"/>
      <c r="P32" s="28"/>
      <c r="Q32" s="28"/>
      <c r="R32" s="28"/>
      <c r="S32" s="28"/>
      <c r="T32" s="28"/>
      <c r="U32" s="28"/>
      <c r="V32" s="28"/>
      <c r="W32" s="28"/>
      <c r="X32" s="28"/>
      <c r="Y32" s="28"/>
      <c r="Z32" s="29" t="str">
        <f t="shared" si="1"/>
        <v>Nikolaus</v>
      </c>
      <c r="AH32" s="11"/>
    </row>
    <row r="33" spans="3:34" ht="14.25" x14ac:dyDescent="0.2">
      <c r="C33" s="30" t="s">
        <v>65</v>
      </c>
      <c r="D33" s="31">
        <f>D30+14</f>
        <v>45277</v>
      </c>
      <c r="E33" s="141">
        <f t="shared" si="0"/>
        <v>1</v>
      </c>
      <c r="F33" s="32"/>
      <c r="G33" s="32"/>
      <c r="H33" s="33"/>
      <c r="I33" s="27"/>
      <c r="J33" s="28"/>
      <c r="K33" s="28"/>
      <c r="L33" s="28"/>
      <c r="M33" s="28"/>
      <c r="N33" s="28"/>
      <c r="O33" s="28"/>
      <c r="P33" s="28"/>
      <c r="Q33" s="28"/>
      <c r="R33" s="28"/>
      <c r="S33" s="28"/>
      <c r="T33" s="28"/>
      <c r="U33" s="28"/>
      <c r="V33" s="28"/>
      <c r="W33" s="28"/>
      <c r="X33" s="28"/>
      <c r="Y33" s="28"/>
      <c r="Z33" s="29" t="str">
        <f t="shared" si="1"/>
        <v>3. Advent</v>
      </c>
      <c r="AH33" s="11"/>
    </row>
    <row r="34" spans="3:34" ht="14.25" x14ac:dyDescent="0.2">
      <c r="C34" s="30" t="s">
        <v>66</v>
      </c>
      <c r="D34" s="31">
        <f>D30+21</f>
        <v>45284</v>
      </c>
      <c r="E34" s="141">
        <f t="shared" si="0"/>
        <v>1</v>
      </c>
      <c r="F34" s="32"/>
      <c r="G34" s="32"/>
      <c r="H34" s="33"/>
      <c r="I34" s="27"/>
      <c r="J34" s="28"/>
      <c r="K34" s="28"/>
      <c r="L34" s="28"/>
      <c r="M34" s="28"/>
      <c r="N34" s="28"/>
      <c r="O34" s="28"/>
      <c r="P34" s="28"/>
      <c r="Q34" s="28"/>
      <c r="R34" s="28"/>
      <c r="S34" s="28"/>
      <c r="T34" s="28"/>
      <c r="U34" s="28"/>
      <c r="V34" s="28"/>
      <c r="W34" s="28"/>
      <c r="X34" s="28"/>
      <c r="Y34" s="28"/>
      <c r="Z34" s="29" t="str">
        <f t="shared" si="1"/>
        <v>4. Advent</v>
      </c>
      <c r="AH34" s="11"/>
    </row>
    <row r="35" spans="3:34" ht="15" customHeight="1" x14ac:dyDescent="0.2">
      <c r="C35" s="30" t="s">
        <v>67</v>
      </c>
      <c r="D35" s="31">
        <f>IF(D1=366,D5+358,D5+357)</f>
        <v>45284</v>
      </c>
      <c r="E35" s="141">
        <f t="shared" si="0"/>
        <v>1</v>
      </c>
      <c r="F35" s="32"/>
      <c r="G35" s="32"/>
      <c r="H35" s="33"/>
      <c r="I35" s="27"/>
      <c r="J35" s="28"/>
      <c r="K35" s="28"/>
      <c r="L35" s="28"/>
      <c r="M35" s="28"/>
      <c r="N35" s="28"/>
      <c r="O35" s="28"/>
      <c r="P35" s="28"/>
      <c r="Q35" s="28"/>
      <c r="R35" s="28"/>
      <c r="S35" s="28"/>
      <c r="T35" s="28"/>
      <c r="U35" s="28"/>
      <c r="V35" s="28"/>
      <c r="W35" s="28"/>
      <c r="X35" s="28"/>
      <c r="Y35" s="28"/>
      <c r="Z35" s="29" t="str">
        <f t="shared" si="1"/>
        <v>Heiligabend</v>
      </c>
      <c r="AH35" s="11"/>
    </row>
    <row r="36" spans="3:34" ht="15" customHeight="1" x14ac:dyDescent="0.2">
      <c r="C36" s="30" t="s">
        <v>68</v>
      </c>
      <c r="D36" s="31">
        <f>IF(D1=366,D5+359,D5+358)</f>
        <v>45285</v>
      </c>
      <c r="E36" s="141">
        <f t="shared" si="0"/>
        <v>2</v>
      </c>
      <c r="F36" s="32" t="s">
        <v>16</v>
      </c>
      <c r="G36" s="32" t="s">
        <v>16</v>
      </c>
      <c r="H36" s="33"/>
      <c r="I36" s="27" t="s">
        <v>71</v>
      </c>
      <c r="J36" s="28" t="s">
        <v>71</v>
      </c>
      <c r="K36" s="28" t="s">
        <v>71</v>
      </c>
      <c r="L36" s="28" t="s">
        <v>71</v>
      </c>
      <c r="M36" s="28" t="s">
        <v>71</v>
      </c>
      <c r="N36" s="28" t="s">
        <v>71</v>
      </c>
      <c r="O36" s="28" t="s">
        <v>71</v>
      </c>
      <c r="P36" s="28" t="s">
        <v>71</v>
      </c>
      <c r="Q36" s="28" t="s">
        <v>71</v>
      </c>
      <c r="R36" s="28" t="s">
        <v>71</v>
      </c>
      <c r="S36" s="28" t="s">
        <v>71</v>
      </c>
      <c r="T36" s="28" t="s">
        <v>71</v>
      </c>
      <c r="U36" s="28" t="s">
        <v>71</v>
      </c>
      <c r="V36" s="28" t="s">
        <v>71</v>
      </c>
      <c r="W36" s="28" t="s">
        <v>71</v>
      </c>
      <c r="X36" s="28" t="s">
        <v>71</v>
      </c>
      <c r="Y36" s="28" t="s">
        <v>71</v>
      </c>
      <c r="Z36" s="29" t="str">
        <f t="shared" si="1"/>
        <v>1. Weihnachtstag</v>
      </c>
      <c r="AH36" s="11"/>
    </row>
    <row r="37" spans="3:34" ht="15" customHeight="1" x14ac:dyDescent="0.2">
      <c r="C37" s="30" t="s">
        <v>69</v>
      </c>
      <c r="D37" s="31">
        <f>IF(D1=366,D5+360,D5+359)</f>
        <v>45286</v>
      </c>
      <c r="E37" s="141">
        <f t="shared" si="0"/>
        <v>3</v>
      </c>
      <c r="F37" s="32" t="s">
        <v>16</v>
      </c>
      <c r="G37" s="32" t="s">
        <v>16</v>
      </c>
      <c r="H37" s="33"/>
      <c r="I37" s="27" t="s">
        <v>71</v>
      </c>
      <c r="J37" s="28" t="s">
        <v>71</v>
      </c>
      <c r="K37" s="28" t="s">
        <v>71</v>
      </c>
      <c r="L37" s="28" t="s">
        <v>71</v>
      </c>
      <c r="M37" s="28" t="s">
        <v>71</v>
      </c>
      <c r="N37" s="28" t="s">
        <v>71</v>
      </c>
      <c r="O37" s="28" t="s">
        <v>71</v>
      </c>
      <c r="P37" s="28" t="s">
        <v>71</v>
      </c>
      <c r="Q37" s="28" t="s">
        <v>71</v>
      </c>
      <c r="R37" s="28" t="s">
        <v>71</v>
      </c>
      <c r="S37" s="28" t="s">
        <v>71</v>
      </c>
      <c r="T37" s="28" t="s">
        <v>71</v>
      </c>
      <c r="U37" s="28" t="s">
        <v>71</v>
      </c>
      <c r="V37" s="28" t="s">
        <v>71</v>
      </c>
      <c r="W37" s="28" t="s">
        <v>71</v>
      </c>
      <c r="X37" s="28" t="s">
        <v>71</v>
      </c>
      <c r="Y37" s="28" t="s">
        <v>71</v>
      </c>
      <c r="Z37" s="29" t="str">
        <f t="shared" si="1"/>
        <v>2. Weihnachtstag</v>
      </c>
      <c r="AH37" s="11"/>
    </row>
    <row r="38" spans="3:34" ht="14.25" x14ac:dyDescent="0.2">
      <c r="C38" s="35" t="s">
        <v>70</v>
      </c>
      <c r="D38" s="36">
        <f>IF(D1=366,D5+365,D5+364)</f>
        <v>45291</v>
      </c>
      <c r="E38" s="142">
        <f t="shared" si="0"/>
        <v>1</v>
      </c>
      <c r="F38" s="37"/>
      <c r="G38" s="37"/>
      <c r="H38" s="38"/>
      <c r="I38" s="39"/>
      <c r="J38" s="39"/>
      <c r="K38" s="39"/>
      <c r="L38" s="39"/>
      <c r="M38" s="39"/>
      <c r="N38" s="39"/>
      <c r="O38" s="39"/>
      <c r="P38" s="39"/>
      <c r="Q38" s="39"/>
      <c r="R38" s="39"/>
      <c r="S38" s="39"/>
      <c r="T38" s="39"/>
      <c r="U38" s="39"/>
      <c r="V38" s="39"/>
      <c r="W38" s="39"/>
      <c r="X38" s="39"/>
      <c r="Y38" s="39"/>
      <c r="Z38" s="40" t="str">
        <f t="shared" si="1"/>
        <v>Silvester</v>
      </c>
      <c r="AH38" s="11"/>
    </row>
    <row r="39" spans="3:34" ht="14.25" x14ac:dyDescent="0.2">
      <c r="Z39" s="41"/>
      <c r="AH39" s="11"/>
    </row>
    <row r="40" spans="3:34" ht="14.25" x14ac:dyDescent="0.2">
      <c r="Z40" s="41"/>
      <c r="AH40" s="11"/>
    </row>
    <row r="41" spans="3:34" ht="15" x14ac:dyDescent="0.2">
      <c r="C41" s="307" t="s">
        <v>14</v>
      </c>
      <c r="D41" s="307"/>
      <c r="E41" s="42"/>
      <c r="F41" s="42"/>
      <c r="G41" s="42"/>
      <c r="H41" s="42"/>
      <c r="I41" s="43"/>
      <c r="J41" s="43"/>
      <c r="K41" s="43"/>
      <c r="L41" s="43"/>
      <c r="M41" s="43"/>
      <c r="N41" s="43"/>
      <c r="O41" s="43"/>
      <c r="P41" s="43"/>
      <c r="Q41" s="43"/>
      <c r="R41" s="43"/>
      <c r="S41" s="43"/>
      <c r="T41" s="43"/>
      <c r="U41" s="43"/>
      <c r="V41" s="43"/>
      <c r="W41" s="43"/>
      <c r="X41" s="43"/>
      <c r="Y41" s="43"/>
      <c r="Z41" s="41"/>
      <c r="AH41" s="11"/>
    </row>
    <row r="42" spans="3:34" ht="14.25" x14ac:dyDescent="0.2">
      <c r="C42" s="308" t="s">
        <v>17</v>
      </c>
      <c r="D42" s="308"/>
      <c r="E42" s="308"/>
      <c r="F42" s="308" t="s">
        <v>18</v>
      </c>
      <c r="G42" s="308"/>
      <c r="H42" s="308"/>
      <c r="I42" s="44"/>
      <c r="J42" s="44"/>
      <c r="K42" s="44"/>
      <c r="L42" s="44"/>
      <c r="M42" s="44"/>
      <c r="N42" s="44"/>
      <c r="O42" s="44"/>
      <c r="P42" s="44"/>
      <c r="Q42" s="44"/>
      <c r="R42" s="44"/>
      <c r="S42" s="44"/>
      <c r="T42" s="44"/>
      <c r="U42" s="44"/>
      <c r="V42" s="44"/>
      <c r="W42" s="44"/>
      <c r="X42" s="44"/>
      <c r="Y42" s="44"/>
      <c r="Z42" s="41"/>
      <c r="AH42" s="11"/>
    </row>
    <row r="43" spans="3:34" ht="14.25" x14ac:dyDescent="0.2">
      <c r="C43" s="309" t="s">
        <v>20</v>
      </c>
      <c r="D43" s="309"/>
      <c r="E43" s="309"/>
      <c r="F43" s="309" t="s">
        <v>21</v>
      </c>
      <c r="G43" s="309"/>
      <c r="H43" s="309"/>
      <c r="I43" s="44"/>
      <c r="J43" s="44"/>
      <c r="K43" s="44"/>
      <c r="L43" s="44"/>
      <c r="M43" s="44"/>
      <c r="N43" s="44"/>
      <c r="O43" s="44"/>
      <c r="P43" s="44"/>
      <c r="Q43" s="44"/>
      <c r="R43" s="44"/>
      <c r="S43" s="44"/>
      <c r="T43" s="44"/>
      <c r="U43" s="44"/>
      <c r="V43" s="44"/>
      <c r="W43" s="44"/>
      <c r="X43" s="44"/>
      <c r="Y43" s="44"/>
      <c r="Z43" s="41"/>
      <c r="AH43" s="11"/>
    </row>
    <row r="44" spans="3:34" ht="14.25" x14ac:dyDescent="0.2">
      <c r="C44" s="309" t="s">
        <v>23</v>
      </c>
      <c r="D44" s="309"/>
      <c r="E44" s="309"/>
      <c r="F44" s="309" t="s">
        <v>24</v>
      </c>
      <c r="G44" s="309"/>
      <c r="H44" s="309"/>
      <c r="I44" s="44"/>
      <c r="J44" s="44"/>
      <c r="K44" s="44"/>
      <c r="L44" s="44"/>
      <c r="M44" s="44"/>
      <c r="N44" s="44"/>
      <c r="O44" s="44"/>
      <c r="P44" s="44"/>
      <c r="Q44" s="44"/>
      <c r="R44" s="44"/>
      <c r="S44" s="44"/>
      <c r="T44" s="44"/>
      <c r="U44" s="44"/>
      <c r="V44" s="44"/>
      <c r="W44" s="44"/>
      <c r="X44" s="44"/>
      <c r="Y44" s="44"/>
      <c r="Z44" s="41"/>
      <c r="AH44" s="11"/>
    </row>
    <row r="45" spans="3:34" ht="14.25" x14ac:dyDescent="0.2">
      <c r="C45" s="309" t="s">
        <v>26</v>
      </c>
      <c r="D45" s="309"/>
      <c r="E45" s="309"/>
      <c r="F45" s="309" t="s">
        <v>27</v>
      </c>
      <c r="G45" s="309"/>
      <c r="H45" s="309"/>
      <c r="I45" s="44"/>
      <c r="J45" s="44"/>
      <c r="K45" s="44"/>
      <c r="L45" s="44"/>
      <c r="M45" s="44"/>
      <c r="N45" s="44"/>
      <c r="O45" s="44"/>
      <c r="P45" s="44"/>
      <c r="Q45" s="44"/>
      <c r="R45" s="44"/>
      <c r="S45" s="44"/>
      <c r="T45" s="44"/>
      <c r="U45" s="44"/>
      <c r="V45" s="44"/>
      <c r="W45" s="44"/>
      <c r="X45" s="44"/>
      <c r="Y45" s="44"/>
      <c r="Z45" s="41"/>
      <c r="AH45" s="11"/>
    </row>
    <row r="46" spans="3:34" ht="14.25" x14ac:dyDescent="0.2">
      <c r="C46" s="309" t="s">
        <v>29</v>
      </c>
      <c r="D46" s="309"/>
      <c r="E46" s="309"/>
      <c r="F46" s="309" t="s">
        <v>30</v>
      </c>
      <c r="G46" s="309"/>
      <c r="H46" s="309"/>
      <c r="I46" s="44"/>
      <c r="J46" s="44"/>
      <c r="K46" s="44"/>
      <c r="L46" s="44"/>
      <c r="M46" s="44"/>
      <c r="N46" s="44"/>
      <c r="O46" s="44"/>
      <c r="P46" s="44"/>
      <c r="Q46" s="44"/>
      <c r="R46" s="44"/>
      <c r="S46" s="44"/>
      <c r="T46" s="44"/>
      <c r="U46" s="44"/>
      <c r="V46" s="44"/>
      <c r="W46" s="44"/>
      <c r="X46" s="44"/>
      <c r="Y46" s="44"/>
      <c r="Z46" s="41"/>
      <c r="AH46" s="11"/>
    </row>
    <row r="47" spans="3:34" ht="14.25" x14ac:dyDescent="0.2">
      <c r="C47" s="309" t="s">
        <v>32</v>
      </c>
      <c r="D47" s="309"/>
      <c r="E47" s="309"/>
      <c r="F47" s="309" t="s">
        <v>33</v>
      </c>
      <c r="G47" s="309"/>
      <c r="H47" s="309"/>
      <c r="I47" s="44"/>
      <c r="J47" s="44"/>
      <c r="K47" s="44"/>
      <c r="L47" s="44"/>
      <c r="M47" s="44"/>
      <c r="N47" s="44"/>
      <c r="O47" s="44"/>
      <c r="P47" s="44"/>
      <c r="Q47" s="44"/>
      <c r="R47" s="44"/>
      <c r="S47" s="44"/>
      <c r="T47" s="44"/>
      <c r="U47" s="44"/>
      <c r="V47" s="44"/>
      <c r="W47" s="44"/>
      <c r="X47" s="44"/>
      <c r="Y47" s="44"/>
      <c r="Z47" s="41"/>
      <c r="AH47" s="11"/>
    </row>
    <row r="48" spans="3:34" ht="14.25" x14ac:dyDescent="0.2">
      <c r="C48" s="309" t="s">
        <v>35</v>
      </c>
      <c r="D48" s="309"/>
      <c r="E48" s="309"/>
      <c r="F48" s="309" t="s">
        <v>36</v>
      </c>
      <c r="G48" s="309"/>
      <c r="H48" s="309"/>
      <c r="I48" s="44"/>
      <c r="J48" s="44"/>
      <c r="K48" s="44"/>
      <c r="L48" s="44"/>
      <c r="M48" s="44"/>
      <c r="N48" s="44"/>
      <c r="O48" s="44"/>
      <c r="P48" s="44"/>
      <c r="Q48" s="44"/>
      <c r="R48" s="44"/>
      <c r="S48" s="44"/>
      <c r="T48" s="44"/>
      <c r="U48" s="44"/>
      <c r="V48" s="44"/>
      <c r="W48" s="44"/>
      <c r="X48" s="44"/>
      <c r="Y48" s="44"/>
      <c r="Z48" s="41"/>
      <c r="AH48" s="11"/>
    </row>
    <row r="49" spans="3:34" ht="14.25" x14ac:dyDescent="0.2">
      <c r="C49" s="309" t="s">
        <v>38</v>
      </c>
      <c r="D49" s="309"/>
      <c r="E49" s="309"/>
      <c r="F49" s="309" t="s">
        <v>39</v>
      </c>
      <c r="G49" s="309"/>
      <c r="H49" s="309"/>
      <c r="I49" s="44"/>
      <c r="J49" s="44"/>
      <c r="K49" s="44"/>
      <c r="L49" s="44"/>
      <c r="M49" s="44"/>
      <c r="N49" s="44"/>
      <c r="O49" s="44"/>
      <c r="P49" s="44"/>
      <c r="Q49" s="44"/>
      <c r="R49" s="44"/>
      <c r="S49" s="44"/>
      <c r="T49" s="44"/>
      <c r="U49" s="44"/>
      <c r="V49" s="44"/>
      <c r="W49" s="44"/>
      <c r="X49" s="44"/>
      <c r="Y49" s="44"/>
      <c r="Z49" s="41"/>
      <c r="AH49" s="11"/>
    </row>
    <row r="50" spans="3:34" ht="14.25" x14ac:dyDescent="0.2">
      <c r="C50" s="309"/>
      <c r="D50" s="309"/>
      <c r="E50" s="309"/>
      <c r="F50" s="309" t="s">
        <v>96</v>
      </c>
      <c r="G50" s="309"/>
      <c r="H50" s="309"/>
      <c r="Z50" s="41"/>
      <c r="AH50" s="11"/>
    </row>
    <row r="51" spans="3:34" ht="14.25" x14ac:dyDescent="0.2">
      <c r="C51" s="309"/>
      <c r="D51" s="309"/>
      <c r="E51" s="309"/>
      <c r="F51" s="309" t="s">
        <v>97</v>
      </c>
      <c r="G51" s="309"/>
      <c r="H51" s="309"/>
      <c r="Z51" s="41"/>
      <c r="AH51" s="11"/>
    </row>
    <row r="52" spans="3:34" ht="14.25" x14ac:dyDescent="0.2">
      <c r="D52" s="4"/>
      <c r="Z52" s="41"/>
      <c r="AH52" s="11"/>
    </row>
    <row r="53" spans="3:34" ht="14.25" x14ac:dyDescent="0.2">
      <c r="Z53" s="41"/>
      <c r="AH53" s="11"/>
    </row>
    <row r="54" spans="3:34" ht="14.25" x14ac:dyDescent="0.2">
      <c r="Z54" s="41"/>
      <c r="AH54" s="11"/>
    </row>
    <row r="55" spans="3:34" ht="14.25" x14ac:dyDescent="0.2">
      <c r="Z55" s="41"/>
      <c r="AH55" s="11"/>
    </row>
    <row r="56" spans="3:34" ht="14.25" x14ac:dyDescent="0.2">
      <c r="Z56" s="41"/>
      <c r="AH56" s="11"/>
    </row>
    <row r="57" spans="3:34" ht="14.25" x14ac:dyDescent="0.2">
      <c r="Z57" s="41"/>
      <c r="AH57" s="11"/>
    </row>
    <row r="58" spans="3:34" ht="14.25" x14ac:dyDescent="0.2">
      <c r="Z58" s="41"/>
      <c r="AH58" s="11"/>
    </row>
    <row r="59" spans="3:34" ht="14.25" x14ac:dyDescent="0.2">
      <c r="Z59" s="41"/>
      <c r="AH59" s="11"/>
    </row>
    <row r="60" spans="3:34" ht="14.25" x14ac:dyDescent="0.2">
      <c r="Z60" s="41"/>
      <c r="AH60" s="11"/>
    </row>
    <row r="61" spans="3:34" ht="14.25" x14ac:dyDescent="0.2">
      <c r="Z61" s="41"/>
      <c r="AH61" s="11"/>
    </row>
    <row r="62" spans="3:34" ht="14.25" x14ac:dyDescent="0.2">
      <c r="Z62" s="41"/>
      <c r="AH62" s="11"/>
    </row>
    <row r="63" spans="3:34" ht="14.25" x14ac:dyDescent="0.2">
      <c r="Z63" s="41"/>
      <c r="AH63" s="11"/>
    </row>
    <row r="64" spans="3:34" ht="14.25" x14ac:dyDescent="0.2">
      <c r="Z64" s="41"/>
      <c r="AH64" s="11"/>
    </row>
    <row r="65" spans="26:34" ht="14.25" x14ac:dyDescent="0.2">
      <c r="Z65" s="41"/>
      <c r="AH65" s="11"/>
    </row>
    <row r="66" spans="26:34" ht="14.25" x14ac:dyDescent="0.2">
      <c r="Z66" s="41"/>
      <c r="AH66" s="11"/>
    </row>
    <row r="67" spans="26:34" ht="14.25" x14ac:dyDescent="0.2">
      <c r="Z67" s="41"/>
      <c r="AH67" s="11"/>
    </row>
    <row r="68" spans="26:34" ht="14.25" x14ac:dyDescent="0.2">
      <c r="Z68" s="41"/>
      <c r="AH68" s="11"/>
    </row>
    <row r="69" spans="26:34" ht="14.25" x14ac:dyDescent="0.2">
      <c r="Z69" s="41"/>
      <c r="AH69" s="11"/>
    </row>
    <row r="70" spans="26:34" ht="14.25" x14ac:dyDescent="0.2">
      <c r="Z70" s="41"/>
      <c r="AH70" s="11"/>
    </row>
    <row r="71" spans="26:34" ht="14.25" x14ac:dyDescent="0.2">
      <c r="Z71" s="41"/>
      <c r="AH71" s="11"/>
    </row>
    <row r="72" spans="26:34" ht="14.25" x14ac:dyDescent="0.2">
      <c r="Z72" s="41"/>
      <c r="AH72" s="11"/>
    </row>
    <row r="73" spans="26:34" ht="14.25" x14ac:dyDescent="0.2">
      <c r="Z73" s="41"/>
      <c r="AH73" s="11"/>
    </row>
    <row r="74" spans="26:34" ht="14.25" x14ac:dyDescent="0.2">
      <c r="Z74" s="41"/>
      <c r="AH74" s="11"/>
    </row>
    <row r="75" spans="26:34" ht="14.25" x14ac:dyDescent="0.2">
      <c r="Z75" s="41"/>
      <c r="AH75" s="11"/>
    </row>
    <row r="76" spans="26:34" ht="14.25" x14ac:dyDescent="0.2">
      <c r="Z76" s="41"/>
      <c r="AH76" s="11"/>
    </row>
    <row r="77" spans="26:34" ht="14.25" x14ac:dyDescent="0.2">
      <c r="Z77" s="41"/>
      <c r="AH77" s="11"/>
    </row>
    <row r="78" spans="26:34" ht="14.25" x14ac:dyDescent="0.2">
      <c r="Z78" s="41"/>
      <c r="AH78" s="11"/>
    </row>
    <row r="79" spans="26:34" ht="14.25" x14ac:dyDescent="0.2">
      <c r="Z79" s="41"/>
      <c r="AH79" s="11"/>
    </row>
    <row r="80" spans="26:34" ht="14.25" x14ac:dyDescent="0.2">
      <c r="Z80" s="41"/>
      <c r="AH80" s="11"/>
    </row>
    <row r="81" spans="26:34" ht="14.25" x14ac:dyDescent="0.2">
      <c r="Z81" s="41"/>
      <c r="AH81" s="11"/>
    </row>
    <row r="82" spans="26:34" ht="14.25" x14ac:dyDescent="0.2">
      <c r="Z82" s="41"/>
      <c r="AH82" s="11"/>
    </row>
    <row r="83" spans="26:34" ht="14.25" x14ac:dyDescent="0.2">
      <c r="Z83" s="41"/>
      <c r="AH83" s="11"/>
    </row>
    <row r="84" spans="26:34" ht="14.25" x14ac:dyDescent="0.2">
      <c r="Z84" s="41"/>
      <c r="AH84" s="11"/>
    </row>
    <row r="85" spans="26:34" ht="14.25" x14ac:dyDescent="0.2">
      <c r="Z85" s="41"/>
      <c r="AH85" s="11"/>
    </row>
    <row r="86" spans="26:34" ht="14.25" x14ac:dyDescent="0.2">
      <c r="Z86" s="41"/>
      <c r="AH86" s="11"/>
    </row>
    <row r="87" spans="26:34" ht="14.25" x14ac:dyDescent="0.2">
      <c r="Z87" s="41"/>
      <c r="AH87" s="11"/>
    </row>
    <row r="88" spans="26:34" ht="14.25" x14ac:dyDescent="0.2">
      <c r="Z88" s="41"/>
      <c r="AH88" s="11"/>
    </row>
    <row r="89" spans="26:34" ht="14.25" x14ac:dyDescent="0.2">
      <c r="Z89" s="41"/>
      <c r="AH89" s="11"/>
    </row>
    <row r="90" spans="26:34" ht="14.25" x14ac:dyDescent="0.2">
      <c r="Z90" s="41"/>
      <c r="AH90" s="11"/>
    </row>
    <row r="91" spans="26:34" ht="14.25" x14ac:dyDescent="0.2">
      <c r="Z91" s="41"/>
      <c r="AH91" s="11"/>
    </row>
    <row r="92" spans="26:34" ht="14.25" x14ac:dyDescent="0.2">
      <c r="Z92" s="41"/>
      <c r="AH92" s="11"/>
    </row>
    <row r="93" spans="26:34" ht="14.25" x14ac:dyDescent="0.2">
      <c r="Z93" s="41"/>
      <c r="AH93" s="11"/>
    </row>
  </sheetData>
  <sheetProtection selectLockedCells="1"/>
  <mergeCells count="21">
    <mergeCell ref="C47:E47"/>
    <mergeCell ref="F47:H47"/>
    <mergeCell ref="C51:E51"/>
    <mergeCell ref="F51:H51"/>
    <mergeCell ref="C48:E48"/>
    <mergeCell ref="F48:H48"/>
    <mergeCell ref="C49:E49"/>
    <mergeCell ref="F49:H49"/>
    <mergeCell ref="C50:E50"/>
    <mergeCell ref="F50:H50"/>
    <mergeCell ref="C44:E44"/>
    <mergeCell ref="F44:H44"/>
    <mergeCell ref="C45:E45"/>
    <mergeCell ref="F45:H45"/>
    <mergeCell ref="C46:E46"/>
    <mergeCell ref="F46:H46"/>
    <mergeCell ref="C41:D41"/>
    <mergeCell ref="C42:E42"/>
    <mergeCell ref="F42:H42"/>
    <mergeCell ref="C43:E43"/>
    <mergeCell ref="F43:H43"/>
  </mergeCells>
  <printOptions horizontalCentered="1" verticalCentered="1"/>
  <pageMargins left="0.70866141732283472" right="0.70866141732283472" top="0.78740157480314965" bottom="0.78740157480314965" header="0.31496062992125984" footer="0.31496062992125984"/>
  <pageSetup paperSize="9" scale="53" orientation="landscape" r:id="rId1"/>
  <headerFooter>
    <oddFooter>&amp;L&amp;D&amp;T&amp;C&amp;F&amp;R&amp;P</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5F493B71AADFA946BF8675B59DD5BBEB" ma:contentTypeVersion="7" ma:contentTypeDescription="Ein neues Dokument erstellen." ma:contentTypeScope="" ma:versionID="351b62b7849f42e6e79be31bb30822fa">
  <xsd:schema xmlns:xsd="http://www.w3.org/2001/XMLSchema" xmlns:xs="http://www.w3.org/2001/XMLSchema" xmlns:p="http://schemas.microsoft.com/office/2006/metadata/properties" xmlns:ns1="http://schemas.microsoft.com/sharepoint/v3" xmlns:ns2="0a763986-61a0-415f-a916-fd5cc22f2762" xmlns:ns3="f24a9dbc-5b72-40a9-af1c-e9fcd4a7e4e4" xmlns:ns4="903d2afa-dcf9-4f83-a2d4-c11912d7d4e7" xmlns:ns5="ddb8895e-8918-48e8-a206-cd4baa4a9d4b" targetNamespace="http://schemas.microsoft.com/office/2006/metadata/properties" ma:root="true" ma:fieldsID="5407b8c7d7f6f49f5c8db8253d55eb4b" ns1:_="" ns2:_="" ns3:_="" ns4:_="" ns5:_="">
    <xsd:import namespace="http://schemas.microsoft.com/sharepoint/v3"/>
    <xsd:import namespace="0a763986-61a0-415f-a916-fd5cc22f2762"/>
    <xsd:import namespace="f24a9dbc-5b72-40a9-af1c-e9fcd4a7e4e4"/>
    <xsd:import namespace="903d2afa-dcf9-4f83-a2d4-c11912d7d4e7"/>
    <xsd:import namespace="ddb8895e-8918-48e8-a206-cd4baa4a9d4b"/>
    <xsd:element name="properties">
      <xsd:complexType>
        <xsd:sequence>
          <xsd:element name="documentManagement">
            <xsd:complexType>
              <xsd:all>
                <xsd:element ref="ns1:PublishingStartDate" minOccurs="0"/>
                <xsd:element ref="ns1:PublishingExpirationDate" minOccurs="0"/>
                <xsd:element ref="ns2:_dlc_DocId" minOccurs="0"/>
                <xsd:element ref="ns2:_dlc_DocIdUrl" minOccurs="0"/>
                <xsd:element ref="ns2:_dlc_DocIdPersistId" minOccurs="0"/>
                <xsd:element ref="ns3:Stichworte" minOccurs="0"/>
                <xsd:element ref="ns4:TaxKeywordTaxHTField" minOccurs="0"/>
                <xsd:element ref="ns4:TaxCatchAll" minOccurs="0"/>
                <xsd:element ref="ns5: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PublishingStartDate" ma:index="8" nillable="true" ma:displayName="Geplantes Startdatum" ma:description="Geplantes Startdatum ist eine Websitespalte, die über das Feature zum Veröffentlichen erstellt wird. Es wird zur Angabe des Datums und der Uhrzeit verwendet, wann diese Seite Besuchern zum ersten Mal angezeigt wird." ma:internalName="PublishingStartDate">
      <xsd:simpleType>
        <xsd:restriction base="dms:Unknown"/>
      </xsd:simpleType>
    </xsd:element>
    <xsd:element name="PublishingExpirationDate" ma:index="9" nillable="true" ma:displayName="Geplantes Enddatum" ma:description="Geplantes Enddatum ist eine Websitespalte, die über das Feature zum Veröffentlichen erstellt wird. Es wird zur Angabe des Datums und der Uhrzeit verwendet, wann diese Seite Besuchern nicht mehr angezeigt wird." ma:internalName="PublishingExpirationDat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0a763986-61a0-415f-a916-fd5cc22f2762" elementFormDefault="qualified">
    <xsd:import namespace="http://schemas.microsoft.com/office/2006/documentManagement/types"/>
    <xsd:import namespace="http://schemas.microsoft.com/office/infopath/2007/PartnerControls"/>
    <xsd:element name="_dlc_DocId" ma:index="10" nillable="true" ma:displayName="Wert der Dokument-ID" ma:description="Der Wert der diesem Element zugewiesenen Dokument-ID." ma:internalName="_dlc_DocId" ma:readOnly="true">
      <xsd:simpleType>
        <xsd:restriction base="dms:Text"/>
      </xsd:simpleType>
    </xsd:element>
    <xsd:element name="_dlc_DocIdUrl" ma:index="11" nillable="true" ma:displayName="Dokument-ID" ma:description="Permanenter Hyperlink zu diesem Dok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2" nillable="true" ma:displayName="Beständige ID" ma:description="ID beim Hinzufügen beibehalten."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f24a9dbc-5b72-40a9-af1c-e9fcd4a7e4e4" elementFormDefault="qualified">
    <xsd:import namespace="http://schemas.microsoft.com/office/2006/documentManagement/types"/>
    <xsd:import namespace="http://schemas.microsoft.com/office/infopath/2007/PartnerControls"/>
    <xsd:element name="Stichworte" ma:index="13" nillable="true" ma:displayName="Stichworte" ma:internalName="Stichwort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903d2afa-dcf9-4f83-a2d4-c11912d7d4e7" elementFormDefault="qualified">
    <xsd:import namespace="http://schemas.microsoft.com/office/2006/documentManagement/types"/>
    <xsd:import namespace="http://schemas.microsoft.com/office/infopath/2007/PartnerControls"/>
    <xsd:element name="TaxKeywordTaxHTField" ma:index="15" nillable="true" ma:taxonomy="true" ma:internalName="TaxKeywordTaxHTField" ma:taxonomyFieldName="TaxKeyword" ma:displayName="Unternehmensstichwörter" ma:fieldId="{23f27201-bee3-471e-b2e7-b64fd8b7ca38}" ma:taxonomyMulti="true" ma:sspId="00000000-0000-0000-0000-000000000000" ma:termSetId="00000000-0000-0000-0000-000000000000" ma:anchorId="00000000-0000-0000-0000-000000000000" ma:open="true" ma:isKeyword="true">
      <xsd:complexType>
        <xsd:sequence>
          <xsd:element ref="pc:Terms" minOccurs="0" maxOccurs="1"/>
        </xsd:sequence>
      </xsd:complexType>
    </xsd:element>
    <xsd:element name="TaxCatchAll" ma:index="16" nillable="true" ma:displayName="Taxonomiespalte &quot;Alle abfangen&quot;" ma:hidden="true" ma:list="{c1df4791-c57c-4db7-af76-30067105e99c}" ma:internalName="TaxCatchAll" ma:showField="CatchAllData" ma:web="ddb8895e-8918-48e8-a206-cd4baa4a9d4b">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ddb8895e-8918-48e8-a206-cd4baa4a9d4b" elementFormDefault="qualified">
    <xsd:import namespace="http://schemas.microsoft.com/office/2006/documentManagement/types"/>
    <xsd:import namespace="http://schemas.microsoft.com/office/infopath/2007/PartnerControls"/>
    <xsd:element name="SharedWithUsers" ma:index="17" nillable="true" ma:displayName="Freigegeben für"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LongProperties xmlns="http://schemas.microsoft.com/office/2006/metadata/long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5.xml><?xml version="1.0" encoding="utf-8"?>
<p:properties xmlns:p="http://schemas.microsoft.com/office/2006/metadata/properties" xmlns:xsi="http://www.w3.org/2001/XMLSchema-instance" xmlns:pc="http://schemas.microsoft.com/office/infopath/2007/PartnerControls">
  <documentManagement>
    <TaxKeywordTaxHTField xmlns="903d2afa-dcf9-4f83-a2d4-c11912d7d4e7">
      <Terms xmlns="http://schemas.microsoft.com/office/infopath/2007/PartnerControls">
        <TermInfo xmlns="http://schemas.microsoft.com/office/infopath/2007/PartnerControls">
          <TermName xmlns="http://schemas.microsoft.com/office/infopath/2007/PartnerControls">Reisekosten</TermName>
          <TermId xmlns="http://schemas.microsoft.com/office/infopath/2007/PartnerControls">f68be19f-ec15-458d-8040-6dfe2f28b1bf</TermId>
        </TermInfo>
      </Terms>
    </TaxKeywordTaxHTField>
    <Stichworte xmlns="f24a9dbc-5b72-40a9-af1c-e9fcd4a7e4e4" xsi:nil="true"/>
    <TaxCatchAll xmlns="903d2afa-dcf9-4f83-a2d4-c11912d7d4e7">
      <Value>449</Value>
    </TaxCatchAll>
    <PublishingExpirationDate xmlns="http://schemas.microsoft.com/sharepoint/v3" xsi:nil="true"/>
    <PublishingStartDate xmlns="http://schemas.microsoft.com/sharepoint/v3" xsi:nil="true"/>
    <SharedWithUsers xmlns="ddb8895e-8918-48e8-a206-cd4baa4a9d4b">
      <UserInfo>
        <DisplayName>DTS-SYSTEME\domain users</DisplayName>
        <AccountId>353</AccountId>
        <AccountType/>
      </UserInfo>
    </SharedWithUsers>
  </documentManagement>
</p:properties>
</file>

<file path=customXml/itemProps1.xml><?xml version="1.0" encoding="utf-8"?>
<ds:datastoreItem xmlns:ds="http://schemas.openxmlformats.org/officeDocument/2006/customXml" ds:itemID="{D74ADFE4-F0AC-470C-BFA4-C8103779B3C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0a763986-61a0-415f-a916-fd5cc22f2762"/>
    <ds:schemaRef ds:uri="f24a9dbc-5b72-40a9-af1c-e9fcd4a7e4e4"/>
    <ds:schemaRef ds:uri="903d2afa-dcf9-4f83-a2d4-c11912d7d4e7"/>
    <ds:schemaRef ds:uri="ddb8895e-8918-48e8-a206-cd4baa4a9d4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020B487-DF74-4313-AA30-8DBD14D5CB78}">
  <ds:schemaRefs>
    <ds:schemaRef ds:uri="http://schemas.microsoft.com/office/2006/metadata/longProperties"/>
  </ds:schemaRefs>
</ds:datastoreItem>
</file>

<file path=customXml/itemProps3.xml><?xml version="1.0" encoding="utf-8"?>
<ds:datastoreItem xmlns:ds="http://schemas.openxmlformats.org/officeDocument/2006/customXml" ds:itemID="{319E0232-98B2-4489-8561-9A858EFAAC40}">
  <ds:schemaRefs>
    <ds:schemaRef ds:uri="http://schemas.microsoft.com/sharepoint/v3/contenttype/forms"/>
  </ds:schemaRefs>
</ds:datastoreItem>
</file>

<file path=customXml/itemProps4.xml><?xml version="1.0" encoding="utf-8"?>
<ds:datastoreItem xmlns:ds="http://schemas.openxmlformats.org/officeDocument/2006/customXml" ds:itemID="{A449F90F-27F4-4C22-8A5A-0F905DA73DB2}">
  <ds:schemaRefs>
    <ds:schemaRef ds:uri="http://schemas.microsoft.com/sharepoint/events"/>
  </ds:schemaRefs>
</ds:datastoreItem>
</file>

<file path=customXml/itemProps5.xml><?xml version="1.0" encoding="utf-8"?>
<ds:datastoreItem xmlns:ds="http://schemas.openxmlformats.org/officeDocument/2006/customXml" ds:itemID="{8B103BA5-A6F1-4A99-AA7E-2A35516EC741}">
  <ds:schemaRefs>
    <ds:schemaRef ds:uri="http://schemas.microsoft.com/office/2006/documentManagement/types"/>
    <ds:schemaRef ds:uri="http://schemas.microsoft.com/office/2006/metadata/properties"/>
    <ds:schemaRef ds:uri="ddb8895e-8918-48e8-a206-cd4baa4a9d4b"/>
    <ds:schemaRef ds:uri="http://purl.org/dc/terms/"/>
    <ds:schemaRef ds:uri="http://purl.org/dc/dcmitype/"/>
    <ds:schemaRef ds:uri="http://schemas.microsoft.com/sharepoint/v3"/>
    <ds:schemaRef ds:uri="http://schemas.microsoft.com/office/infopath/2007/PartnerControls"/>
    <ds:schemaRef ds:uri="http://schemas.openxmlformats.org/package/2006/metadata/core-properties"/>
    <ds:schemaRef ds:uri="903d2afa-dcf9-4f83-a2d4-c11912d7d4e7"/>
    <ds:schemaRef ds:uri="f24a9dbc-5b72-40a9-af1c-e9fcd4a7e4e4"/>
    <ds:schemaRef ds:uri="0a763986-61a0-415f-a916-fd5cc22f2762"/>
    <ds:schemaRef ds:uri="http://www.w3.org/XML/1998/namespace"/>
    <ds:schemaRef ds:uri="http://purl.org/dc/elements/1.1/"/>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9</vt:i4>
      </vt:variant>
      <vt:variant>
        <vt:lpstr>Benannte Bereiche</vt:lpstr>
      </vt:variant>
      <vt:variant>
        <vt:i4>20</vt:i4>
      </vt:variant>
    </vt:vector>
  </HeadingPairs>
  <TitlesOfParts>
    <vt:vector size="29" baseType="lpstr">
      <vt:lpstr>Deckblatt</vt:lpstr>
      <vt:lpstr>Reisekosten</vt:lpstr>
      <vt:lpstr>Erläuterungen</vt:lpstr>
      <vt:lpstr>Bewirtung</vt:lpstr>
      <vt:lpstr>Teamevent</vt:lpstr>
      <vt:lpstr>Einstellungen</vt:lpstr>
      <vt:lpstr>Länderkennzeichen</vt:lpstr>
      <vt:lpstr>Hilfsfeld</vt:lpstr>
      <vt:lpstr>Feiertage_D</vt:lpstr>
      <vt:lpstr>Bundesländer</vt:lpstr>
      <vt:lpstr>Bewirtung!Druckbereich</vt:lpstr>
      <vt:lpstr>Deckblatt!Druckbereich</vt:lpstr>
      <vt:lpstr>Einstellungen!Druckbereich</vt:lpstr>
      <vt:lpstr>Erläuterungen!Druckbereich</vt:lpstr>
      <vt:lpstr>Feiertage_D!Druckbereich</vt:lpstr>
      <vt:lpstr>Länderkennzeichen!Druckbereich</vt:lpstr>
      <vt:lpstr>Reisekosten!Druckbereich</vt:lpstr>
      <vt:lpstr>Teamevent!Druckbereich</vt:lpstr>
      <vt:lpstr>Länderkennzeichen!Drucktitel</vt:lpstr>
      <vt:lpstr>ja</vt:lpstr>
      <vt:lpstr>ja_nein</vt:lpstr>
      <vt:lpstr>Jahreszahlen</vt:lpstr>
      <vt:lpstr>Länder</vt:lpstr>
      <vt:lpstr>Länderkennzeichen</vt:lpstr>
      <vt:lpstr>Leer</vt:lpstr>
      <vt:lpstr>Limit1</vt:lpstr>
      <vt:lpstr>Limit2</vt:lpstr>
      <vt:lpstr>nein</vt:lpstr>
      <vt:lpstr>Option_Standortreisen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Reiskosten</dc:title>
  <dc:creator>Nancy Hennig;stallwanger IT.dev</dc:creator>
  <cp:keywords>Reisekosten</cp:keywords>
  <cp:lastModifiedBy>Uffmann, Jannik</cp:lastModifiedBy>
  <cp:lastPrinted>2023-07-18T13:37:02Z</cp:lastPrinted>
  <dcterms:created xsi:type="dcterms:W3CDTF">2011-11-10T10:15:11Z</dcterms:created>
  <dcterms:modified xsi:type="dcterms:W3CDTF">2023-11-22T10:33:34Z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axKeyword">
    <vt:lpwstr>449;#Reisekosten|f68be19f-ec15-458d-8040-6dfe2f28b1bf</vt:lpwstr>
  </property>
  <property fmtid="{D5CDD505-2E9C-101B-9397-08002B2CF9AE}" pid="3" name="ContentTypeId">
    <vt:lpwstr>0x0101005F493B71AADFA946BF8675B59DD5BBEB</vt:lpwstr>
  </property>
</Properties>
</file>