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1"/>
  <workbookPr/>
  <mc:AlternateContent xmlns:mc="http://schemas.openxmlformats.org/markup-compatibility/2006">
    <mc:Choice Requires="x15">
      <x15ac:absPath xmlns:x15ac="http://schemas.microsoft.com/office/spreadsheetml/2010/11/ac" url="https://academiausbbogedu-my.sharepoint.com/personal/jelarap_academia_usbbog_edu_co/Documents/12.Proyecto Integrador/7. Sem_III/"/>
    </mc:Choice>
  </mc:AlternateContent>
  <xr:revisionPtr revIDLastSave="0" documentId="8_{B5BB3E56-465E-4035-BF35-B30BAE4CF29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sumen de riesgos" sheetId="1" r:id="rId1"/>
    <sheet name="Tabla de exposició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G13" i="1" s="1"/>
  <c r="F12" i="1"/>
  <c r="G12" i="1" s="1"/>
  <c r="F4" i="1" l="1"/>
  <c r="G4" i="1" s="1"/>
  <c r="F10" i="1"/>
  <c r="G10" i="1" s="1"/>
  <c r="F11" i="1"/>
  <c r="G11" i="1" s="1"/>
  <c r="F7" i="1" l="1"/>
  <c r="G7" i="1" s="1"/>
  <c r="F8" i="1"/>
  <c r="G8" i="1" s="1"/>
  <c r="F9" i="1"/>
  <c r="G9" i="1" s="1"/>
  <c r="F3" i="1"/>
  <c r="G3" i="1" s="1"/>
  <c r="F2" i="1"/>
  <c r="G2" i="1" l="1"/>
  <c r="F6" i="1"/>
  <c r="G6" i="1" s="1"/>
  <c r="F5" i="1"/>
  <c r="G5" i="1" s="1"/>
</calcChain>
</file>

<file path=xl/sharedStrings.xml><?xml version="1.0" encoding="utf-8"?>
<sst xmlns="http://schemas.openxmlformats.org/spreadsheetml/2006/main" count="122" uniqueCount="78">
  <si>
    <t>ITEM</t>
  </si>
  <si>
    <t>NUMERAL DE ACT</t>
  </si>
  <si>
    <t xml:space="preserve"> RIESGO POTENCIAL</t>
  </si>
  <si>
    <t>PROBABILIDAD</t>
  </si>
  <si>
    <t>IMPACTO</t>
  </si>
  <si>
    <t>INDICE DE 
EXPOSICIÓN</t>
  </si>
  <si>
    <t>NIVEL DE 
RIESGO</t>
  </si>
  <si>
    <t>PROPIETARIO 
DEL RIESGO</t>
  </si>
  <si>
    <t>ACCIONES DE MINIMIZACIÓN</t>
  </si>
  <si>
    <t>R1</t>
  </si>
  <si>
    <t>[1.18][1.19]</t>
  </si>
  <si>
    <t>Descripción inadecuada, o Requerimientos mal definidos sobre el funcionamiento de la aplicación</t>
  </si>
  <si>
    <t>Alto</t>
  </si>
  <si>
    <t>Muy Alto (Catastrófico)</t>
  </si>
  <si>
    <t xml:space="preserve">
4.[Karen Baldovino]
1.[Daniela Muñoz]</t>
  </si>
  <si>
    <t>Programar reuniones al iniciar cada semestre, y realizar una lista de chequeo para evaluar la pertinencia de cada requerimiento, conforme se adquieren nuevos conocimientos.</t>
  </si>
  <si>
    <t>R2</t>
  </si>
  <si>
    <t>[2.10]</t>
  </si>
  <si>
    <t>Utilización de tecnologías de baja compatibilidad, con los requisitos de funcionamiento de la aplicación.</t>
  </si>
  <si>
    <t>Muy Bajo</t>
  </si>
  <si>
    <t>Medio (Moderado)</t>
  </si>
  <si>
    <t>6.[Cristian Benitez]
4.[Karen Baldovino]
1.[Daniela Muñoz]</t>
  </si>
  <si>
    <t>Revisión trimestral de los requerimientos con el fin de evaluar que tecnología se ajusta a los requisitos.</t>
  </si>
  <si>
    <t>R3</t>
  </si>
  <si>
    <t>[1.18][1.19][1.21]
[2.2]</t>
  </si>
  <si>
    <t>Definición incorrecta de la estructura de la base de datos.</t>
  </si>
  <si>
    <t>5.[Andres Felipe]</t>
  </si>
  <si>
    <t xml:space="preserve">Revisión de estructura por medio de herramientas auxiliares que identifiquen los errores </t>
  </si>
  <si>
    <t>R4</t>
  </si>
  <si>
    <t>Corrupción de archivos SQL o MYSQL
Perdida del respaldo del código que se irá desarrollando trimestre a trimestre</t>
  </si>
  <si>
    <t>Medio</t>
  </si>
  <si>
    <t>5.[Andres Felipe]
6. [Julio Lara]</t>
  </si>
  <si>
    <t>No sobreescribir las actualizaciones sobre el mismo archivo SQL o MYSQL, crear versiones de cada archivo en la medida que se realizan actualizaciones.
Organización sistemática de todos los archivos, y establecer protocolos de respaldo, definiendo día y horas de sincronización en dos medios de almacenamiento distinto.</t>
  </si>
  <si>
    <t>R5</t>
  </si>
  <si>
    <t>[6.01][6.07]</t>
  </si>
  <si>
    <t>Mal funcionamiento y/o demoras en los procesos de respuesta de solicitudes, como lo reportes de historial de eventos consultados, pagados o asistidos.</t>
  </si>
  <si>
    <t xml:space="preserve"> 
5.[Andres Felipe]</t>
  </si>
  <si>
    <t>Para estos errores en el comportamiento del software, la iea es realizar el desarrollo del código con la supervisión de todos los integrantes del grupo.</t>
  </si>
  <si>
    <t>R6</t>
  </si>
  <si>
    <t>[6.07]</t>
  </si>
  <si>
    <t>Disponibilidad del hosting de alojamiento del sitio web</t>
  </si>
  <si>
    <t>Sera necesario contratar los servicios de, Servidor espejo, backup automaticos y programados.</t>
  </si>
  <si>
    <t>R7</t>
  </si>
  <si>
    <t>[6.05]</t>
  </si>
  <si>
    <t>mala configuración de la seguridad</t>
  </si>
  <si>
    <t>Alto (Mayor)</t>
  </si>
  <si>
    <t xml:space="preserve"> 6.[Cristian Benitez]</t>
  </si>
  <si>
    <t>Realizar la debida implementación  de los códigos de programación como también  los permisos y propietarios de los archivos y la actualizacion de esta misma.</t>
  </si>
  <si>
    <t>R8</t>
  </si>
  <si>
    <t>[5.1][5.2][5.3]</t>
  </si>
  <si>
    <t>calidad baja debido al proveedor de servicios de internet</t>
  </si>
  <si>
    <t xml:space="preserve">2.[Julio Lara]
3.[Andres Ceron]
</t>
  </si>
  <si>
    <t>Gestión el la prestacion del servicio. En caso extremo,cambio de proveedor de servicios</t>
  </si>
  <si>
    <t>R9</t>
  </si>
  <si>
    <t>[3.08][3.07]</t>
  </si>
  <si>
    <t>Se omiten actividades en el cronograma que al final se tienen que hacer y terminan
impactando negativamente al proyecto.</t>
  </si>
  <si>
    <t>Se tendra que organizar nuevas acticades, para la ejecucíon del proyecto.</t>
  </si>
  <si>
    <t>R10</t>
  </si>
  <si>
    <t>Desarrolladores ineficientes (no saben analizar, no saben programar, etc)</t>
  </si>
  <si>
    <t>2.[Julio Lara]
4.[Karen Baldovino]
1.[Daniela Muñoz]</t>
  </si>
  <si>
    <t>A la hora del desarrollo del código de la aplicación, se va evaluar de donde se presentando las falencias</t>
  </si>
  <si>
    <t>R11</t>
  </si>
  <si>
    <t>[TODAS LAS ACTIVIDADES DEL PROYECTO]</t>
  </si>
  <si>
    <t>Deserción o abandono de alguno o varios de los integrantes del proyecto</t>
  </si>
  <si>
    <t>1.[Daniela Muñoz]
2.[Julio Lara]
3.[Andres Ceron]
4.[Karen Baldovino]
6.[Cristian Benitez]</t>
  </si>
  <si>
    <t>Redistribución de las tareas y actividades que quedan sin doliente, entre las personas que aun pertenecen al proyecto</t>
  </si>
  <si>
    <t>R12</t>
  </si>
  <si>
    <t>Pérdida total, parcial o avería de todos los portátiles y ordenadores con los que cuenta el proyecto.</t>
  </si>
  <si>
    <t>Organización sistemática de todos los archivos en carpetas alojadas en la nube, one drive o google drive</t>
  </si>
  <si>
    <t>TABLA PARA INDICE DE EXPOSICIÓN</t>
  </si>
  <si>
    <t>Probabilidad de ocurrencia</t>
  </si>
  <si>
    <t>Bajo</t>
  </si>
  <si>
    <t>Muy Alto</t>
  </si>
  <si>
    <t>INDICE DE EXPOSICIÓN</t>
  </si>
  <si>
    <t>NIVEL DEL RIESGO</t>
  </si>
  <si>
    <t>Impacto</t>
  </si>
  <si>
    <t>Muy Bajo (Insignificante)</t>
  </si>
  <si>
    <t>Bajo (Menor)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</si>
</sst>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Border="1"/>
    <xf numFmtId="0" fontId="0" fillId="3" borderId="1" xfId="0" applyFill="1" applyBorder="1"/>
    <xf numFmtId="0" fontId="3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4" fillId="2" borderId="1" xfId="0" applyFont="1" applyFill="1" applyBorder="1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8" borderId="2" xfId="0" applyFill="1" applyBorder="1" applyAlignment="1">
      <alignment vertical="top"/>
    </xf>
    <xf numFmtId="0" fontId="0" fillId="8" borderId="2" xfId="0" applyFill="1" applyBorder="1" applyAlignment="1">
      <alignment vertical="top" wrapText="1"/>
    </xf>
    <xf numFmtId="0" fontId="0" fillId="8" borderId="1" xfId="0" applyFill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8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4" fillId="9" borderId="3" xfId="0" applyFont="1" applyFill="1" applyBorder="1" applyAlignment="1">
      <alignment horizontal="left" textRotation="90"/>
    </xf>
    <xf numFmtId="0" fontId="4" fillId="9" borderId="3" xfId="0" applyFont="1" applyFill="1" applyBorder="1" applyAlignment="1">
      <alignment horizontal="left" textRotation="90" wrapText="1"/>
    </xf>
    <xf numFmtId="0" fontId="5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 vertical="top" textRotation="90"/>
    </xf>
    <xf numFmtId="0" fontId="2" fillId="2" borderId="1" xfId="0" applyFont="1" applyFill="1" applyBorder="1" applyAlignment="1">
      <alignment horizontal="center" vertical="top" textRotation="90"/>
    </xf>
    <xf numFmtId="0" fontId="0" fillId="0" borderId="2" xfId="0" applyBorder="1" applyAlignment="1">
      <alignment horizontal="left" vertical="center" textRotation="90" wrapText="1"/>
    </xf>
    <xf numFmtId="0" fontId="0" fillId="0" borderId="1" xfId="0" applyBorder="1" applyAlignment="1">
      <alignment horizontal="left" vertical="center" textRotation="90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textRotation="90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showGridLines="0" tabSelected="1" zoomScale="85" zoomScaleNormal="85" workbookViewId="0">
      <pane xSplit="1" ySplit="1" topLeftCell="B11" activePane="bottomRight" state="frozen"/>
      <selection pane="bottomRight" sqref="A1:I13"/>
      <selection pane="bottomLeft" activeCell="A2" sqref="A2"/>
      <selection pane="topRight" activeCell="B1" sqref="B1"/>
    </sheetView>
  </sheetViews>
  <sheetFormatPr defaultColWidth="9.140625" defaultRowHeight="87.75" customHeight="1"/>
  <cols>
    <col min="1" max="1" width="7.7109375" style="8" customWidth="1"/>
    <col min="2" max="2" width="17.7109375" style="8" bestFit="1" customWidth="1"/>
    <col min="3" max="3" width="34.140625" style="9" customWidth="1"/>
    <col min="4" max="4" width="15.5703125" style="8" bestFit="1" customWidth="1"/>
    <col min="5" max="5" width="17.42578125" style="11" customWidth="1"/>
    <col min="6" max="6" width="23.28515625" style="8" bestFit="1" customWidth="1"/>
    <col min="7" max="7" width="18.140625" style="8" bestFit="1" customWidth="1"/>
    <col min="8" max="8" width="22" style="8" customWidth="1"/>
    <col min="9" max="9" width="52.140625" style="11" customWidth="1"/>
    <col min="10" max="10" width="13.28515625" style="11" customWidth="1"/>
  </cols>
  <sheetData>
    <row r="1" spans="1:10" s="24" customFormat="1" ht="87.75" customHeight="1" thickBot="1">
      <c r="A1" s="22" t="s">
        <v>0</v>
      </c>
      <c r="B1" s="22" t="s">
        <v>1</v>
      </c>
      <c r="C1" s="22" t="s">
        <v>2</v>
      </c>
      <c r="D1" s="22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/>
    </row>
    <row r="2" spans="1:10" ht="118.5" customHeight="1" thickTop="1">
      <c r="A2" s="25" t="s">
        <v>9</v>
      </c>
      <c r="B2" s="21" t="s">
        <v>10</v>
      </c>
      <c r="C2" s="21" t="s">
        <v>11</v>
      </c>
      <c r="D2" s="14" t="s">
        <v>12</v>
      </c>
      <c r="E2" s="15" t="s">
        <v>13</v>
      </c>
      <c r="F2" s="12">
        <f>IFERROR(INDEX('Tabla de exposición'!E$6:I$10,MATCH('Resumen de riesgos'!E2,'Tabla de exposición'!C$6:C$10,0),MATCH('Resumen de riesgos'!D2,'Tabla de exposición'!E$4:I$4,0)),"")</f>
        <v>2</v>
      </c>
      <c r="G2" s="12" t="str">
        <f>IFERROR(VLOOKUP(F2,'Tabla de exposición'!M$7:N$20,2,FALSE),"")</f>
        <v>Muy Alto</v>
      </c>
      <c r="H2" s="27" t="s">
        <v>14</v>
      </c>
      <c r="I2" s="13" t="s">
        <v>15</v>
      </c>
      <c r="J2"/>
    </row>
    <row r="3" spans="1:10" ht="81.75" customHeight="1">
      <c r="A3" s="26" t="s">
        <v>16</v>
      </c>
      <c r="B3" s="17" t="s">
        <v>17</v>
      </c>
      <c r="C3" s="17" t="s">
        <v>18</v>
      </c>
      <c r="D3" s="18" t="s">
        <v>19</v>
      </c>
      <c r="E3" s="16" t="s">
        <v>20</v>
      </c>
      <c r="F3" s="19">
        <f>IFERROR(INDEX('Tabla de exposición'!E$6:I$10,MATCH('Resumen de riesgos'!E3,'Tabla de exposición'!C$6:C$10,0),MATCH('Resumen de riesgos'!D3,'Tabla de exposición'!E$4:I$4,0)),"")</f>
        <v>0.30000000000000004</v>
      </c>
      <c r="G3" s="19" t="str">
        <f>IFERROR(VLOOKUP(F3,'Tabla de exposición'!M$7:N$20,2,FALSE),"")</f>
        <v>Bajo</v>
      </c>
      <c r="H3" s="28" t="s">
        <v>21</v>
      </c>
      <c r="I3" s="10" t="s">
        <v>22</v>
      </c>
      <c r="J3"/>
    </row>
    <row r="4" spans="1:10" ht="87.75" customHeight="1">
      <c r="A4" s="26" t="s">
        <v>23</v>
      </c>
      <c r="B4" s="17" t="s">
        <v>24</v>
      </c>
      <c r="C4" s="17" t="s">
        <v>25</v>
      </c>
      <c r="D4" s="18" t="s">
        <v>12</v>
      </c>
      <c r="E4" s="16" t="s">
        <v>20</v>
      </c>
      <c r="F4" s="19">
        <f>IFERROR(INDEX('Tabla de exposición'!E$6:I$10,MATCH('Resumen de riesgos'!E4,'Tabla de exposición'!C$6:C$10,0),MATCH('Resumen de riesgos'!D4,'Tabla de exposición'!E$4:I$4,0)),"")</f>
        <v>1.2</v>
      </c>
      <c r="G4" s="19" t="str">
        <f>IFERROR(VLOOKUP(F4,'Tabla de exposición'!M$7:N$20,2,FALSE),"")</f>
        <v>Alto</v>
      </c>
      <c r="H4" s="28" t="s">
        <v>26</v>
      </c>
      <c r="I4" s="10" t="s">
        <v>27</v>
      </c>
      <c r="J4"/>
    </row>
    <row r="5" spans="1:10" ht="87.75" customHeight="1">
      <c r="A5" s="26" t="s">
        <v>28</v>
      </c>
      <c r="B5" s="17" t="s">
        <v>24</v>
      </c>
      <c r="C5" s="17" t="s">
        <v>29</v>
      </c>
      <c r="D5" s="18" t="s">
        <v>30</v>
      </c>
      <c r="E5" s="16" t="s">
        <v>13</v>
      </c>
      <c r="F5" s="19">
        <f>IFERROR(INDEX('Tabla de exposición'!E$6:I$10,MATCH('Resumen de riesgos'!E5,'Tabla de exposición'!C$6:C$10,0),MATCH('Resumen de riesgos'!D5,'Tabla de exposición'!E$4:I$4,0)),"")</f>
        <v>1.5</v>
      </c>
      <c r="G5" s="19" t="str">
        <f>IFERROR(VLOOKUP(F5,'Tabla de exposición'!M$7:N$20,2,FALSE),"")</f>
        <v>Alto</v>
      </c>
      <c r="H5" s="28" t="s">
        <v>31</v>
      </c>
      <c r="I5" s="10" t="s">
        <v>32</v>
      </c>
      <c r="J5"/>
    </row>
    <row r="6" spans="1:10" ht="87.75" customHeight="1">
      <c r="A6" s="26" t="s">
        <v>33</v>
      </c>
      <c r="B6" s="17" t="s">
        <v>34</v>
      </c>
      <c r="C6" s="17" t="s">
        <v>35</v>
      </c>
      <c r="D6" s="18" t="s">
        <v>30</v>
      </c>
      <c r="E6" s="16" t="s">
        <v>20</v>
      </c>
      <c r="F6" s="19">
        <f>IFERROR(INDEX('Tabla de exposición'!E$6:I$10,MATCH('Resumen de riesgos'!E6,'Tabla de exposición'!C$6:C$10,0),MATCH('Resumen de riesgos'!D6,'Tabla de exposición'!E$4:I$4,0)),"")</f>
        <v>0.9</v>
      </c>
      <c r="G6" s="19" t="str">
        <f>IFERROR(VLOOKUP(F6,'Tabla de exposición'!M$7:N$20,2,FALSE),"")</f>
        <v>Medio</v>
      </c>
      <c r="H6" s="28" t="s">
        <v>36</v>
      </c>
      <c r="I6" s="10" t="s">
        <v>37</v>
      </c>
      <c r="J6"/>
    </row>
    <row r="7" spans="1:10" ht="87.75" customHeight="1">
      <c r="A7" s="26" t="s">
        <v>38</v>
      </c>
      <c r="B7" s="17" t="s">
        <v>39</v>
      </c>
      <c r="C7" s="20" t="s">
        <v>40</v>
      </c>
      <c r="D7" s="18" t="s">
        <v>30</v>
      </c>
      <c r="E7" s="16" t="s">
        <v>20</v>
      </c>
      <c r="F7" s="19">
        <f>IFERROR(INDEX('Tabla de exposición'!E$6:I$10,MATCH('Resumen de riesgos'!E7,'Tabla de exposición'!C$6:C$10,0),MATCH('Resumen de riesgos'!D7,'Tabla de exposición'!E$4:I$4,0)),"")</f>
        <v>0.9</v>
      </c>
      <c r="G7" s="19" t="str">
        <f>IFERROR(VLOOKUP(F7,'Tabla de exposición'!M$7:N$20,2,FALSE),"")</f>
        <v>Medio</v>
      </c>
      <c r="H7" s="28" t="s">
        <v>26</v>
      </c>
      <c r="I7" s="10" t="s">
        <v>41</v>
      </c>
      <c r="J7"/>
    </row>
    <row r="8" spans="1:10" ht="87.75" customHeight="1">
      <c r="A8" s="26" t="s">
        <v>42</v>
      </c>
      <c r="B8" s="17" t="s">
        <v>43</v>
      </c>
      <c r="C8" s="20" t="s">
        <v>44</v>
      </c>
      <c r="D8" s="18" t="s">
        <v>12</v>
      </c>
      <c r="E8" s="16" t="s">
        <v>45</v>
      </c>
      <c r="F8" s="19">
        <f>IFERROR(INDEX('Tabla de exposición'!E$6:I$10,MATCH('Resumen de riesgos'!E8,'Tabla de exposición'!C$6:C$10,0),MATCH('Resumen de riesgos'!D8,'Tabla de exposición'!E$4:I$4,0)),"")</f>
        <v>1.6</v>
      </c>
      <c r="G8" s="19" t="str">
        <f>IFERROR(VLOOKUP(F8,'Tabla de exposición'!M$7:N$20,2,FALSE),"")</f>
        <v>Alto</v>
      </c>
      <c r="H8" s="28" t="s">
        <v>46</v>
      </c>
      <c r="I8" s="10" t="s">
        <v>47</v>
      </c>
      <c r="J8"/>
    </row>
    <row r="9" spans="1:10" ht="87.75" customHeight="1">
      <c r="A9" s="26" t="s">
        <v>48</v>
      </c>
      <c r="B9" s="17" t="s">
        <v>49</v>
      </c>
      <c r="C9" s="17" t="s">
        <v>50</v>
      </c>
      <c r="D9" s="18" t="s">
        <v>30</v>
      </c>
      <c r="E9" s="16" t="s">
        <v>20</v>
      </c>
      <c r="F9" s="19">
        <f>IFERROR(INDEX('Tabla de exposición'!E$6:I$10,MATCH('Resumen de riesgos'!E9,'Tabla de exposición'!C$6:C$10,0),MATCH('Resumen de riesgos'!D9,'Tabla de exposición'!E$4:I$4,0)),"")</f>
        <v>0.9</v>
      </c>
      <c r="G9" s="19" t="str">
        <f>IFERROR(VLOOKUP(F9,'Tabla de exposición'!M$7:N$20,2,FALSE),"")</f>
        <v>Medio</v>
      </c>
      <c r="H9" s="28" t="s">
        <v>51</v>
      </c>
      <c r="I9" s="10" t="s">
        <v>52</v>
      </c>
      <c r="J9"/>
    </row>
    <row r="10" spans="1:10" ht="87.75" customHeight="1">
      <c r="A10" s="26" t="s">
        <v>53</v>
      </c>
      <c r="B10" s="17" t="s">
        <v>54</v>
      </c>
      <c r="C10" s="17" t="s">
        <v>55</v>
      </c>
      <c r="D10" s="18" t="s">
        <v>30</v>
      </c>
      <c r="E10" s="16" t="s">
        <v>20</v>
      </c>
      <c r="F10" s="19">
        <f>IFERROR(INDEX('Tabla de exposición'!E$6:I$10,MATCH('Resumen de riesgos'!E10,'Tabla de exposición'!C$6:C$10,0),MATCH('Resumen de riesgos'!D10,'Tabla de exposición'!E$4:I$4,0)),"")</f>
        <v>0.9</v>
      </c>
      <c r="G10" s="19" t="str">
        <f>IFERROR(VLOOKUP(F10,'Tabla de exposición'!M$7:N$20,2,FALSE),"")</f>
        <v>Medio</v>
      </c>
      <c r="H10" s="28" t="s">
        <v>21</v>
      </c>
      <c r="I10" s="10" t="s">
        <v>56</v>
      </c>
      <c r="J10"/>
    </row>
    <row r="11" spans="1:10" ht="87.75" customHeight="1">
      <c r="A11" s="26" t="s">
        <v>57</v>
      </c>
      <c r="B11" s="17" t="s">
        <v>54</v>
      </c>
      <c r="C11" s="17" t="s">
        <v>58</v>
      </c>
      <c r="D11" s="18" t="s">
        <v>12</v>
      </c>
      <c r="E11" s="16" t="s">
        <v>45</v>
      </c>
      <c r="F11" s="19">
        <f>IFERROR(INDEX('Tabla de exposición'!E$6:I$10,MATCH('Resumen de riesgos'!E11,'Tabla de exposición'!C$6:C$10,0),MATCH('Resumen de riesgos'!D11,'Tabla de exposición'!E$4:I$4,0)),"")</f>
        <v>1.6</v>
      </c>
      <c r="G11" s="19" t="str">
        <f>IFERROR(VLOOKUP(F11,'Tabla de exposición'!M$7:N$20,2,FALSE),"")</f>
        <v>Alto</v>
      </c>
      <c r="H11" s="28" t="s">
        <v>59</v>
      </c>
      <c r="I11" s="10" t="s">
        <v>60</v>
      </c>
      <c r="J11"/>
    </row>
    <row r="12" spans="1:10" ht="87.75" customHeight="1">
      <c r="A12" s="26" t="s">
        <v>61</v>
      </c>
      <c r="B12" s="17" t="s">
        <v>62</v>
      </c>
      <c r="C12" s="17" t="s">
        <v>63</v>
      </c>
      <c r="D12" s="18" t="s">
        <v>30</v>
      </c>
      <c r="E12" s="16" t="s">
        <v>20</v>
      </c>
      <c r="F12" s="19">
        <f>IFERROR(INDEX('Tabla de exposición'!E$6:I$10,MATCH('Resumen de riesgos'!E12,'Tabla de exposición'!C$6:C$10,0),MATCH('Resumen de riesgos'!D12,'Tabla de exposición'!E$4:I$4,0)),"")</f>
        <v>0.9</v>
      </c>
      <c r="G12" s="19" t="str">
        <f>IFERROR(VLOOKUP(F12,'Tabla de exposición'!M$7:N$20,2,FALSE),"")</f>
        <v>Medio</v>
      </c>
      <c r="H12" s="28" t="s">
        <v>64</v>
      </c>
      <c r="I12" s="10" t="s">
        <v>65</v>
      </c>
    </row>
    <row r="13" spans="1:10" ht="87.75" customHeight="1">
      <c r="A13" s="26" t="s">
        <v>66</v>
      </c>
      <c r="B13" s="17" t="s">
        <v>62</v>
      </c>
      <c r="C13" s="17" t="s">
        <v>67</v>
      </c>
      <c r="D13" s="18" t="s">
        <v>19</v>
      </c>
      <c r="E13" s="16" t="s">
        <v>13</v>
      </c>
      <c r="F13" s="19">
        <f>IFERROR(INDEX('Tabla de exposición'!E$6:I$10,MATCH('Resumen de riesgos'!E13,'Tabla de exposición'!C$6:C$10,0),MATCH('Resumen de riesgos'!D13,'Tabla de exposición'!E$4:I$4,0)),"")</f>
        <v>0.5</v>
      </c>
      <c r="G13" s="19" t="str">
        <f>IFERROR(VLOOKUP(F13,'Tabla de exposición'!M$7:N$20,2,FALSE),"")</f>
        <v>Bajo</v>
      </c>
      <c r="H13" s="28" t="s">
        <v>64</v>
      </c>
      <c r="I13" s="10" t="s">
        <v>68</v>
      </c>
    </row>
  </sheetData>
  <phoneticPr fontId="1" type="noConversion"/>
  <conditionalFormatting sqref="G2:G13">
    <cfRule type="cellIs" dxfId="5" priority="13" operator="equal">
      <formula>"Muy Bajo"</formula>
    </cfRule>
    <cfRule type="cellIs" dxfId="4" priority="14" operator="equal">
      <formula>"Bajo"</formula>
    </cfRule>
    <cfRule type="cellIs" dxfId="3" priority="15" operator="equal">
      <formula>"Medio"</formula>
    </cfRule>
    <cfRule type="cellIs" dxfId="2" priority="16" operator="equal">
      <formula>"Muy Alto"</formula>
    </cfRule>
    <cfRule type="cellIs" dxfId="1" priority="17" operator="equal">
      <formula>"Alto"</formula>
    </cfRule>
    <cfRule type="cellIs" dxfId="0" priority="18" operator="equal">
      <formula>"Alto"</formula>
    </cfRule>
  </conditionalFormatting>
  <dataValidations count="1">
    <dataValidation type="textLength" allowBlank="1" showInputMessage="1" showErrorMessage="1" error="No modifique directamente esta celda_x000a__x000a_El resultado de esta celda depende del los valores de otras celdas" sqref="F2:F13" xr:uid="{B33F354D-F1A5-4F2D-BEC5-A691416FF94F}">
      <formula1>22</formula1>
      <formula2>23</formula2>
    </dataValidation>
  </dataValidations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FBD6ED9-A717-4D2B-93C4-300E09529CDD}">
          <x14:formula1>
            <xm:f>'Tabla de exposición'!$C$6:$C$10</xm:f>
          </x14:formula1>
          <xm:sqref>E2:E13</xm:sqref>
        </x14:dataValidation>
        <x14:dataValidation type="list" allowBlank="1" showInputMessage="1" showErrorMessage="1" xr:uid="{61DB5400-0D53-4948-8205-334871EFAA4F}">
          <x14:formula1>
            <xm:f>'Tabla de exposición'!$E$4:$I$4</xm:f>
          </x14:formula1>
          <xm:sqref>D2:D13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C9F8D-5735-4CC1-ABA3-D911DF7CBB23}">
  <dimension ref="B2:N20"/>
  <sheetViews>
    <sheetView zoomScaleNormal="100" workbookViewId="0">
      <selection activeCell="C11" sqref="C11"/>
    </sheetView>
  </sheetViews>
  <sheetFormatPr defaultColWidth="11.42578125" defaultRowHeight="15"/>
  <cols>
    <col min="1" max="1" width="8.28515625" customWidth="1"/>
    <col min="2" max="2" width="9" customWidth="1"/>
    <col min="3" max="3" width="23.42578125" bestFit="1" customWidth="1"/>
    <col min="4" max="4" width="3" bestFit="1" customWidth="1"/>
    <col min="5" max="9" width="9.28515625" customWidth="1"/>
    <col min="10" max="10" width="9.5703125" customWidth="1"/>
    <col min="11" max="12" width="4" bestFit="1" customWidth="1"/>
    <col min="13" max="13" width="21.28515625" bestFit="1" customWidth="1"/>
    <col min="14" max="14" width="16.85546875" bestFit="1" customWidth="1"/>
  </cols>
  <sheetData>
    <row r="2" spans="2:14">
      <c r="E2" s="29" t="s">
        <v>69</v>
      </c>
      <c r="F2" s="29"/>
      <c r="G2" s="29"/>
      <c r="H2" s="29"/>
      <c r="I2" s="29"/>
    </row>
    <row r="3" spans="2:14">
      <c r="E3" s="29" t="s">
        <v>70</v>
      </c>
      <c r="F3" s="29"/>
      <c r="G3" s="29"/>
      <c r="H3" s="29"/>
      <c r="I3" s="29"/>
      <c r="L3" s="31"/>
      <c r="M3" s="31"/>
    </row>
    <row r="4" spans="2:14">
      <c r="E4" s="1" t="s">
        <v>19</v>
      </c>
      <c r="F4" s="1" t="s">
        <v>71</v>
      </c>
      <c r="G4" s="1" t="s">
        <v>30</v>
      </c>
      <c r="H4" s="1" t="s">
        <v>12</v>
      </c>
      <c r="I4" s="1" t="s">
        <v>72</v>
      </c>
    </row>
    <row r="5" spans="2:14" ht="15.75">
      <c r="E5" s="7">
        <v>0.1</v>
      </c>
      <c r="F5" s="7">
        <v>0.2</v>
      </c>
      <c r="G5" s="7">
        <v>0.3</v>
      </c>
      <c r="H5" s="7">
        <v>0.4</v>
      </c>
      <c r="I5" s="7">
        <v>0.5</v>
      </c>
      <c r="M5" s="1" t="s">
        <v>73</v>
      </c>
      <c r="N5" s="1" t="s">
        <v>74</v>
      </c>
    </row>
    <row r="6" spans="2:14" ht="15.75">
      <c r="B6" s="30" t="s">
        <v>75</v>
      </c>
      <c r="C6" s="1" t="s">
        <v>76</v>
      </c>
      <c r="D6" s="7">
        <v>1</v>
      </c>
      <c r="E6" s="2">
        <v>0.1</v>
      </c>
      <c r="F6" s="2">
        <v>0.2</v>
      </c>
      <c r="G6" s="3">
        <v>0.30000000000000004</v>
      </c>
      <c r="H6" s="3">
        <v>0.4</v>
      </c>
      <c r="I6" s="3">
        <v>0.5</v>
      </c>
    </row>
    <row r="7" spans="2:14" ht="15.75">
      <c r="B7" s="30"/>
      <c r="C7" s="1" t="s">
        <v>77</v>
      </c>
      <c r="D7" s="7">
        <v>2</v>
      </c>
      <c r="E7" s="2">
        <v>0.2</v>
      </c>
      <c r="F7" s="3">
        <v>0.4</v>
      </c>
      <c r="G7" s="4">
        <v>0.6</v>
      </c>
      <c r="H7" s="4">
        <v>0.8</v>
      </c>
      <c r="I7" s="4">
        <v>1</v>
      </c>
      <c r="M7" s="6">
        <v>2.5</v>
      </c>
      <c r="N7" s="6" t="s">
        <v>72</v>
      </c>
    </row>
    <row r="8" spans="2:14" ht="15.75">
      <c r="B8" s="30"/>
      <c r="C8" s="1" t="s">
        <v>20</v>
      </c>
      <c r="D8" s="7">
        <v>3</v>
      </c>
      <c r="E8" s="3">
        <v>0.30000000000000004</v>
      </c>
      <c r="F8" s="4">
        <v>0.60000000000000009</v>
      </c>
      <c r="G8" s="4">
        <v>0.9</v>
      </c>
      <c r="H8" s="5">
        <v>1.2</v>
      </c>
      <c r="I8" s="5">
        <v>1.5</v>
      </c>
      <c r="M8" s="6">
        <v>2</v>
      </c>
      <c r="N8" s="6" t="s">
        <v>72</v>
      </c>
    </row>
    <row r="9" spans="2:14" ht="15.75">
      <c r="B9" s="30"/>
      <c r="C9" s="1" t="s">
        <v>45</v>
      </c>
      <c r="D9" s="7">
        <v>4</v>
      </c>
      <c r="E9" s="3">
        <v>0.4</v>
      </c>
      <c r="F9" s="4">
        <v>0.8</v>
      </c>
      <c r="G9" s="5">
        <v>1.2</v>
      </c>
      <c r="H9" s="5">
        <v>1.6</v>
      </c>
      <c r="I9" s="6">
        <v>2</v>
      </c>
      <c r="M9" s="5">
        <v>1.6</v>
      </c>
      <c r="N9" s="5" t="s">
        <v>12</v>
      </c>
    </row>
    <row r="10" spans="2:14" ht="15.75">
      <c r="B10" s="30"/>
      <c r="C10" s="1" t="s">
        <v>13</v>
      </c>
      <c r="D10" s="7">
        <v>5</v>
      </c>
      <c r="E10" s="3">
        <v>0.5</v>
      </c>
      <c r="F10" s="4">
        <v>1</v>
      </c>
      <c r="G10" s="5">
        <v>1.5</v>
      </c>
      <c r="H10" s="6">
        <v>2</v>
      </c>
      <c r="I10" s="6">
        <v>2.5</v>
      </c>
      <c r="M10" s="5">
        <v>1.5</v>
      </c>
      <c r="N10" s="5" t="s">
        <v>12</v>
      </c>
    </row>
    <row r="11" spans="2:14">
      <c r="M11" s="5">
        <v>1.2</v>
      </c>
      <c r="N11" s="5" t="s">
        <v>12</v>
      </c>
    </row>
    <row r="12" spans="2:14">
      <c r="M12" s="4">
        <v>1</v>
      </c>
      <c r="N12" s="4" t="s">
        <v>30</v>
      </c>
    </row>
    <row r="13" spans="2:14">
      <c r="M13" s="4">
        <v>0.9</v>
      </c>
      <c r="N13" s="4" t="s">
        <v>30</v>
      </c>
    </row>
    <row r="14" spans="2:14">
      <c r="M14" s="4">
        <v>0.8</v>
      </c>
      <c r="N14" s="4" t="s">
        <v>30</v>
      </c>
    </row>
    <row r="15" spans="2:14">
      <c r="M15" s="4">
        <v>0.6</v>
      </c>
      <c r="N15" s="4" t="s">
        <v>30</v>
      </c>
    </row>
    <row r="16" spans="2:14">
      <c r="M16" s="3">
        <v>0.5</v>
      </c>
      <c r="N16" s="3" t="s">
        <v>71</v>
      </c>
    </row>
    <row r="17" spans="13:14">
      <c r="M17" s="3">
        <v>0.4</v>
      </c>
      <c r="N17" s="3" t="s">
        <v>71</v>
      </c>
    </row>
    <row r="18" spans="13:14">
      <c r="M18" s="3">
        <v>0.30000000000000004</v>
      </c>
      <c r="N18" s="3" t="s">
        <v>71</v>
      </c>
    </row>
    <row r="19" spans="13:14">
      <c r="M19" s="2">
        <v>0.2</v>
      </c>
      <c r="N19" s="2" t="s">
        <v>19</v>
      </c>
    </row>
    <row r="20" spans="13:14">
      <c r="M20" s="2">
        <v>0.1</v>
      </c>
      <c r="N20" s="2" t="s">
        <v>19</v>
      </c>
    </row>
  </sheetData>
  <mergeCells count="4">
    <mergeCell ref="E3:I3"/>
    <mergeCell ref="B6:B10"/>
    <mergeCell ref="E2:I2"/>
    <mergeCell ref="L3:M3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cf7ab96-b5fc-40df-a8d2-3f2b2650c610" xsi:nil="true"/>
    <lcf76f155ced4ddcb4097134ff3c332f xmlns="e78a8f0d-5702-4193-bfe5-fb9ad77b767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372868C74415A4BAC1F09E73E3AB9E0" ma:contentTypeVersion="8" ma:contentTypeDescription="Crear nuevo documento." ma:contentTypeScope="" ma:versionID="6d856c7e2d3c7e2f45d8905e396250ed">
  <xsd:schema xmlns:xsd="http://www.w3.org/2001/XMLSchema" xmlns:xs="http://www.w3.org/2001/XMLSchema" xmlns:p="http://schemas.microsoft.com/office/2006/metadata/properties" xmlns:ns2="e78a8f0d-5702-4193-bfe5-fb9ad77b767b" xmlns:ns3="bcf7ab96-b5fc-40df-a8d2-3f2b2650c610" targetNamespace="http://schemas.microsoft.com/office/2006/metadata/properties" ma:root="true" ma:fieldsID="41df85c15acc86f57f81820b27ed2035" ns2:_="" ns3:_="">
    <xsd:import namespace="e78a8f0d-5702-4193-bfe5-fb9ad77b767b"/>
    <xsd:import namespace="bcf7ab96-b5fc-40df-a8d2-3f2b2650c6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8a8f0d-5702-4193-bfe5-fb9ad77b76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1bc514f6-fec0-4fd6-8a1a-708b19cc1a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f7ab96-b5fc-40df-a8d2-3f2b2650c61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95587f2-e148-4316-85f9-a6da4544112d}" ma:internalName="TaxCatchAll" ma:showField="CatchAllData" ma:web="bcf7ab96-b5fc-40df-a8d2-3f2b2650c6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8648FF-29D0-4ED8-A58B-4C770A1E4675}"/>
</file>

<file path=customXml/itemProps2.xml><?xml version="1.0" encoding="utf-8"?>
<ds:datastoreItem xmlns:ds="http://schemas.openxmlformats.org/officeDocument/2006/customXml" ds:itemID="{98DA7D6E-F0A4-423A-ADA6-25999D4FB85B}"/>
</file>

<file path=customXml/itemProps3.xml><?xml version="1.0" encoding="utf-8"?>
<ds:datastoreItem xmlns:ds="http://schemas.openxmlformats.org/officeDocument/2006/customXml" ds:itemID="{B9D323EC-0241-42A4-A53C-9F76A1D683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JEDUARDO</dc:creator>
  <cp:keywords/>
  <dc:description/>
  <cp:lastModifiedBy>jeduardo Lara</cp:lastModifiedBy>
  <cp:revision/>
  <dcterms:created xsi:type="dcterms:W3CDTF">2015-06-05T18:19:34Z</dcterms:created>
  <dcterms:modified xsi:type="dcterms:W3CDTF">2023-10-26T19:46:30Z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0x010100C372868C74415A4BAC1F09E73E3AB9E0</vt:lpwstr>
  </property>
</Properties>
</file>