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8800" windowHeight="170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I13" i="1"/>
  <c r="K13" i="1"/>
  <c r="I7" i="1"/>
  <c r="K7" i="1"/>
  <c r="I2" i="1"/>
  <c r="K2" i="1"/>
  <c r="I8" i="1"/>
  <c r="K8" i="1"/>
  <c r="J19" i="1"/>
  <c r="I11" i="1"/>
  <c r="K11" i="1"/>
  <c r="I5" i="1"/>
  <c r="K5" i="1"/>
  <c r="I4" i="1"/>
  <c r="K4" i="1"/>
  <c r="I10" i="1"/>
  <c r="K10" i="1"/>
  <c r="J18" i="1"/>
  <c r="I12" i="1"/>
  <c r="K12" i="1"/>
  <c r="I3" i="1"/>
  <c r="K3" i="1"/>
  <c r="J17" i="1"/>
  <c r="I9" i="1"/>
  <c r="K9" i="1"/>
  <c r="I6" i="1"/>
  <c r="K6" i="1"/>
  <c r="J16" i="1"/>
  <c r="L12" i="1"/>
  <c r="M12" i="1"/>
  <c r="L5" i="1"/>
  <c r="M5" i="1"/>
  <c r="L3" i="1"/>
  <c r="M3" i="1"/>
  <c r="L6" i="1"/>
  <c r="M6" i="1"/>
  <c r="L11" i="1"/>
  <c r="M11" i="1"/>
  <c r="L9" i="1"/>
  <c r="M9" i="1"/>
  <c r="L7" i="1"/>
  <c r="M7" i="1"/>
  <c r="L4" i="1"/>
  <c r="M4" i="1"/>
  <c r="L2" i="1"/>
  <c r="L10" i="1"/>
  <c r="M10" i="1"/>
  <c r="L8" i="1"/>
  <c r="M8" i="1"/>
  <c r="L13" i="1"/>
  <c r="M13" i="1"/>
</calcChain>
</file>

<file path=xl/sharedStrings.xml><?xml version="1.0" encoding="utf-8"?>
<sst xmlns="http://schemas.openxmlformats.org/spreadsheetml/2006/main" count="91" uniqueCount="28">
  <si>
    <t>Operation</t>
  </si>
  <si>
    <t>variable(type)</t>
  </si>
  <si>
    <t>Flops</t>
  </si>
  <si>
    <t>Temps exec (s)</t>
  </si>
  <si>
    <t>Nombre total de calculs</t>
  </si>
  <si>
    <t>Option compilation</t>
  </si>
  <si>
    <t>OpenMp</t>
  </si>
  <si>
    <t>✔</t>
  </si>
  <si>
    <t>✗</t>
  </si>
  <si>
    <t>multiplication</t>
  </si>
  <si>
    <t>Temps exec (m)</t>
  </si>
  <si>
    <t>addition</t>
  </si>
  <si>
    <t>Taille de la matrice</t>
  </si>
  <si>
    <t>315*315</t>
  </si>
  <si>
    <t>float</t>
  </si>
  <si>
    <t>Temps total adapté (s)</t>
  </si>
  <si>
    <t>Mflops</t>
  </si>
  <si>
    <t>Gflops</t>
  </si>
  <si>
    <t>O0</t>
  </si>
  <si>
    <t>550*550</t>
  </si>
  <si>
    <t>O3</t>
  </si>
  <si>
    <t>Vectorisation</t>
  </si>
  <si>
    <t>Addition small</t>
  </si>
  <si>
    <t>Addition big</t>
  </si>
  <si>
    <t>Multiplication small</t>
  </si>
  <si>
    <t>Multiplication big</t>
  </si>
  <si>
    <t>Gain avec openMp</t>
  </si>
  <si>
    <t>Gain en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</si>
</sst>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Zapf Dingbat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4" fillId="0" borderId="0" xfId="0" applyFont="1"/>
    <xf numFmtId="10" fontId="0" fillId="0" borderId="0" xfId="0" applyNumberFormat="1"/>
  </cellXfs>
  <cellStyles count="5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Normal" xfId="0" builtinId="0"/>
  </cellStyles>
  <dxfs count="5">
    <dxf>
      <numFmt numFmtId="0" formatCode="General"/>
    </dxf>
    <dxf>
      <numFmt numFmtId="14" formatCode="0.00%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Zapf Dingbat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M13" totalsRowShown="0">
  <sortState ref="A2:M13">
    <sortCondition descending="1" ref="M1:M13"/>
  </sortState>
  <tableColumns count="13">
    <tableColumn id="1" name="Operation"/>
    <tableColumn id="2" name="OpenMp" dataDxfId="4"/>
    <tableColumn id="13" name="Vectorisation" dataDxfId="3"/>
    <tableColumn id="3" name="Option compilation"/>
    <tableColumn id="4" name="Taille de la matrice"/>
    <tableColumn id="5" name="variable(type)"/>
    <tableColumn id="6" name="Temps exec (m)" dataDxfId="2"/>
    <tableColumn id="7" name="Temps exec (s)"/>
    <tableColumn id="8" name="Temps total adapté (s)" dataDxfId="0">
      <calculatedColumnFormula>(60*G2)/4+(H2/4)</calculatedColumnFormula>
    </tableColumn>
    <tableColumn id="9" name="Nombre total de calculs"/>
    <tableColumn id="10" name="Flops">
      <calculatedColumnFormula>J2/I2</calculatedColumnFormula>
    </tableColumn>
    <tableColumn id="11" name="Mflops">
      <calculatedColumnFormula>K2/1000000</calculatedColumnFormula>
    </tableColumn>
    <tableColumn id="12" name="Gflops">
      <calculatedColumnFormula>L2/1000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I15:J19" totalsRowShown="0">
  <autoFilter ref="I15:J19"/>
  <tableColumns count="2">
    <tableColumn id="1" name="Gain avec openMp"/>
    <tableColumn id="2" name="Gain en %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showGridLines="0" tabSelected="1" workbookViewId="0">
      <selection activeCell="F30" sqref="F30"/>
    </sheetView>
  </sheetViews>
  <sheetFormatPr baseColWidth="10" defaultRowHeight="15" x14ac:dyDescent="0"/>
  <cols>
    <col min="1" max="1" width="12" customWidth="1"/>
    <col min="3" max="3" width="14.5" customWidth="1"/>
    <col min="4" max="4" width="20.1640625" customWidth="1"/>
    <col min="5" max="5" width="22.33203125" customWidth="1"/>
    <col min="6" max="6" width="15.5" style="2" customWidth="1"/>
    <col min="7" max="7" width="16" customWidth="1"/>
    <col min="8" max="8" width="16.33203125" customWidth="1"/>
    <col min="9" max="9" width="21.6640625" customWidth="1"/>
    <col min="10" max="10" width="21.83203125" customWidth="1"/>
    <col min="11" max="11" width="14.1640625" customWidth="1"/>
  </cols>
  <sheetData>
    <row r="1" spans="1:13">
      <c r="A1" t="s">
        <v>0</v>
      </c>
      <c r="B1" t="s">
        <v>6</v>
      </c>
      <c r="C1" t="s">
        <v>21</v>
      </c>
      <c r="D1" t="s">
        <v>5</v>
      </c>
      <c r="E1" t="s">
        <v>12</v>
      </c>
      <c r="F1" t="s">
        <v>1</v>
      </c>
      <c r="G1" s="2" t="s">
        <v>10</v>
      </c>
      <c r="H1" t="s">
        <v>3</v>
      </c>
      <c r="I1" t="s">
        <v>15</v>
      </c>
      <c r="J1" t="s">
        <v>4</v>
      </c>
      <c r="K1" t="s">
        <v>2</v>
      </c>
      <c r="L1" t="s">
        <v>16</v>
      </c>
      <c r="M1" t="s">
        <v>17</v>
      </c>
    </row>
    <row r="2" spans="1:13">
      <c r="A2" t="s">
        <v>9</v>
      </c>
      <c r="B2" s="1" t="s">
        <v>7</v>
      </c>
      <c r="C2" t="s">
        <v>8</v>
      </c>
      <c r="D2" t="s">
        <v>20</v>
      </c>
      <c r="E2" t="s">
        <v>19</v>
      </c>
      <c r="F2" t="s">
        <v>14</v>
      </c>
      <c r="G2" s="2">
        <v>4</v>
      </c>
      <c r="H2">
        <v>12.771000000000001</v>
      </c>
      <c r="I2">
        <f>(60*G2)/4+(H2/4)</f>
        <v>63.192750000000004</v>
      </c>
      <c r="J2">
        <v>166375000000</v>
      </c>
      <c r="K2">
        <f>J2/I2</f>
        <v>2632817846.9840288</v>
      </c>
      <c r="L2">
        <f>K2/1000000</f>
        <v>2632.8178469840286</v>
      </c>
      <c r="M2">
        <f>L2/1000</f>
        <v>2.6328178469840284</v>
      </c>
    </row>
    <row r="3" spans="1:13">
      <c r="A3" t="s">
        <v>11</v>
      </c>
      <c r="B3" s="1" t="s">
        <v>7</v>
      </c>
      <c r="C3" t="s">
        <v>8</v>
      </c>
      <c r="D3" t="s">
        <v>20</v>
      </c>
      <c r="E3" t="s">
        <v>19</v>
      </c>
      <c r="F3" t="s">
        <v>14</v>
      </c>
      <c r="G3" s="2">
        <v>0</v>
      </c>
      <c r="H3">
        <v>46.558999999999997</v>
      </c>
      <c r="I3">
        <f>(60*G3)/4+(H3/4)</f>
        <v>11.639749999999999</v>
      </c>
      <c r="J3">
        <v>30250000000</v>
      </c>
      <c r="K3">
        <f>J3/I3</f>
        <v>2598853068.1500893</v>
      </c>
      <c r="L3">
        <f>K3/1000000</f>
        <v>2598.8530681500893</v>
      </c>
      <c r="M3">
        <f>L3/1000</f>
        <v>2.5988530681500892</v>
      </c>
    </row>
    <row r="4" spans="1:13">
      <c r="A4" t="s">
        <v>9</v>
      </c>
      <c r="B4" s="1" t="s">
        <v>7</v>
      </c>
      <c r="C4" t="s">
        <v>8</v>
      </c>
      <c r="D4" t="s">
        <v>20</v>
      </c>
      <c r="E4" t="s">
        <v>13</v>
      </c>
      <c r="F4" t="s">
        <v>14</v>
      </c>
      <c r="G4" s="2">
        <v>0</v>
      </c>
      <c r="H4">
        <v>50.55</v>
      </c>
      <c r="I4">
        <f>(60*G4)/4+(H4/4)</f>
        <v>12.637499999999999</v>
      </c>
      <c r="J4">
        <v>31255875000</v>
      </c>
      <c r="K4">
        <f>J4/I4</f>
        <v>2473264094.9554896</v>
      </c>
      <c r="L4">
        <f>K4/1000000</f>
        <v>2473.2640949554898</v>
      </c>
      <c r="M4">
        <f>L4/1000</f>
        <v>2.4732640949554896</v>
      </c>
    </row>
    <row r="5" spans="1:13">
      <c r="A5" t="s">
        <v>11</v>
      </c>
      <c r="B5" s="1" t="s">
        <v>7</v>
      </c>
      <c r="C5" t="s">
        <v>8</v>
      </c>
      <c r="D5" t="s">
        <v>20</v>
      </c>
      <c r="E5" t="s">
        <v>13</v>
      </c>
      <c r="F5" t="s">
        <v>14</v>
      </c>
      <c r="G5" s="2">
        <v>0</v>
      </c>
      <c r="H5">
        <v>33.1</v>
      </c>
      <c r="I5">
        <f>(60*G5)/4+(H5/4)</f>
        <v>8.2750000000000004</v>
      </c>
      <c r="J5">
        <v>9922500000</v>
      </c>
      <c r="K5">
        <f>J5/I5</f>
        <v>1199093655.5891237</v>
      </c>
      <c r="L5">
        <f>K5/1000000</f>
        <v>1199.0936555891237</v>
      </c>
      <c r="M5">
        <f>L5/1000</f>
        <v>1.1990936555891236</v>
      </c>
    </row>
    <row r="6" spans="1:13">
      <c r="A6" t="s">
        <v>11</v>
      </c>
      <c r="B6" t="s">
        <v>8</v>
      </c>
      <c r="C6" t="s">
        <v>8</v>
      </c>
      <c r="D6" t="s">
        <v>20</v>
      </c>
      <c r="E6" t="s">
        <v>13</v>
      </c>
      <c r="F6" t="s">
        <v>14</v>
      </c>
      <c r="G6" s="2">
        <v>0</v>
      </c>
      <c r="H6">
        <v>11.632</v>
      </c>
      <c r="I6">
        <f>(60*G6)+(H6)</f>
        <v>11.632</v>
      </c>
      <c r="J6">
        <v>9922500000</v>
      </c>
      <c r="K6">
        <f>J6/I6</f>
        <v>853034731.77441537</v>
      </c>
      <c r="L6">
        <f>K6/1000000</f>
        <v>853.03473177441538</v>
      </c>
      <c r="M6">
        <f>L6/1000</f>
        <v>0.85303473177441536</v>
      </c>
    </row>
    <row r="7" spans="1:13">
      <c r="A7" t="s">
        <v>9</v>
      </c>
      <c r="B7" s="1" t="s">
        <v>7</v>
      </c>
      <c r="C7" t="s">
        <v>8</v>
      </c>
      <c r="D7" t="s">
        <v>18</v>
      </c>
      <c r="E7" t="s">
        <v>19</v>
      </c>
      <c r="F7" t="s">
        <v>14</v>
      </c>
      <c r="G7" s="2">
        <v>13</v>
      </c>
      <c r="H7">
        <v>46.323</v>
      </c>
      <c r="I7">
        <f>(60*G7)/4+(H7/4)</f>
        <v>206.58074999999999</v>
      </c>
      <c r="J7">
        <v>166375000000</v>
      </c>
      <c r="K7">
        <f>J7/I7</f>
        <v>805375137.80930698</v>
      </c>
      <c r="L7">
        <f>K7/1000000</f>
        <v>805.37513780930703</v>
      </c>
      <c r="M7">
        <f>L7/1000</f>
        <v>0.80537513780930703</v>
      </c>
    </row>
    <row r="8" spans="1:13">
      <c r="A8" t="s">
        <v>9</v>
      </c>
      <c r="B8" s="3" t="s">
        <v>8</v>
      </c>
      <c r="C8" t="s">
        <v>8</v>
      </c>
      <c r="D8" t="s">
        <v>20</v>
      </c>
      <c r="E8" t="s">
        <v>19</v>
      </c>
      <c r="F8" t="s">
        <v>14</v>
      </c>
      <c r="G8" s="2">
        <v>3</v>
      </c>
      <c r="H8">
        <v>45.661999999999999</v>
      </c>
      <c r="I8">
        <f>(60*G8)+(H8)</f>
        <v>225.66200000000001</v>
      </c>
      <c r="J8">
        <v>166375000000</v>
      </c>
      <c r="K8">
        <f>J8/I8</f>
        <v>737275216.91733658</v>
      </c>
      <c r="L8">
        <f>K8/1000000</f>
        <v>737.27521691733659</v>
      </c>
      <c r="M8">
        <f>L8/1000</f>
        <v>0.73727521691733655</v>
      </c>
    </row>
    <row r="9" spans="1:13">
      <c r="A9" t="s">
        <v>9</v>
      </c>
      <c r="B9" s="1" t="s">
        <v>7</v>
      </c>
      <c r="C9" t="s">
        <v>8</v>
      </c>
      <c r="D9" t="s">
        <v>18</v>
      </c>
      <c r="E9" t="s">
        <v>13</v>
      </c>
      <c r="F9" t="s">
        <v>14</v>
      </c>
      <c r="G9" s="2">
        <v>2</v>
      </c>
      <c r="H9">
        <v>57.704999999999998</v>
      </c>
      <c r="I9">
        <f>(60*G9)/4+(H9/4)</f>
        <v>44.426249999999996</v>
      </c>
      <c r="J9">
        <v>31255875000</v>
      </c>
      <c r="K9">
        <f>J9/I9</f>
        <v>703545201.31678915</v>
      </c>
      <c r="L9">
        <f>K9/1000000</f>
        <v>703.54520131678919</v>
      </c>
      <c r="M9">
        <f>L9/1000</f>
        <v>0.70354520131678921</v>
      </c>
    </row>
    <row r="10" spans="1:13">
      <c r="A10" t="s">
        <v>9</v>
      </c>
      <c r="B10" t="s">
        <v>8</v>
      </c>
      <c r="C10" t="s">
        <v>8</v>
      </c>
      <c r="D10" t="s">
        <v>20</v>
      </c>
      <c r="E10" t="s">
        <v>13</v>
      </c>
      <c r="F10" t="s">
        <v>14</v>
      </c>
      <c r="G10" s="2">
        <v>0</v>
      </c>
      <c r="H10">
        <v>51.167000000000002</v>
      </c>
      <c r="I10">
        <f>(60*G10)+(H10)</f>
        <v>51.167000000000002</v>
      </c>
      <c r="J10">
        <v>31255875000</v>
      </c>
      <c r="K10">
        <f>J10/I10</f>
        <v>610860026.97050834</v>
      </c>
      <c r="L10">
        <f>K10/1000000</f>
        <v>610.86002697050833</v>
      </c>
      <c r="M10">
        <f>L10/1000</f>
        <v>0.61086002697050834</v>
      </c>
    </row>
    <row r="11" spans="1:13">
      <c r="A11" t="s">
        <v>11</v>
      </c>
      <c r="B11" s="3" t="s">
        <v>8</v>
      </c>
      <c r="C11" t="s">
        <v>8</v>
      </c>
      <c r="D11" t="s">
        <v>20</v>
      </c>
      <c r="E11" t="s">
        <v>19</v>
      </c>
      <c r="F11" t="s">
        <v>14</v>
      </c>
      <c r="G11" s="2">
        <v>1</v>
      </c>
      <c r="H11">
        <v>13.504</v>
      </c>
      <c r="I11">
        <f>(60*G11)+(H11)</f>
        <v>73.504000000000005</v>
      </c>
      <c r="J11">
        <v>30250000000</v>
      </c>
      <c r="K11">
        <f>J11/I11</f>
        <v>411542228.99434042</v>
      </c>
      <c r="L11">
        <f>K11/1000000</f>
        <v>411.54222899434041</v>
      </c>
      <c r="M11">
        <f>L11/1000</f>
        <v>0.4115422289943404</v>
      </c>
    </row>
    <row r="12" spans="1:13">
      <c r="A12" t="s">
        <v>11</v>
      </c>
      <c r="B12" s="1" t="s">
        <v>7</v>
      </c>
      <c r="C12" t="s">
        <v>8</v>
      </c>
      <c r="D12" t="s">
        <v>18</v>
      </c>
      <c r="E12" t="s">
        <v>19</v>
      </c>
      <c r="F12" t="s">
        <v>14</v>
      </c>
      <c r="G12" s="2">
        <v>5</v>
      </c>
      <c r="H12">
        <v>44.4</v>
      </c>
      <c r="I12">
        <f>(60*G12)/4+(H12/4)</f>
        <v>86.1</v>
      </c>
      <c r="J12">
        <v>30250000000</v>
      </c>
      <c r="K12">
        <f>J12/I12</f>
        <v>351335656.213705</v>
      </c>
      <c r="L12">
        <f>K12/1000000</f>
        <v>351.33565621370502</v>
      </c>
      <c r="M12">
        <f>L12/1000</f>
        <v>0.35133565621370499</v>
      </c>
    </row>
    <row r="13" spans="1:13">
      <c r="A13" t="s">
        <v>11</v>
      </c>
      <c r="B13" s="1" t="s">
        <v>7</v>
      </c>
      <c r="C13" t="s">
        <v>8</v>
      </c>
      <c r="D13" t="s">
        <v>18</v>
      </c>
      <c r="E13" t="s">
        <v>13</v>
      </c>
      <c r="F13" t="s">
        <v>14</v>
      </c>
      <c r="G13" s="2">
        <v>2</v>
      </c>
      <c r="H13">
        <v>12.648</v>
      </c>
      <c r="I13">
        <f>(60*G13)/4+(H13/4)</f>
        <v>33.161999999999999</v>
      </c>
      <c r="J13">
        <v>9922500000</v>
      </c>
      <c r="K13">
        <f>J13/I13</f>
        <v>299212954.58657503</v>
      </c>
      <c r="L13">
        <f>K13/1000000</f>
        <v>299.21295458657505</v>
      </c>
      <c r="M13">
        <f>L13/1000</f>
        <v>0.29921295458657504</v>
      </c>
    </row>
    <row r="15" spans="1:13">
      <c r="I15" t="s">
        <v>26</v>
      </c>
      <c r="J15" t="s">
        <v>27</v>
      </c>
    </row>
    <row r="16" spans="1:13">
      <c r="I16" t="s">
        <v>22</v>
      </c>
      <c r="J16" s="4">
        <f>K5/K6-1</f>
        <v>0.40567975830815706</v>
      </c>
    </row>
    <row r="17" spans="9:10">
      <c r="I17" t="s">
        <v>23</v>
      </c>
      <c r="J17" s="4">
        <f>K3/K11-1</f>
        <v>5.314912261861295</v>
      </c>
    </row>
    <row r="18" spans="9:10">
      <c r="I18" t="s">
        <v>24</v>
      </c>
      <c r="J18" s="4">
        <f>K4/K10-1</f>
        <v>3.0488229475766566</v>
      </c>
    </row>
    <row r="19" spans="9:10">
      <c r="I19" t="s">
        <v>25</v>
      </c>
      <c r="J19" s="4">
        <f>K2/K8-1</f>
        <v>2.5710109150179408</v>
      </c>
    </row>
  </sheetData>
  <pageMargins left="0.75" right="0.75" top="1" bottom="1" header="0.5" footer="0.5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Vial-Grelier Aymeric</dc:creator>
  <cp:lastModifiedBy>Vial-Grelier Aymeric</cp:lastModifiedBy>
  <dcterms:created xsi:type="dcterms:W3CDTF">2015-04-01T13:19:20Z</dcterms:created>
  <dcterms:modified xsi:type="dcterms:W3CDTF">2015-04-15T20:36:21Z</dcterms:modified>
</cp:coreProperties>
</file>