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takagi/project/McKernel開発同期、API仕様漏れ確認/"/>
    </mc:Choice>
  </mc:AlternateContent>
  <xr:revisionPtr revIDLastSave="0" documentId="13_ncr:1_{9B6F953B-7865-794A-A75C-6EC53B3D83B0}" xr6:coauthVersionLast="36" xr6:coauthVersionMax="36" xr10:uidLastSave="{00000000-0000-0000-0000-000000000000}"/>
  <bookViews>
    <workbookView xWindow="36700" yWindow="720" windowWidth="28120" windowHeight="17540" activeTab="2" xr2:uid="{B74EC4E3-7724-B540-8698-4D963BD34C14}"/>
  </bookViews>
  <sheets>
    <sheet name="サマリ" sheetId="3" r:id="rId1"/>
    <sheet name="ホワイトボックステスト" sheetId="5" r:id="rId2"/>
    <sheet name="ブラックボックステスト" sheetId="1" r:id="rId3"/>
    <sheet name="生産性" sheetId="2" r:id="rId4"/>
  </sheets>
  <definedNames>
    <definedName name="_xlnm._FilterDatabase" localSheetId="2" hidden="1">ブラックボックステスト!$I$1:$I$426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2" i="1" l="1"/>
  <c r="G205" i="1"/>
  <c r="G290" i="1" l="1"/>
  <c r="G42" i="1" l="1"/>
  <c r="N6" i="3" s="1"/>
  <c r="F26" i="3"/>
  <c r="G18" i="1"/>
  <c r="G19" i="1"/>
  <c r="G21" i="1"/>
  <c r="G23" i="1"/>
  <c r="G24" i="1"/>
  <c r="G27" i="1"/>
  <c r="G31" i="1"/>
  <c r="G32" i="1"/>
  <c r="G36" i="1"/>
  <c r="G39" i="1"/>
  <c r="G44" i="1"/>
  <c r="G45" i="1"/>
  <c r="G58" i="1"/>
  <c r="G60" i="1"/>
  <c r="G61" i="1"/>
  <c r="G63" i="1"/>
  <c r="G65" i="1"/>
  <c r="G66" i="1"/>
  <c r="G70" i="1"/>
  <c r="G72" i="1"/>
  <c r="G73" i="1"/>
  <c r="G77" i="1"/>
  <c r="G79" i="1"/>
  <c r="G80" i="1"/>
  <c r="G81" i="1"/>
  <c r="G84" i="1"/>
  <c r="G85" i="1"/>
  <c r="G87" i="1"/>
  <c r="G89" i="1"/>
  <c r="G90" i="1"/>
  <c r="G93" i="1"/>
  <c r="G95" i="1"/>
  <c r="G96" i="1"/>
  <c r="G97" i="1"/>
  <c r="G102" i="1"/>
  <c r="G111" i="1"/>
  <c r="G113" i="1"/>
  <c r="G114" i="1"/>
  <c r="G115" i="1"/>
  <c r="G118" i="1"/>
  <c r="G119" i="1"/>
  <c r="G124" i="1"/>
  <c r="G125" i="1"/>
  <c r="G126" i="1"/>
  <c r="G132" i="1"/>
  <c r="G134" i="1"/>
  <c r="G135" i="1"/>
  <c r="G136" i="1"/>
  <c r="G145" i="1"/>
  <c r="G147" i="1"/>
  <c r="G148" i="1"/>
  <c r="G149" i="1"/>
  <c r="G152" i="1"/>
  <c r="G154" i="1"/>
  <c r="G155" i="1"/>
  <c r="G156" i="1"/>
  <c r="G161" i="1"/>
  <c r="G163" i="1"/>
  <c r="G164" i="1"/>
  <c r="G165" i="1"/>
  <c r="G168" i="1"/>
  <c r="G169" i="1"/>
  <c r="G170" i="1"/>
  <c r="G174" i="1"/>
  <c r="G175" i="1"/>
  <c r="G180" i="1"/>
  <c r="G182" i="1"/>
  <c r="G183" i="1"/>
  <c r="G187" i="1"/>
  <c r="G190" i="1"/>
  <c r="G191" i="1"/>
  <c r="G196" i="1"/>
  <c r="G198" i="1"/>
  <c r="G199" i="1"/>
  <c r="G203" i="1"/>
  <c r="G306" i="1"/>
  <c r="G307" i="1"/>
  <c r="G309" i="1"/>
  <c r="G311" i="1"/>
  <c r="G312" i="1"/>
  <c r="G316" i="1"/>
  <c r="G318" i="1"/>
  <c r="G319" i="1"/>
  <c r="G322" i="1"/>
  <c r="G323" i="1"/>
  <c r="G325" i="1"/>
  <c r="G326" i="1"/>
  <c r="G331" i="1"/>
  <c r="G332" i="1"/>
  <c r="G336" i="1"/>
  <c r="G337" i="1"/>
  <c r="G339" i="1"/>
  <c r="G340" i="1"/>
  <c r="G342" i="1"/>
  <c r="G343" i="1"/>
  <c r="G347" i="1"/>
  <c r="G348" i="1"/>
  <c r="G363" i="1"/>
  <c r="G364" i="1"/>
  <c r="G371" i="1"/>
  <c r="G373" i="1"/>
  <c r="G374" i="1"/>
  <c r="G378" i="1"/>
  <c r="G381" i="1"/>
  <c r="G382" i="1"/>
  <c r="G387" i="1"/>
  <c r="G389" i="1"/>
  <c r="G392" i="1"/>
  <c r="G398" i="1"/>
  <c r="G399" i="1"/>
  <c r="G401" i="1"/>
  <c r="G402" i="1"/>
  <c r="G405" i="1"/>
  <c r="G406" i="1"/>
  <c r="O12" i="3"/>
  <c r="O10" i="3"/>
  <c r="O8" i="3"/>
  <c r="O6" i="3"/>
  <c r="N12" i="3"/>
  <c r="N10" i="3"/>
  <c r="N8" i="3"/>
  <c r="M12" i="3"/>
  <c r="M10" i="3"/>
  <c r="M8" i="3"/>
  <c r="L12" i="3"/>
  <c r="L10" i="3"/>
  <c r="L8" i="3"/>
  <c r="K8" i="3"/>
  <c r="K12" i="3"/>
  <c r="K10" i="3"/>
  <c r="J12" i="3"/>
  <c r="J10" i="3"/>
  <c r="J8" i="3"/>
  <c r="I12" i="3"/>
  <c r="I10" i="3"/>
  <c r="I8" i="3"/>
  <c r="F95" i="1"/>
  <c r="E95" i="1"/>
  <c r="F401" i="1"/>
  <c r="F392" i="1"/>
  <c r="F387" i="1"/>
  <c r="F378" i="1"/>
  <c r="F316" i="1"/>
  <c r="F309" i="1"/>
  <c r="F203" i="1"/>
  <c r="F196" i="1"/>
  <c r="F180" i="1"/>
  <c r="F161" i="1"/>
  <c r="F152" i="1"/>
  <c r="F145" i="1"/>
  <c r="F132" i="1"/>
  <c r="H10" i="3"/>
  <c r="H12" i="3"/>
  <c r="G12" i="3"/>
  <c r="H8" i="3"/>
  <c r="D12" i="3"/>
  <c r="D11" i="3" s="1"/>
  <c r="E12" i="3"/>
  <c r="F12" i="3"/>
  <c r="D10" i="3"/>
  <c r="D9" i="3" s="1"/>
  <c r="E10" i="3"/>
  <c r="F10" i="3"/>
  <c r="G10" i="3"/>
  <c r="D8" i="3"/>
  <c r="D7" i="3" s="1"/>
  <c r="E8" i="3"/>
  <c r="F8" i="3"/>
  <c r="G8" i="3"/>
  <c r="E131" i="1"/>
  <c r="F3" i="3"/>
  <c r="G3" i="3"/>
  <c r="H3" i="3"/>
  <c r="I3" i="3"/>
  <c r="J3" i="3"/>
  <c r="K3" i="3"/>
  <c r="L3" i="3"/>
  <c r="M3" i="3"/>
  <c r="N3" i="3"/>
  <c r="N4" i="3"/>
  <c r="M4" i="3"/>
  <c r="L4" i="3"/>
  <c r="K4" i="3"/>
  <c r="J4" i="3"/>
  <c r="I4" i="3"/>
  <c r="H4" i="3"/>
  <c r="G4" i="3"/>
  <c r="F4" i="3"/>
  <c r="F174" i="1"/>
  <c r="F102" i="1"/>
  <c r="E102" i="1"/>
  <c r="F97" i="1"/>
  <c r="E97" i="1"/>
  <c r="F96" i="1"/>
  <c r="F402" i="1"/>
  <c r="E402" i="1"/>
  <c r="F399" i="1"/>
  <c r="E399" i="1"/>
  <c r="E18" i="1"/>
  <c r="E19" i="1"/>
  <c r="E21" i="1"/>
  <c r="E23" i="1"/>
  <c r="E24" i="1"/>
  <c r="E27" i="1"/>
  <c r="E31" i="1"/>
  <c r="E32" i="1"/>
  <c r="E36" i="1"/>
  <c r="E38" i="1"/>
  <c r="E39" i="1"/>
  <c r="E42" i="1"/>
  <c r="E45" i="1"/>
  <c r="E58" i="1"/>
  <c r="E60" i="1"/>
  <c r="E61" i="1"/>
  <c r="E63" i="1"/>
  <c r="E65" i="1"/>
  <c r="E66" i="1"/>
  <c r="E70" i="1"/>
  <c r="E72" i="1"/>
  <c r="E73" i="1"/>
  <c r="E77" i="1"/>
  <c r="E79" i="1"/>
  <c r="E80" i="1"/>
  <c r="E81" i="1"/>
  <c r="E84" i="1"/>
  <c r="E85" i="1"/>
  <c r="E87" i="1"/>
  <c r="E89" i="1"/>
  <c r="E90" i="1"/>
  <c r="E93" i="1"/>
  <c r="E111" i="1"/>
  <c r="E113" i="1"/>
  <c r="E114" i="1"/>
  <c r="E118" i="1"/>
  <c r="E119" i="1"/>
  <c r="E124" i="1"/>
  <c r="E125" i="1"/>
  <c r="E126" i="1"/>
  <c r="E132" i="1"/>
  <c r="E134" i="1"/>
  <c r="E135" i="1"/>
  <c r="E136" i="1"/>
  <c r="E145" i="1"/>
  <c r="E147" i="1"/>
  <c r="E148" i="1"/>
  <c r="E149" i="1"/>
  <c r="E152" i="1"/>
  <c r="E154" i="1"/>
  <c r="E155" i="1"/>
  <c r="E156" i="1"/>
  <c r="E161" i="1"/>
  <c r="E163" i="1"/>
  <c r="E164" i="1"/>
  <c r="E165" i="1"/>
  <c r="E168" i="1"/>
  <c r="E169" i="1"/>
  <c r="E170" i="1"/>
  <c r="E174" i="1"/>
  <c r="E175" i="1"/>
  <c r="E176" i="1"/>
  <c r="E180" i="1"/>
  <c r="E182" i="1"/>
  <c r="E183" i="1"/>
  <c r="E187" i="1"/>
  <c r="E190" i="1"/>
  <c r="E191" i="1"/>
  <c r="E196" i="1"/>
  <c r="E198" i="1"/>
  <c r="E199" i="1"/>
  <c r="E203" i="1"/>
  <c r="E306" i="1"/>
  <c r="E307" i="1"/>
  <c r="E309" i="1"/>
  <c r="E311" i="1"/>
  <c r="E312" i="1"/>
  <c r="E316" i="1"/>
  <c r="E318" i="1"/>
  <c r="E319" i="1"/>
  <c r="E322" i="1"/>
  <c r="E323" i="1"/>
  <c r="E325" i="1"/>
  <c r="E326" i="1"/>
  <c r="E331" i="1"/>
  <c r="E332" i="1"/>
  <c r="E336" i="1"/>
  <c r="E337" i="1"/>
  <c r="E339" i="1"/>
  <c r="E340" i="1"/>
  <c r="E342" i="1"/>
  <c r="E343" i="1"/>
  <c r="E347" i="1"/>
  <c r="E348" i="1"/>
  <c r="E363" i="1"/>
  <c r="E364" i="1"/>
  <c r="E371" i="1"/>
  <c r="E373" i="1"/>
  <c r="E374" i="1"/>
  <c r="E378" i="1"/>
  <c r="E381" i="1"/>
  <c r="E382" i="1"/>
  <c r="E387" i="1"/>
  <c r="E389" i="1"/>
  <c r="E392" i="1"/>
  <c r="E398" i="1"/>
  <c r="E401" i="1"/>
  <c r="E405" i="1"/>
  <c r="E406" i="1"/>
  <c r="F32" i="1"/>
  <c r="F406" i="1"/>
  <c r="F405" i="1"/>
  <c r="F398" i="1"/>
  <c r="F389" i="1"/>
  <c r="F382" i="1"/>
  <c r="F381" i="1"/>
  <c r="F374" i="1"/>
  <c r="F373" i="1"/>
  <c r="F348" i="1"/>
  <c r="F347" i="1"/>
  <c r="F342" i="1"/>
  <c r="F332" i="1"/>
  <c r="F331" i="1"/>
  <c r="F326" i="1"/>
  <c r="F325" i="1"/>
  <c r="F319" i="1"/>
  <c r="F318" i="1"/>
  <c r="F312" i="1"/>
  <c r="F307" i="1"/>
  <c r="F199" i="1"/>
  <c r="F198" i="1"/>
  <c r="F191" i="1"/>
  <c r="F190" i="1"/>
  <c r="F175" i="1"/>
  <c r="F169" i="1"/>
  <c r="F168" i="1"/>
  <c r="F170" i="1"/>
  <c r="F165" i="1"/>
  <c r="F149" i="1"/>
  <c r="F164" i="1"/>
  <c r="F163" i="1"/>
  <c r="F156" i="1"/>
  <c r="F155" i="1"/>
  <c r="F154" i="1"/>
  <c r="F148" i="1"/>
  <c r="F147" i="1"/>
  <c r="F136" i="1"/>
  <c r="F135" i="1"/>
  <c r="F134" i="1"/>
  <c r="F126" i="1"/>
  <c r="F125" i="1"/>
  <c r="F124" i="1"/>
  <c r="F119" i="1"/>
  <c r="F118" i="1"/>
  <c r="F371" i="1"/>
  <c r="F93" i="1"/>
  <c r="F87" i="1"/>
  <c r="F81" i="1"/>
  <c r="F77" i="1"/>
  <c r="F70" i="1"/>
  <c r="F63" i="1"/>
  <c r="F58" i="1"/>
  <c r="F42" i="1"/>
  <c r="F36" i="1"/>
  <c r="F27" i="1"/>
  <c r="F39" i="1"/>
  <c r="F90" i="1"/>
  <c r="F89" i="1"/>
  <c r="F73" i="1"/>
  <c r="F72" i="1"/>
  <c r="F66" i="1"/>
  <c r="F65" i="1"/>
  <c r="F61" i="1"/>
  <c r="F60" i="1"/>
  <c r="F45" i="1"/>
  <c r="F44" i="1"/>
  <c r="F31" i="1"/>
  <c r="F24" i="1"/>
  <c r="F23" i="1"/>
  <c r="F19" i="1"/>
  <c r="F18" i="1"/>
  <c r="B24" i="3"/>
  <c r="B26" i="3" s="1"/>
  <c r="B25" i="3"/>
  <c r="B10" i="2"/>
  <c r="B11" i="2"/>
  <c r="B5" i="2"/>
  <c r="B6" i="2"/>
  <c r="F6" i="3" l="1"/>
  <c r="E6" i="3"/>
  <c r="L6" i="3"/>
  <c r="D6" i="3"/>
  <c r="D5" i="3" s="1"/>
  <c r="D25" i="3"/>
  <c r="D26" i="3" s="1"/>
  <c r="O4" i="3" s="1"/>
  <c r="O3" i="3" s="1"/>
  <c r="M6" i="3"/>
  <c r="G426" i="1"/>
  <c r="I6" i="3"/>
  <c r="K6" i="3"/>
  <c r="G6" i="3"/>
  <c r="H6" i="3"/>
  <c r="J6" i="3"/>
  <c r="E26" i="3"/>
  <c r="E11" i="3"/>
  <c r="F11" i="3" s="1"/>
  <c r="G11" i="3" s="1"/>
  <c r="H11" i="3" s="1"/>
  <c r="I11" i="3" s="1"/>
  <c r="J11" i="3" s="1"/>
  <c r="K11" i="3" s="1"/>
  <c r="L11" i="3" s="1"/>
  <c r="M11" i="3" s="1"/>
  <c r="N11" i="3" s="1"/>
  <c r="O11" i="3" s="1"/>
  <c r="E7" i="3"/>
  <c r="F7" i="3" s="1"/>
  <c r="G7" i="3" s="1"/>
  <c r="H7" i="3" s="1"/>
  <c r="I7" i="3" s="1"/>
  <c r="J7" i="3" s="1"/>
  <c r="K7" i="3" s="1"/>
  <c r="L7" i="3" s="1"/>
  <c r="M7" i="3" s="1"/>
  <c r="N7" i="3" s="1"/>
  <c r="O7" i="3" s="1"/>
  <c r="E9" i="3"/>
  <c r="F9" i="3" s="1"/>
  <c r="G9" i="3" s="1"/>
  <c r="H9" i="3" s="1"/>
  <c r="I9" i="3" s="1"/>
  <c r="J9" i="3" s="1"/>
  <c r="K9" i="3" s="1"/>
  <c r="L9" i="3" s="1"/>
  <c r="M9" i="3" s="1"/>
  <c r="N9" i="3" s="1"/>
  <c r="O9" i="3" s="1"/>
  <c r="E5" i="3" l="1"/>
  <c r="F5" i="3" s="1"/>
  <c r="G5" i="3" s="1"/>
  <c r="H5" i="3" s="1"/>
  <c r="I5" i="3" s="1"/>
  <c r="J5" i="3" s="1"/>
  <c r="K5" i="3" s="1"/>
  <c r="L5" i="3" s="1"/>
  <c r="M5" i="3" s="1"/>
  <c r="N5" i="3" s="1"/>
  <c r="O5" i="3" s="1"/>
</calcChain>
</file>

<file path=xl/sharedStrings.xml><?xml version="1.0" encoding="utf-8"?>
<sst xmlns="http://schemas.openxmlformats.org/spreadsheetml/2006/main" count="3097" uniqueCount="1245">
  <si>
    <t>ihk_reserve_mem</t>
  </si>
  <si>
    <t>int ihk_reserve_mem(int index, struct ihk_mem_chunk *mem_chunks, int num_mem_chunks)</t>
    <phoneticPr fontId="1"/>
  </si>
  <si>
    <t>合計</t>
    <rPh sb="0" eb="2">
      <t>ゴウケイ</t>
    </rPh>
    <phoneticPr fontId="1"/>
  </si>
  <si>
    <t>備考</t>
    <rPh sb="0" eb="2">
      <t>ビコウ</t>
    </rPh>
    <phoneticPr fontId="1"/>
  </si>
  <si>
    <t>__ihk_smp_reserve_mem</t>
  </si>
  <si>
    <t>smp_ihk_release_mem_partially</t>
  </si>
  <si>
    <t>関数名</t>
    <phoneticPr fontId="1"/>
  </si>
  <si>
    <t>生産性</t>
    <rPh sb="0" eb="3">
      <t>セイサンセイ</t>
    </rPh>
    <phoneticPr fontId="4"/>
  </si>
  <si>
    <t>過去の同種・同規模発注の実績から算出した値を使用</t>
    <rPh sb="0" eb="2">
      <t>カコ</t>
    </rPh>
    <rPh sb="3" eb="5">
      <t>ドウシュ</t>
    </rPh>
    <rPh sb="6" eb="9">
      <t>ドウキボ</t>
    </rPh>
    <rPh sb="9" eb="11">
      <t>ハッチュウ</t>
    </rPh>
    <rPh sb="12" eb="14">
      <t>ジッセキ</t>
    </rPh>
    <rPh sb="16" eb="18">
      <t>サンシュツ</t>
    </rPh>
    <rPh sb="20" eb="21">
      <t>アタイ</t>
    </rPh>
    <rPh sb="22" eb="24">
      <t>シヨウ</t>
    </rPh>
    <phoneticPr fontId="4"/>
  </si>
  <si>
    <t>製造（コーディング）</t>
    <rPh sb="0" eb="2">
      <t>セイゾウ</t>
    </rPh>
    <phoneticPr fontId="4"/>
  </si>
  <si>
    <t>生産性（K行／月）</t>
    <rPh sb="0" eb="3">
      <t>セイサンセイ</t>
    </rPh>
    <rPh sb="5" eb="6">
      <t>gyou</t>
    </rPh>
    <rPh sb="7" eb="8">
      <t>ツキ</t>
    </rPh>
    <phoneticPr fontId="4"/>
  </si>
  <si>
    <t>金額（円／K行）</t>
    <rPh sb="0" eb="2">
      <t>キンガク</t>
    </rPh>
    <rPh sb="3" eb="4">
      <t>エン</t>
    </rPh>
    <rPh sb="6" eb="7">
      <t>ギョウ</t>
    </rPh>
    <phoneticPr fontId="4"/>
  </si>
  <si>
    <t>テスト（テストコード製造、テスト実施）</t>
    <rPh sb="10" eb="12">
      <t>セイゾウ</t>
    </rPh>
    <rPh sb="16" eb="18">
      <t>ジッシ</t>
    </rPh>
    <phoneticPr fontId="4"/>
  </si>
  <si>
    <t>生産性（項目／月）</t>
    <rPh sb="0" eb="3">
      <t>セイサンセイ</t>
    </rPh>
    <rPh sb="4" eb="6">
      <t>コウモク</t>
    </rPh>
    <rPh sb="7" eb="8">
      <t>ツキ</t>
    </rPh>
    <phoneticPr fontId="4"/>
  </si>
  <si>
    <t>金額（円／項目）</t>
    <rPh sb="0" eb="2">
      <t>キンガク</t>
    </rPh>
    <rPh sb="3" eb="4">
      <t>エン</t>
    </rPh>
    <rPh sb="5" eb="7">
      <t>コウモク</t>
    </rPh>
    <phoneticPr fontId="4"/>
  </si>
  <si>
    <t>int ihk_release_mem(int index, struct ihk_mem_chunk* mem_chunks, int num_mem_chunks)</t>
    <phoneticPr fontId="1"/>
  </si>
  <si>
    <t>ihk_release_mem</t>
    <phoneticPr fontId="1"/>
  </si>
  <si>
    <t>smp_ihk_os_release_mem</t>
  </si>
  <si>
    <t>smp_ihk_release_mem</t>
  </si>
  <si>
    <t>__ihk_smp_release_mem</t>
  </si>
  <si>
    <t>__ihk_smp_release_chunk</t>
  </si>
  <si>
    <t>ihk_reserve_cpu</t>
  </si>
  <si>
    <t>smp_ihk_reserve_cpu</t>
  </si>
  <si>
    <t>int ihk_reserve_cpu(int index, int* cpus, int num_cpus)</t>
    <phoneticPr fontId="1"/>
  </si>
  <si>
    <t>ihk_get_num_reserved_cpus</t>
  </si>
  <si>
    <t>smp_ihk_get_num_cpus</t>
  </si>
  <si>
    <t>int ihk_query_cpu(int index, int *cpus, int num_cpus)</t>
    <phoneticPr fontId="1"/>
  </si>
  <si>
    <t>ihk_query_cpu</t>
  </si>
  <si>
    <t>smp_ihk_query_cpu</t>
  </si>
  <si>
    <t>int ihk_release_cpu(int index, int* cpus, int num_cpus)</t>
  </si>
  <si>
    <t>ihk_release_cpu</t>
    <phoneticPr fontId="1"/>
  </si>
  <si>
    <t>int ihk_reserve_mem_conf(int index, int key, unsigned int value)</t>
  </si>
  <si>
    <t>ihk_reserve_mem_conf</t>
    <phoneticPr fontId="1"/>
  </si>
  <si>
    <t>int ihk_get_num_reserved_mem_chunks(int index)</t>
  </si>
  <si>
    <t>smp_ihk_query_mem</t>
    <phoneticPr fontId="1"/>
  </si>
  <si>
    <t>int ihk_query_mem(int index, struct ihk_mem_chunk* mem_chunks, int _num_mem_chunks)</t>
  </si>
  <si>
    <t>ihk_query_mem</t>
  </si>
  <si>
    <t>int ihk_create_os(int index)</t>
  </si>
  <si>
    <t>ihk_create_os</t>
  </si>
  <si>
    <t>__ihk_device_create_os</t>
  </si>
  <si>
    <t>__ihk_device_create_os_init</t>
  </si>
  <si>
    <t>int ihk_get_num_os_instances(int index)</t>
  </si>
  <si>
    <t>ihk_get_num_os_instances</t>
  </si>
  <si>
    <t>int ihk_get_os_instances(int index, int *indices, int _num_os_instances)</t>
  </si>
  <si>
    <t>int ihk_destroy_os(int dev_index, int os_index)</t>
  </si>
  <si>
    <t>ihk_destroy_os</t>
  </si>
  <si>
    <t>__ihk_os_shutdown</t>
  </si>
  <si>
    <t>mcctrl_os_shutdown_notifier</t>
  </si>
  <si>
    <t>smp_ihk_os_shutdown</t>
  </si>
  <si>
    <t>int ihk_os_assign_cpu(int index, int* cpus, int num_cpus)</t>
  </si>
  <si>
    <t>ihk_os_assign_cpu</t>
  </si>
  <si>
    <t>smp_ihk_os_assign_cpu</t>
  </si>
  <si>
    <t>__assign_cpus</t>
  </si>
  <si>
    <t>int ihk_os_get_num_assigned_cpus(int index)</t>
  </si>
  <si>
    <t>int ihk_os_query_cpu(int index, int *cpus, int num_cpus)</t>
  </si>
  <si>
    <t>ihk_os_query_cpu</t>
  </si>
  <si>
    <t>smp_ihk_os_query_cpu</t>
  </si>
  <si>
    <t>int ihk_os_release_cpu(int index, int *cpus, int num_cpus)</t>
  </si>
  <si>
    <t>ihk_os_release_cpu</t>
  </si>
  <si>
    <t>smp_ihk_os_release_cpu</t>
  </si>
  <si>
    <t>int ihk_os_set_ikc_map(int index, struct ihk_ikc_cpu_map *map, int num_cpus)</t>
  </si>
  <si>
    <t>smp_ihk_os_set_ikc_map</t>
  </si>
  <si>
    <t>smp_ihk_os_get_ikc_map</t>
  </si>
  <si>
    <t>ihk_os_get_ikc_map</t>
  </si>
  <si>
    <t>int ihk_os_get_ikc_map(int index, struct ihk_ikc_cpu_map *map, int num_cpus)</t>
  </si>
  <si>
    <t>int ihk_os_assign_mem(int index, struct ihk_mem_chunk *mem_chunks, int num_mem_chunks)</t>
  </si>
  <si>
    <t>ihk_os_assign_mem</t>
  </si>
  <si>
    <t>__smp_ihk_os_assign_mem</t>
  </si>
  <si>
    <t>smp_ihk_os_assign_mem</t>
  </si>
  <si>
    <t>ihk_os_get_num_assigned_mem_chunks</t>
  </si>
  <si>
    <t>smp_ihk_os_query_mem</t>
  </si>
  <si>
    <t>ihk_os_query_mem</t>
    <phoneticPr fontId="1"/>
  </si>
  <si>
    <t>int ihk_os_release_mem(int index, struct ihk_mem_chunk *mem_chunks,  int num_mem_chunks)</t>
    <phoneticPr fontId="1"/>
  </si>
  <si>
    <t>ihk_os_release_mem</t>
  </si>
  <si>
    <t>int ihk_os_get_eventfd(int index, int type)</t>
  </si>
  <si>
    <t>ihk_os_get_eventfd</t>
  </si>
  <si>
    <t>__ihk_os_register_event</t>
  </si>
  <si>
    <t>int ihk_os_load(int index, char* fn)</t>
  </si>
  <si>
    <t>__ihk_os_ioctl_load</t>
  </si>
  <si>
    <t>int ihk_os_kargs(int index, char* kargs)</t>
  </si>
  <si>
    <t>ihk_os_kargs</t>
  </si>
  <si>
    <t>__ihk_os_set_kargs</t>
  </si>
  <si>
    <t>smp_ihk_os_set_kargs</t>
  </si>
  <si>
    <t>ihk_os_boot</t>
  </si>
  <si>
    <t>int ihk_os_boot(int index)</t>
    <phoneticPr fontId="1"/>
  </si>
  <si>
    <t>__ihk_os_boot</t>
  </si>
  <si>
    <t>ihk_ikc_master_init</t>
  </si>
  <si>
    <t>smp_ihk_os_boot</t>
  </si>
  <si>
    <t>smp_ihk_arch_get_perf_event_map</t>
  </si>
  <si>
    <t>smp_wakeup_secondary_cpu</t>
  </si>
  <si>
    <t>mcctrl_os_boot_notifier</t>
  </si>
  <si>
    <t>int ihk_os_shutdown(int index)</t>
  </si>
  <si>
    <t>ihk_os_shutdown</t>
  </si>
  <si>
    <t>ihk_os_get_status</t>
  </si>
  <si>
    <t>__ihk_os_status</t>
  </si>
  <si>
    <t>__ihk_os_query_status</t>
  </si>
  <si>
    <t>int ihk_os_get_status(int index)</t>
  </si>
  <si>
    <t>int ihk_os_get_kmsg_size(int index)</t>
  </si>
  <si>
    <t>ihk_os_get_kmsg_size</t>
  </si>
  <si>
    <t>int ihk_os_kmsg(int index, char* kmsg, ssize_t sz_kmsg)</t>
  </si>
  <si>
    <t>ihk_os_kmsg</t>
  </si>
  <si>
    <t>read_kmsg</t>
  </si>
  <si>
    <t>__ihk_os_read_kmsg</t>
  </si>
  <si>
    <t>kmsgはNULL、有効なバッファ</t>
    <rPh sb="0" eb="2">
      <t>ユウコウナ</t>
    </rPh>
    <phoneticPr fontId="1"/>
  </si>
  <si>
    <t>int ihk_os_clear_kmsg(int index)</t>
  </si>
  <si>
    <t>ihk_os_clear_kmsg</t>
  </si>
  <si>
    <t>__ihk_os_clear_kmsg</t>
  </si>
  <si>
    <t>ihk_os_get_num_numa_nodes</t>
  </si>
  <si>
    <t>ihk_os_query_free_mem</t>
  </si>
  <si>
    <t>ihklib_os_query_mem</t>
  </si>
  <si>
    <t>ihklib_os_query_mem_sysfs</t>
  </si>
  <si>
    <t>int ihk_os_get_num_pagesizes(int index)</t>
  </si>
  <si>
    <t>ihk_os_get_pagesizes</t>
  </si>
  <si>
    <t>ihk_os_get_num_pagesizes</t>
  </si>
  <si>
    <t>int ihk_os_get_pagesizes(int index, long *pgsizes, int num_pgsizes)</t>
  </si>
  <si>
    <t>rusage_pgtype_to_pgsize</t>
  </si>
  <si>
    <t>mcctrl_getrusage</t>
  </si>
  <si>
    <t>rusageはNULLと有効なもの</t>
    <rPh sb="0" eb="2">
      <t>ユウコウナモノ</t>
    </rPh>
    <phoneticPr fontId="1"/>
  </si>
  <si>
    <t>int ihk_os_setperfevent(int index, ihk_perf_event_attr *attr, int n)</t>
  </si>
  <si>
    <t>mcctrl_perf_num</t>
  </si>
  <si>
    <t>ihk_os_setperfevent</t>
  </si>
  <si>
    <t>mcctrl_perf_set</t>
  </si>
  <si>
    <t>int ihk_os_perfctl(int index, int comm)</t>
  </si>
  <si>
    <t>ihk_os_perfctl</t>
  </si>
  <si>
    <t>mcctrl_perf_enable</t>
  </si>
  <si>
    <t>mcctrl_perf_disable</t>
  </si>
  <si>
    <t>mcctrl_perf_destroy</t>
  </si>
  <si>
    <t>int ihk_os_freeze(unsigned long *os_set, int n)</t>
  </si>
  <si>
    <t>int ihk_os_getperfevent(int index, unsigned long *counter, int n)</t>
  </si>
  <si>
    <t>ihk_os_getperfevent</t>
  </si>
  <si>
    <t>mcctrl_perf_get</t>
  </si>
  <si>
    <t>ihk_os_thaw</t>
  </si>
  <si>
    <t>int ihk_os_thaw(unsigned long *os_set, int n)</t>
  </si>
  <si>
    <t>smp_ihk_os_thaw</t>
  </si>
  <si>
    <t>int ihk_os_makedumpfile(int index, char *dump_file, int dump_level, int interactive)</t>
  </si>
  <si>
    <t>smp_ihk_os_dump</t>
  </si>
  <si>
    <t>ihk_os_makedumpfile</t>
  </si>
  <si>
    <t>dump_levelは0と24</t>
    <phoneticPr fontId="1"/>
  </si>
  <si>
    <t>interactiveは0と1</t>
    <phoneticPr fontId="1"/>
  </si>
  <si>
    <t>mcctrl_os_read_cpu_register</t>
  </si>
  <si>
    <t>__mcctrl_os_read_write_cpu_register</t>
  </si>
  <si>
    <t>ihk_os_read_cpu_register</t>
  </si>
  <si>
    <t>int ihk_os_read_cpu_register(ihk_os_t ihk_os, int cpu, struct ihk_os_cpu_register *desc)</t>
    <phoneticPr fontId="1"/>
  </si>
  <si>
    <t>arch_cpu_read_write_register</t>
  </si>
  <si>
    <t>arch_cpu_read_register</t>
  </si>
  <si>
    <t>int ihk_os_write_cpu_register(ihk_os_t ihk_os, int cpu,
                struct ihk_os_cpu_register *desc)</t>
    <phoneticPr fontId="1"/>
  </si>
  <si>
    <t>mcctrl_os_write_cpu_register</t>
  </si>
  <si>
    <t>ihk_os_write_cpu_register</t>
  </si>
  <si>
    <t>arch_cpu_write_register</t>
  </si>
  <si>
    <t>int ihk_os_get_num_assigned_mem_chunks(int index)</t>
    <phoneticPr fontId="1"/>
  </si>
  <si>
    <t>int ihk_os_query_mem(int index, struct ihk_mem_chunk* mem_chunks, int _num_mem_chunks)</t>
    <phoneticPr fontId="1"/>
  </si>
  <si>
    <t>int ihk_os_get_num_numa_nodes(int index)</t>
    <phoneticPr fontId="1"/>
  </si>
  <si>
    <t>int ihk_get_num_reserved_cpus(int index)</t>
    <phoneticPr fontId="1"/>
  </si>
  <si>
    <t>ブラックボックステストのテストケースは同値分析、境界値分析、正常系／異常系分析、想定不具合分析で出す。</t>
    <rPh sb="0" eb="4">
      <t>ドウチブンセキ、ハ</t>
    </rPh>
    <phoneticPr fontId="1"/>
  </si>
  <si>
    <t>ホワイトボックステストのレベルは分岐網羅とする。なお、ブラックボックステストのテストケースを含める。</t>
    <rPh sb="0" eb="2">
      <t>ドウチ</t>
    </rPh>
    <phoneticPr fontId="1"/>
  </si>
  <si>
    <t>ブラックボックステスト</t>
    <phoneticPr fontId="1"/>
  </si>
  <si>
    <t>分岐数</t>
    <phoneticPr fontId="1"/>
  </si>
  <si>
    <t>smp_ihk_os_query_status</t>
    <phoneticPr fontId="1"/>
  </si>
  <si>
    <t>smp_ihk_os_get_num_numa_nodes</t>
    <phoneticPr fontId="1"/>
  </si>
  <si>
    <t>ホワイトボックステスト</t>
    <phoneticPr fontId="1"/>
  </si>
  <si>
    <t>点検項目</t>
    <rPh sb="0" eb="2">
      <t>テンケｎ</t>
    </rPh>
    <phoneticPr fontId="1"/>
  </si>
  <si>
    <t>・仕様書に漏れがないか確認する</t>
    <rPh sb="0" eb="15">
      <t>ノ</t>
    </rPh>
    <phoneticPr fontId="1"/>
  </si>
  <si>
    <t>・仕様書とコードが整合しているか確認する。特に隠れた制限がないか確認する。</t>
    <rPh sb="0" eb="1">
      <t>トクニセイゴウシテイルシヨウショト</t>
    </rPh>
    <phoneticPr fontId="1"/>
  </si>
  <si>
    <t>一般SE*4</t>
    <rPh sb="0" eb="2">
      <t>イッパｎ</t>
    </rPh>
    <phoneticPr fontId="1"/>
  </si>
  <si>
    <t>ihk_os_freeze</t>
    <phoneticPr fontId="1"/>
  </si>
  <si>
    <t>__ihk_os_freeze</t>
  </si>
  <si>
    <t>smp_ihk_os_freeze</t>
  </si>
  <si>
    <t>smp_ihk_os_send_multi_intr</t>
  </si>
  <si>
    <t>ihk_smp_set_multi_intr_mode</t>
  </si>
  <si>
    <t>-</t>
    <phoneticPr fontId="1"/>
  </si>
  <si>
    <t>__ihk_os_thaw</t>
  </si>
  <si>
    <t xml:space="preserve"> __ihk_os_dump</t>
    <phoneticPr fontId="1"/>
  </si>
  <si>
    <t>get_dump_num_mem_areas</t>
  </si>
  <si>
    <t xml:space="preserve"> ブラックボックステスト</t>
    <phoneticPr fontId="1"/>
  </si>
  <si>
    <t>__ihk_device_reserve_cpu</t>
  </si>
  <si>
    <t>smp_ihk_offline_cpu</t>
  </si>
  <si>
    <t>_smp_ihk_write_cpu_sys_file</t>
  </si>
  <si>
    <t>__ihk_device_get_num_cpus</t>
  </si>
  <si>
    <t>✓</t>
    <phoneticPr fontId="1"/>
  </si>
  <si>
    <t>__ihk_device_query_cpu</t>
  </si>
  <si>
    <t>記載漏れ、コードとの整合</t>
    <rPh sb="0" eb="3">
      <t>、</t>
    </rPh>
    <phoneticPr fontId="1"/>
  </si>
  <si>
    <t>__ihk_device_release_cpu</t>
  </si>
  <si>
    <t>__ihk_device_reserve_mem</t>
    <phoneticPr fontId="1"/>
  </si>
  <si>
    <t>__smp_ihk_free_mem_from_rbtree</t>
  </si>
  <si>
    <t>__ihk_device_release_mem_partially</t>
  </si>
  <si>
    <t>__smp_ihk_release_mem_partially</t>
  </si>
  <si>
    <t>ihk_get_num_reserved_mem_chunks</t>
    <phoneticPr fontId="1"/>
  </si>
  <si>
    <t>__ihk_device_query_mem</t>
  </si>
  <si>
    <t>__ihk_device_query_mem</t>
    <phoneticPr fontId="1"/>
  </si>
  <si>
    <t>__ihk_device_release_mem</t>
  </si>
  <si>
    <t>delete_kmsg_buf</t>
  </si>
  <si>
    <t>smp_ihk_create_os</t>
  </si>
  <si>
    <t>ihk_get_os_instances</t>
    <phoneticPr fontId="1"/>
  </si>
  <si>
    <t>set_os_status</t>
  </si>
  <si>
    <t>ihk_smp_reset_cpu</t>
  </si>
  <si>
    <t>ihk_smp_get_cpu_affinity</t>
  </si>
  <si>
    <t>ihk_smp_cpu_kill</t>
  </si>
  <si>
    <t>smp_ihk_os_unmap_lwk</t>
  </si>
  <si>
    <t>ihk_smp_free_page_tables</t>
  </si>
  <si>
    <t>add_free_mem_chunk</t>
  </si>
  <si>
    <t>ikc_master_finalize</t>
  </si>
  <si>
    <t>ihk_ikc_destroy_channel</t>
  </si>
  <si>
    <t>ihk_ikc_disable_channel</t>
  </si>
  <si>
    <t>ihk_ikc_free_channel</t>
  </si>
  <si>
    <t>__ihk_ikc_disable_channel</t>
  </si>
  <si>
    <t>ihk_ikc_free</t>
  </si>
  <si>
    <t>ihk_ikc_unmap_virtual</t>
  </si>
  <si>
    <t>ihk_device_unmap_virtual</t>
  </si>
  <si>
    <t>smp_ihk_unmap_virtual</t>
  </si>
  <si>
    <t>__ihk_device_unmap_virtual</t>
  </si>
  <si>
    <t>ihk_smp_unmap_virtual</t>
  </si>
  <si>
    <t>smp_ihk_arch_dcache_flush</t>
  </si>
  <si>
    <t>ihk_os_unmap_memory</t>
  </si>
  <si>
    <t>ihk_ikc_unmap_memory</t>
  </si>
  <si>
    <t>smp_ihk_os_unmap_memory</t>
  </si>
  <si>
    <t>ihk_ikc_free_queue</t>
  </si>
  <si>
    <t>ihk_ikc_system_exit</t>
  </si>
  <si>
    <t>ihk_host_os_get_ikc_handler</t>
  </si>
  <si>
    <t>ihk_os_unregister_interrupt_handler</t>
  </si>
  <si>
    <t>smp_ihk_os_unregister_handler</t>
  </si>
  <si>
    <t>release_kmsg_buf</t>
  </si>
  <si>
    <t>smp_ihk_destroy_os</t>
  </si>
  <si>
    <t>ihk_host_device_ioctl</t>
    <phoneticPr fontId="1"/>
  </si>
  <si>
    <t>__ihk_device_destroy_os</t>
    <phoneticPr fontId="1"/>
  </si>
  <si>
    <t>ihk_os_wait_for_status</t>
  </si>
  <si>
    <t>__ihk_os_wait_for_status</t>
  </si>
  <si>
    <t>smp_ihk_os_wait_for_status</t>
  </si>
  <si>
    <t>smp_ihk_os_query_status</t>
  </si>
  <si>
    <t>ihk_os_send_nmi</t>
  </si>
  <si>
    <t>smp_ihk_os_send_nmi</t>
  </si>
  <si>
    <t>ihk_smp_set_nmi_mode</t>
  </si>
  <si>
    <t>smp_ihk_os_get_special_addr</t>
  </si>
  <si>
    <t>smp_ihk_os_map_memory</t>
  </si>
  <si>
    <t>smp_ihk_map_virtual</t>
  </si>
  <si>
    <t>ihk_smp_map_virtual</t>
  </si>
  <si>
    <t>ihk_host_map_generic</t>
  </si>
  <si>
    <t>smp_ihk_unmap_virtualは下記参照</t>
    <rPh sb="0" eb="4">
      <t>カキサンショウ</t>
    </rPh>
    <phoneticPr fontId="1"/>
  </si>
  <si>
    <t>smp_ihk_unmap_memory</t>
  </si>
  <si>
    <t>pager_cleanup</t>
  </si>
  <si>
    <t>sysfsm_cleanup</t>
  </si>
  <si>
    <t>ihk_device_unmap_virtualは下記参照</t>
    <rPh sb="0" eb="4">
      <t>カキサンショウ</t>
    </rPh>
    <phoneticPr fontId="1"/>
  </si>
  <si>
    <t>ihk_device_unmap_memory</t>
  </si>
  <si>
    <t>__ihk_device_unmap_memory</t>
  </si>
  <si>
    <t>remove</t>
    <phoneticPr fontId="1"/>
  </si>
  <si>
    <t>free_topology_info</t>
  </si>
  <si>
    <t>free_node_topology</t>
  </si>
  <si>
    <t>free_cpu_topology</t>
  </si>
  <si>
    <t>free_cpu_topology_one</t>
  </si>
  <si>
    <t>ihk_os_unregister_user_call_handlers</t>
  </si>
  <si>
    <t>ihk_os_clear_kernel_call_handlers</t>
  </si>
  <si>
    <t>destroy_ikc_channels</t>
  </si>
  <si>
    <t>mcctrl_wakeup_desc_cleanup</t>
  </si>
  <si>
    <t>procfs_exit</t>
  </si>
  <si>
    <t>find_base_entry</t>
  </si>
  <si>
    <t>find_procfs_entry</t>
  </si>
  <si>
    <t>delete_procfs_entries</t>
  </si>
  <si>
    <t>Jieさん</t>
    <phoneticPr fontId="1"/>
  </si>
  <si>
    <t>__ihk_os_assign_cpu</t>
  </si>
  <si>
    <t>ihk_os_get_num_assigned_cpus</t>
  </si>
  <si>
    <t>smp_ihk_os_get_num_cpus</t>
  </si>
  <si>
    <t>__ihk_os_get_num_cpus</t>
  </si>
  <si>
    <t>__ihk_os_query_cpu</t>
  </si>
  <si>
    <t>作業用チェックリスト</t>
    <phoneticPr fontId="1"/>
  </si>
  <si>
    <t>__ihk_device_get_num_cpus</t>
    <phoneticPr fontId="1"/>
  </si>
  <si>
    <t>ihk_os_get_num_assigned_cpusでテストする</t>
    <phoneticPr fontId="1"/>
  </si>
  <si>
    <t>__ihk_os_release_cpu</t>
  </si>
  <si>
    <t>smp_ihk_online_cpu</t>
  </si>
  <si>
    <t>ihk_smp_reset_cpuでテストする</t>
    <phoneticPr fontId="1"/>
  </si>
  <si>
    <t>int ihk_os_query_free_mem(int index, unsigned long *result, int num_numa_nodes)</t>
    <phoneticPr fontId="1"/>
  </si>
  <si>
    <t>int ihk_os_getrusage(int index, struct ihk_os_rusage *rusage, size_t size_rusage)</t>
    <phoneticPr fontId="1"/>
  </si>
  <si>
    <t>__ihk_os_assign_mem</t>
  </si>
  <si>
    <t>__ihk_os_query_mem</t>
  </si>
  <si>
    <t>__ihk_os_load_file</t>
  </si>
  <si>
    <t>__ihk_os_shutdown</t>
    <phoneticPr fontId="1"/>
  </si>
  <si>
    <t>ihk_destroy_osでテスト</t>
    <phoneticPr fontId="1"/>
  </si>
  <si>
    <t>__ihk_os_get_num_numa_nodes</t>
  </si>
  <si>
    <t>smp_ihk_os_get_special_addr</t>
    <phoneticPr fontId="1"/>
  </si>
  <si>
    <t>smp_ihk_os_send_multi_intr</t>
    <phoneticPr fontId="1"/>
  </si>
  <si>
    <t>arch_cpu_mrs</t>
    <phoneticPr fontId="1"/>
  </si>
  <si>
    <t>arch_cpu_msr</t>
    <phoneticPr fontId="1"/>
  </si>
  <si>
    <t>ihk_os_set_ikc_map</t>
    <phoneticPr fontId="1"/>
  </si>
  <si>
    <t>__ihk_os_set_ikc_map</t>
  </si>
  <si>
    <t>__ihk_os_get_ikc_map</t>
  </si>
  <si>
    <t>ihk_destroy_osでテストする</t>
  </si>
  <si>
    <t>ihk_destroy_osでテストする</t>
    <phoneticPr fontId="1"/>
  </si>
  <si>
    <t>merge_mem_chunks</t>
  </si>
  <si>
    <t>ihk_os_query_memでテストする</t>
    <phoneticPr fontId="1"/>
  </si>
  <si>
    <t>__ihk_os_release_mem</t>
  </si>
  <si>
    <t>ihk_os_query_mem</t>
  </si>
  <si>
    <t>ihk_os_get_num_assigned_mem_chunksでテストする</t>
    <phoneticPr fontId="1"/>
  </si>
  <si>
    <t>smp_ihk_os_load_file</t>
  </si>
  <si>
    <t>smp_ihk_os_load_mem</t>
  </si>
  <si>
    <t>smp_ihk_adjust_entry</t>
  </si>
  <si>
    <t>smp_ihk_os_map_lwk</t>
  </si>
  <si>
    <t>smp_ihk_arch_vmap_area_taken</t>
  </si>
  <si>
    <t>smp_ihk_os_setup_startup</t>
  </si>
  <si>
    <t>__ihk_os_load_memory</t>
  </si>
  <si>
    <t>ihk_os_load</t>
    <phoneticPr fontId="1"/>
  </si>
  <si>
    <t>ihk_os_loadでテストする</t>
    <phoneticPr fontId="1"/>
  </si>
  <si>
    <t>ihk_host_find_os</t>
  </si>
  <si>
    <t>prepare_ikc_channels</t>
  </si>
  <si>
    <t>ihk_os_get_cpu_info</t>
  </si>
  <si>
    <t>__ihk_os_get_cpu_info</t>
  </si>
  <si>
    <t>smp_ihk_os_get_cpu_info</t>
  </si>
  <si>
    <t>ihk_os_get_memory_info</t>
  </si>
  <si>
    <t>__ihk_os_get_memory_info</t>
  </si>
  <si>
    <t>smp_ihk_os_get_memory_info</t>
  </si>
  <si>
    <t>ihk_host_os_set_usrdata</t>
  </si>
  <si>
    <t>ihk_ikc_listen_port</t>
  </si>
  <si>
    <t>ihk_ikc_get_listener_lock</t>
  </si>
  <si>
    <t>ihk_ikc_get_listener_entry</t>
  </si>
  <si>
    <t>ihk_os_set_kernel_call_handlers</t>
  </si>
  <si>
    <t>ihk_os_register_user_call_handlers</t>
  </si>
  <si>
    <t>procfs_init</t>
  </si>
  <si>
    <t>get_base_entry</t>
  </si>
  <si>
    <t>add_procfs_entry</t>
  </si>
  <si>
    <t>add_procfs_entries</t>
  </si>
  <si>
    <t>linux_numa_2_lwk_numa</t>
  </si>
  <si>
    <t>lwk_cpu_2_linux_cpu</t>
  </si>
  <si>
    <t>set_dev_status</t>
  </si>
  <si>
    <t>smp_ihk_setup_trampoline</t>
  </si>
  <si>
    <t>ihk_host_ikc_init_first</t>
  </si>
  <si>
    <t>ihk_ikc_system_init</t>
  </si>
  <si>
    <t>ihk_ikc_linux_init_work_data</t>
  </si>
  <si>
    <t>ihk_os_register_interrupt_handler</t>
  </si>
  <si>
    <t>smp_ihk_os_register_handler</t>
  </si>
  <si>
    <t>__ihk_os_register_handler</t>
  </si>
  <si>
    <t>ihk_destroy_osでテストする</t>
    <rPh sb="0" eb="2">
      <t>ジュウフク</t>
    </rPh>
    <phoneticPr fontId="1"/>
  </si>
  <si>
    <t>ihk_os_get_special_address</t>
  </si>
  <si>
    <t>__ihk_os_get_special_addr</t>
  </si>
  <si>
    <t>ihk_device_map_memory</t>
  </si>
  <si>
    <t>smp_ihk_map_memory</t>
  </si>
  <si>
    <t>__ihk_device_map_memory</t>
    <phoneticPr fontId="1"/>
  </si>
  <si>
    <t>ihk_device_map_virtual</t>
  </si>
  <si>
    <t>__ihk_device_map_virtual</t>
  </si>
  <si>
    <t>ihk_ikc_init_desc</t>
  </si>
  <si>
    <t>ihk_ikc_get_unique_channel_id</t>
  </si>
  <si>
    <t>ihk_os_get_unique_channel_id</t>
  </si>
  <si>
    <t>ihk_ikc_get_processor_id</t>
  </si>
  <si>
    <t>ihk_ikc_channel_set_cpu</t>
  </si>
  <si>
    <t>ihk_host_print_os_kmsg</t>
  </si>
  <si>
    <t>ihk_os_read_kmsgでテストする</t>
    <phoneticPr fontId="1"/>
  </si>
  <si>
    <t>ihk_ikc_enable_channel</t>
  </si>
  <si>
    <t>__ihk_ikc_enable_channel</t>
  </si>
  <si>
    <t>ihk_ikc_send</t>
  </si>
  <si>
    <t>ihk_ikc_write_queue</t>
  </si>
  <si>
    <t>ihk_ikc_notify_remote_write</t>
  </si>
  <si>
    <t>ihk_ikc_send_interrupt</t>
  </si>
  <si>
    <t>ihk_os_issue_interrupt</t>
  </si>
  <si>
    <t>smp_ihk_os_issue_interrupt</t>
  </si>
  <si>
    <t>__ihk_os_issue_interrupt</t>
  </si>
  <si>
    <t>get_meminfo_path</t>
  </si>
  <si>
    <t>numa_sysfs_show_meminfo</t>
  </si>
  <si>
    <t>mcctrl_perf_num</t>
    <phoneticPr fontId="1"/>
  </si>
  <si>
    <t>ihk_os_getrusage</t>
    <phoneticPr fontId="1"/>
  </si>
  <si>
    <t>ihk_ikc_destroy_channel</t>
    <rPh sb="0" eb="4">
      <t>カキサンショウ</t>
    </rPh>
    <phoneticPr fontId="1"/>
  </si>
  <si>
    <t>下記参照</t>
    <phoneticPr fontId="1"/>
  </si>
  <si>
    <t>multi_nm_interrupt_handler</t>
  </si>
  <si>
    <t>get_arm64_this_cpu_local</t>
  </si>
  <si>
    <t>ihk_mc_get_processor_id</t>
  </si>
  <si>
    <t>current_thread_info</t>
  </si>
  <si>
    <t>get_arm64_cpu_local_variable</t>
  </si>
  <si>
    <t>ihk_mc_query_mem_areas</t>
  </si>
  <si>
    <t>ihk_mc_get_dump_page_set</t>
  </si>
  <si>
    <t>ihk_mc_get_dump_level</t>
  </si>
  <si>
    <t>ihk_mc_get_dump_page</t>
  </si>
  <si>
    <t>ihk_mc_query_mem_user_page</t>
  </si>
  <si>
    <t>visit_pte_range_safe</t>
  </si>
  <si>
    <t>ihk_mc_get_mem_user_page</t>
  </si>
  <si>
    <t>get_translation_table</t>
  </si>
  <si>
    <t>walk_pte_l4_safe</t>
  </si>
  <si>
    <t>walk_pte_l3_safe</t>
  </si>
  <si>
    <t>walk_pte_l2_safe</t>
  </si>
  <si>
    <t>visit_pte_l4_safe</t>
  </si>
  <si>
    <t>visit_pte_l3_safe</t>
  </si>
  <si>
    <t>ihk_mc_chk_page_address</t>
  </si>
  <si>
    <t>ihk_mc_get_nr_memory_chunks</t>
  </si>
  <si>
    <t>ihk_mc_get_memory_chunk</t>
  </si>
  <si>
    <t>visit_pte_range_middle_safe</t>
  </si>
  <si>
    <t>ptl_null</t>
  </si>
  <si>
    <t>ptl_type_page</t>
  </si>
  <si>
    <t>ptl_phys</t>
  </si>
  <si>
    <t>ptl4_phys</t>
  </si>
  <si>
    <t>ptl4_val</t>
  </si>
  <si>
    <t>pte_get_phys</t>
  </si>
  <si>
    <t>ptl3_val</t>
  </si>
  <si>
    <t>ptl3_phys</t>
  </si>
  <si>
    <t>ptl2_phys</t>
  </si>
  <si>
    <t>ptl2_val</t>
  </si>
  <si>
    <t>ptl1_phys</t>
  </si>
  <si>
    <t>ptl1_val</t>
  </si>
  <si>
    <t>ptl4_null</t>
  </si>
  <si>
    <t>pte_is_null</t>
  </si>
  <si>
    <t>ptl3_null</t>
  </si>
  <si>
    <t>ptl2_null</t>
  </si>
  <si>
    <t>ptl1_null</t>
  </si>
  <si>
    <t>ptl4_type_block</t>
  </si>
  <si>
    <t>pte_is_type_page</t>
  </si>
  <si>
    <t>pgsize_to_tbllv</t>
  </si>
  <si>
    <t>ptl3_type_block</t>
  </si>
  <si>
    <t>ptl2_type_block</t>
  </si>
  <si>
    <t>ptl1_type_page</t>
  </si>
  <si>
    <t>pte_is_type_page</t>
    <phoneticPr fontId="1"/>
  </si>
  <si>
    <t>phys_to_virt</t>
  </si>
  <si>
    <t>visit_pte_l2_safe</t>
    <phoneticPr fontId="1"/>
  </si>
  <si>
    <t>visit_pte_range_middle_safe</t>
    <phoneticPr fontId="1"/>
  </si>
  <si>
    <t>walk_pte_l1_safe</t>
  </si>
  <si>
    <t>visit_pte_l1_safe</t>
    <phoneticPr fontId="1"/>
  </si>
  <si>
    <t>ihk_mc_query_mem_free_page</t>
  </si>
  <si>
    <t>ihk_mc_get_nr_numa_nodes</t>
  </si>
  <si>
    <t>__ihk、ループ、ikc, ipiフォロー</t>
    <phoneticPr fontId="1"/>
  </si>
  <si>
    <t>__ihk_os_send_nmi</t>
  </si>
  <si>
    <t xml:space="preserve"> ✓</t>
    <phoneticPr fontId="1"/>
  </si>
  <si>
    <t>ihk_host_os_get_usrdata</t>
  </si>
  <si>
    <t>__mcctrl_control_perm</t>
  </si>
  <si>
    <t>__mcctrl_control</t>
  </si>
  <si>
    <t>mcctrl_ikc_send_wait</t>
  </si>
  <si>
    <t>mcctrl_ikc_send</t>
  </si>
  <si>
    <t>syscall_packet_handler</t>
  </si>
  <si>
    <t>case SCD_MSG_PERF_CTRL:以下のみ</t>
    <rPh sb="0" eb="2">
      <t>イカ</t>
    </rPh>
    <phoneticPr fontId="1"/>
  </si>
  <si>
    <t>ihk_mc_map_memory</t>
  </si>
  <si>
    <t>ihk_mc_map_virtual</t>
  </si>
  <si>
    <t>ihk_pagealloc_alloc</t>
  </si>
  <si>
    <t>__ihk_pagealloc_large</t>
  </si>
  <si>
    <t>ihk_mc_pt_set_page</t>
  </si>
  <si>
    <t>__set_pt_page</t>
  </si>
  <si>
    <t>get_init_page_table</t>
  </si>
  <si>
    <t>ptl4_offset</t>
  </si>
  <si>
    <t>ptl4_index</t>
  </si>
  <si>
    <t>ptl4_present</t>
  </si>
  <si>
    <t>pte_is_present</t>
  </si>
  <si>
    <t>__alloc_new_tt</t>
  </si>
  <si>
    <t>ihk_mc_alloc_pages</t>
  </si>
  <si>
    <t>_ihk_mc_alloc_aligned_pages_node</t>
  </si>
  <si>
    <t>___ihk_mc_alloc_aligned_pages_node</t>
  </si>
  <si>
    <t>mckernel_allocate_aligned_pages_node</t>
  </si>
  <si>
    <t>vm_range_policy_search</t>
  </si>
  <si>
    <t>lookup_process_memory_range</t>
  </si>
  <si>
    <t>ihk_mc_get_numa_id</t>
  </si>
  <si>
    <t>rusage_check_oom</t>
  </si>
  <si>
    <t>ihk_numa_alloc_pages</t>
  </si>
  <si>
    <t>__page_alloc_rbtree_alloc_pages</t>
  </si>
  <si>
    <t>__page_alloc_rbtree_mark_range_allocated</t>
  </si>
  <si>
    <t>__page_alloc_rbtree_free_range</t>
  </si>
  <si>
    <t>rusage_page_add</t>
  </si>
  <si>
    <t>rusage_numa_add</t>
  </si>
  <si>
    <t>rusage_rss_add</t>
  </si>
  <si>
    <t>get_this_cpu_local_var</t>
  </si>
  <si>
    <t>get_cpu_local_var</t>
  </si>
  <si>
    <t>rusage_kmem_add</t>
  </si>
  <si>
    <t>profile_event_add</t>
  </si>
  <si>
    <t>cpu_local_var</t>
  </si>
  <si>
    <t>profile_alloc_events</t>
  </si>
  <si>
    <t>phys_to_virt</t>
    <phoneticPr fontId="1"/>
  </si>
  <si>
    <t>__pagealloc_track_find_entry</t>
  </si>
  <si>
    <t>___kmalloc</t>
  </si>
  <si>
    <t>___kmalloc_init_chunk</t>
  </si>
  <si>
    <t>___ihk_mc_alloc_pages</t>
  </si>
  <si>
    <t>___kmalloc_insert_chunk</t>
  </si>
  <si>
    <t>___kfree</t>
  </si>
  <si>
    <t>___kmalloc_consolidate_list</t>
  </si>
  <si>
    <t>virt_to_phys</t>
  </si>
  <si>
    <t>ptl3_offset</t>
  </si>
  <si>
    <t>ptl3_index</t>
  </si>
  <si>
    <t>ptl3_present</t>
  </si>
  <si>
    <t>ptl3_set</t>
  </si>
  <si>
    <t>ptl2_offset</t>
  </si>
  <si>
    <t>ptl2_index</t>
  </si>
  <si>
    <t>ptl2_present</t>
  </si>
  <si>
    <t>ptl2_set</t>
  </si>
  <si>
    <t>attr_to_l2attr</t>
  </si>
  <si>
    <t>ptl1_offset</t>
  </si>
  <si>
    <t>ptl1_index</t>
  </si>
  <si>
    <t>ptl1_present</t>
  </si>
  <si>
    <t>ptl1_set</t>
  </si>
  <si>
    <t>attr_to_l1attr</t>
  </si>
  <si>
    <t>attr_to_lattr</t>
  </si>
  <si>
    <t>ihk_mc_pt_clear_page</t>
  </si>
  <si>
    <t>__clear_pt_page</t>
  </si>
  <si>
    <t>ptl2_clear</t>
  </si>
  <si>
    <t>ptl2_type_table</t>
  </si>
  <si>
    <t>ptl1_clear</t>
  </si>
  <si>
    <t>ihk_pagealloc_free</t>
  </si>
  <si>
    <t>flush_tlb_single</t>
  </si>
  <si>
    <t>get_address_space_id</t>
  </si>
  <si>
    <t>arch_flush_tlb_single</t>
  </si>
  <si>
    <t>ihk_mc_perfctr_init_raw</t>
  </si>
  <si>
    <t>__ihk_mc_perfctr_init</t>
  </si>
  <si>
    <t>ihk_mc_perfctr_stop</t>
  </si>
  <si>
    <t>ihk_mc_perfctr_reset</t>
  </si>
  <si>
    <t>ihk_mc_perfctr_start</t>
  </si>
  <si>
    <t>ihk_mc_perfctr_read</t>
  </si>
  <si>
    <t>ihk_mc_unmap_virtual</t>
  </si>
  <si>
    <t>ihk_mc_unmap_memory</t>
  </si>
  <si>
    <t>ihk_ikc_channel_enabled</t>
  </si>
  <si>
    <t>McKernel側</t>
    <rPh sb="0" eb="1">
      <t>ガワ</t>
    </rPh>
    <phoneticPr fontId="1"/>
  </si>
  <si>
    <t>ihk_mc_interrupt_host</t>
  </si>
  <si>
    <t>ihk_mc_ikc_arch_issue_host_ipi</t>
  </si>
  <si>
    <t>ihk_ikc_release_packet</t>
  </si>
  <si>
    <t>ihk_host_os_ioctl</t>
  </si>
  <si>
    <t>__ihk_os_ioctl_perm</t>
  </si>
  <si>
    <t>multi_interrupt_handler</t>
  </si>
  <si>
    <t>freeze_thaw</t>
  </si>
  <si>
    <t>mod_nmi_ctx</t>
  </si>
  <si>
    <t>__freeze</t>
  </si>
  <si>
    <t>freeze</t>
  </si>
  <si>
    <t>case SCD_MSG_CPU_RW_REG:以下のみ</t>
    <rPh sb="0" eb="2">
      <t>イカノ</t>
    </rPh>
    <phoneticPr fontId="1"/>
  </si>
  <si>
    <t>mcctrl側、case SCD_MSG_CPU_RW_REG_RESP:以下のみ</t>
    <rPh sb="0" eb="1">
      <t>ガワ</t>
    </rPh>
    <phoneticPr fontId="1"/>
  </si>
  <si>
    <t>mcctrl_os_read_write_cpu_response</t>
  </si>
  <si>
    <t>mcctrl_get_request_os_cpu</t>
  </si>
  <si>
    <t>McKernelの関数</t>
    <rPh sb="0" eb="2">
      <t>ブブｎ</t>
    </rPh>
    <phoneticPr fontId="1"/>
  </si>
  <si>
    <t xml:space="preserve"> case SCD_MSG_PERF_ACK:のみ</t>
    <phoneticPr fontId="1"/>
  </si>
  <si>
    <t>mcctrl_wakeup_cb</t>
  </si>
  <si>
    <t>smp_ihk_query_mem</t>
    <rPh sb="0" eb="17">
      <t>ウエデ</t>
    </rPh>
    <phoneticPr fontId="1"/>
  </si>
  <si>
    <t>Linux関数</t>
    <rPh sb="0" eb="1">
      <t>ガワ</t>
    </rPh>
    <phoneticPr fontId="1"/>
  </si>
  <si>
    <t>McKernel関数</t>
    <rPh sb="0" eb="1">
      <t>ガワ</t>
    </rPh>
    <phoneticPr fontId="1"/>
  </si>
  <si>
    <t>関数ごとの分岐数</t>
    <phoneticPr fontId="1"/>
  </si>
  <si>
    <t>IHK APIの関数</t>
    <phoneticPr fontId="1"/>
  </si>
  <si>
    <t>ihk_get_request_os_cpu</t>
  </si>
  <si>
    <t>mcctrl_get_per_proc_data</t>
  </si>
  <si>
    <t>mcctrl_get_per_thread_data</t>
  </si>
  <si>
    <t>mcctrl_put_per_thread_data</t>
  </si>
  <si>
    <t>mcctrl_put_per_thread_data_unsafe</t>
  </si>
  <si>
    <t>mcctrl_put_per_proc_data</t>
  </si>
  <si>
    <t>__return_syscall</t>
  </si>
  <si>
    <t>__notify_syscall_requester</t>
  </si>
  <si>
    <t>ihk_ikc_channel_enabled</t>
    <phoneticPr fontId="1"/>
  </si>
  <si>
    <t>case SCD_MSG_WAKE_UP_SYSCALL_THREAD:のみ</t>
    <phoneticPr fontId="1"/>
  </si>
  <si>
    <t>find_thread</t>
  </si>
  <si>
    <t>hold_thread</t>
  </si>
  <si>
    <t>thread_unlock</t>
  </si>
  <si>
    <t>release_thread</t>
  </si>
  <si>
    <t>profile_accumulate_events</t>
  </si>
  <si>
    <t>profile_dealloc_thread_events</t>
  </si>
  <si>
    <t>procfs_delete_thread</t>
  </si>
  <si>
    <t>procfs_thread_ctl</t>
  </si>
  <si>
    <t>ihk_mc_get_osnum</t>
  </si>
  <si>
    <t>destroy_thread</t>
  </si>
  <si>
    <t>tsc_to_ts</t>
  </si>
  <si>
    <t>ts_add</t>
  </si>
  <si>
    <t>__find_and_replace_tid</t>
  </si>
  <si>
    <t>__release_tid</t>
  </si>
  <si>
    <t>cpu_clear</t>
  </si>
  <si>
    <t>release_fp_regs</t>
  </si>
  <si>
    <t>ihk_mc_free_pages</t>
  </si>
  <si>
    <t>_ihk_mc_free_pages</t>
  </si>
  <si>
    <t>___ihk_mc_free_pages</t>
  </si>
  <si>
    <t>mckernel_free_pages</t>
  </si>
  <si>
    <t>phys_to_page</t>
  </si>
  <si>
    <t>__phys_to_page</t>
  </si>
  <si>
    <t>__mckernel_free_pages_in_allocator</t>
  </si>
  <si>
    <t>ihk_numa_free_pages</t>
  </si>
  <si>
    <t>rusage_page_sub</t>
  </si>
  <si>
    <t>rusage_numa_sub</t>
  </si>
  <si>
    <t>rusage_rss_sub</t>
  </si>
  <si>
    <t>rusage_kmem_sub</t>
  </si>
  <si>
    <t>sve_free</t>
  </si>
  <si>
    <t>release_sigcommon</t>
  </si>
  <si>
    <t>free_thread_pages</t>
  </si>
  <si>
    <t>release_process_vm</t>
  </si>
  <si>
    <t>perf_close</t>
  </si>
  <si>
    <t>xpmem_close</t>
  </si>
  <si>
    <t>xpmem_flush</t>
  </si>
  <si>
    <t>Linuxの関数</t>
    <rPh sb="0" eb="2">
      <t>カンスウ</t>
    </rPh>
    <phoneticPr fontId="1"/>
  </si>
  <si>
    <t>xpmem_release_aps_of_tg</t>
  </si>
  <si>
    <t>xpmem_ap_ref</t>
  </si>
  <si>
    <t>xpmem_release_ap</t>
  </si>
  <si>
    <t>xpmem_att_ref</t>
  </si>
  <si>
    <t>xpmem_detach_att</t>
  </si>
  <si>
    <t>xpmem_att_destroyable</t>
  </si>
  <si>
    <t>xpmem_att_deref</t>
  </si>
  <si>
    <t>xpmem_is_private_data</t>
  </si>
  <si>
    <t>xpmem_unpin_pages</t>
  </si>
  <si>
    <t>xpmem_vaddr_to_pte</t>
  </si>
  <si>
    <t>ihk_mc_pt_lookup_pte</t>
  </si>
  <si>
    <t>lookup_pte</t>
  </si>
  <si>
    <t>ptl3_is_contiguous</t>
  </si>
  <si>
    <t>pte_is_contiguous</t>
  </si>
  <si>
    <t>ptl2_is_contiguous</t>
  </si>
  <si>
    <t>ptl1_is_contiguous</t>
  </si>
  <si>
    <t>xpmem_vm_munmap</t>
  </si>
  <si>
    <t>begin_free_pages_pending</t>
  </si>
  <si>
    <t>xpmem_remove_process_range</t>
  </si>
  <si>
    <t>next_process_memory_range</t>
  </si>
  <si>
    <t>split_process_memory_range</t>
  </si>
  <si>
    <t>ihk_mc_pt_split</t>
  </si>
  <si>
    <t>ptl_is_contiguous</t>
  </si>
  <si>
    <t>ptl4_is_contiguous</t>
  </si>
  <si>
    <t>split_contiguous_pages</t>
  </si>
  <si>
    <t>get_contiguous_head</t>
  </si>
  <si>
    <t>get_contiguous_tail</t>
  </si>
  <si>
    <t>page_is_in_memobj</t>
  </si>
  <si>
    <t>page_is_multi_mapped</t>
  </si>
  <si>
    <t>ptl_fileoff</t>
  </si>
  <si>
    <t>ptl4_fileoff</t>
  </si>
  <si>
    <t>pte_is_fileoff</t>
  </si>
  <si>
    <t>ptl3_fileoff</t>
  </si>
  <si>
    <t>ptl2_fileoff</t>
  </si>
  <si>
    <t>ptl1_fileoff</t>
  </si>
  <si>
    <t>split_large_page</t>
  </si>
  <si>
    <t>ptl_val</t>
  </si>
  <si>
    <t>page_map</t>
  </si>
  <si>
    <t>memory_stat_rss_add</t>
  </si>
  <si>
    <t>ptl_set</t>
  </si>
  <si>
    <t>ptl4_set</t>
    <phoneticPr fontId="1"/>
  </si>
  <si>
    <t>memory_stat_rss_sub</t>
  </si>
  <si>
    <t>page_unmap</t>
  </si>
  <si>
    <t>kmalloc</t>
  </si>
  <si>
    <t>_kmalloc</t>
  </si>
  <si>
    <t>__kmalloc_track_find_entry</t>
  </si>
  <si>
    <t>memobj_ref</t>
  </si>
  <si>
    <t>vm_range_insert</t>
  </si>
  <si>
    <t>dump_tree</t>
  </si>
  <si>
    <t>dtree</t>
  </si>
  <si>
    <t>xpmem_remove_process_memory_range</t>
  </si>
  <si>
    <t>xpmem_ap_deref</t>
  </si>
  <si>
    <t>xpmem_free_process_memory_range</t>
  </si>
  <si>
    <t>ihk_mc_pt_clear_range</t>
  </si>
  <si>
    <t>clear_range</t>
  </si>
  <si>
    <t>page_is_contiguous_head</t>
  </si>
  <si>
    <t>page_is_contiguous_tail</t>
  </si>
  <si>
    <t>walk_pte_l4</t>
  </si>
  <si>
    <t>clear_range_l4</t>
  </si>
  <si>
    <t>clear_range_middle</t>
  </si>
  <si>
    <t>ptl_dirty</t>
  </si>
  <si>
    <t>ptl4_dirty</t>
  </si>
  <si>
    <t>pte_is_dirty</t>
  </si>
  <si>
    <t>ptl3_dirty</t>
  </si>
  <si>
    <t>ptl2_dirty</t>
  </si>
  <si>
    <t>ptl1_dirty</t>
  </si>
  <si>
    <t>is_flushable</t>
  </si>
  <si>
    <t>pte_is_head</t>
  </si>
  <si>
    <t>memobj_flush_page</t>
  </si>
  <si>
    <t>fileobj_flush_page</t>
  </si>
  <si>
    <t>syscall_generic_forwarding</t>
  </si>
  <si>
    <t>do_syscall</t>
  </si>
  <si>
    <t>send_syscall</t>
  </si>
  <si>
    <t>preempt_disable</t>
  </si>
  <si>
    <t>cpu_local_var</t>
    <phoneticPr fontId="1"/>
  </si>
  <si>
    <t>waitq_init</t>
  </si>
  <si>
    <t>waitq_prepare_to_wait</t>
  </si>
  <si>
    <t>schedule</t>
  </si>
  <si>
    <t>reset_cputime</t>
  </si>
  <si>
    <t>set_timer</t>
  </si>
  <si>
    <t>save_debugreg</t>
  </si>
  <si>
    <t>read_wb_reg</t>
  </si>
  <si>
    <t>clear_debugreg</t>
  </si>
  <si>
    <t>hw_breakpoint_reset</t>
  </si>
  <si>
    <t>write_wb_reg</t>
  </si>
  <si>
    <t>mdscr_read</t>
  </si>
  <si>
    <t>mdscr_write</t>
  </si>
  <si>
    <t>local_dbg_save</t>
  </si>
  <si>
    <t>local_dbg_restore</t>
  </si>
  <si>
    <t>restore_debugreg</t>
  </si>
  <si>
    <t>save_fp_regs</t>
  </si>
  <si>
    <t>check_and_allocate_fp_regs</t>
  </si>
  <si>
    <t>sve_alloc</t>
  </si>
  <si>
    <t>sve_state_size</t>
  </si>
  <si>
    <t>thread_fpsimd_save</t>
  </si>
  <si>
    <t>__thread_pffr</t>
  </si>
  <si>
    <t>sve_save_state</t>
  </si>
  <si>
    <t>fpsimd_save_state</t>
  </si>
  <si>
    <t>.S</t>
    <phoneticPr fontId="1"/>
  </si>
  <si>
    <t>restore_fp_regs</t>
  </si>
  <si>
    <t>clear_fp_regs</t>
  </si>
  <si>
    <t>sve_load_state</t>
  </si>
  <si>
    <t>fpsimd_load_state</t>
  </si>
  <si>
    <t>thread_fpsimd_load</t>
  </si>
  <si>
    <t>ihk_mc_load_page_table</t>
  </si>
  <si>
    <t>load_page_table</t>
  </si>
  <si>
    <t>switch_mm</t>
  </si>
  <si>
    <t>cpu_set_reserved_ttbr0</t>
  </si>
  <si>
    <t>get_translation_table_as_paddr</t>
  </si>
  <si>
    <t>cpu_do_switch_mm</t>
  </si>
  <si>
    <t>switch_new_context</t>
  </si>
  <si>
    <t>__new_context</t>
  </si>
  <si>
    <t>set_mm_context</t>
  </si>
  <si>
    <t>set_address_space_id</t>
  </si>
  <si>
    <t>arch_flush_icache_all</t>
  </si>
  <si>
    <t>arch_switch_context</t>
  </si>
  <si>
    <t>perf_reset</t>
  </si>
  <si>
    <t>ihk_mc_perf_counter_mask_check</t>
  </si>
  <si>
    <t>perf_start</t>
  </si>
  <si>
    <t>perf_counter_set</t>
  </si>
  <si>
    <t>ihk_mc_perfctr_set_extra</t>
  </si>
  <si>
    <t>tls_thread_switch</t>
  </si>
  <si>
    <t>waitq_wakeup</t>
  </si>
  <si>
    <t>ihk_mc_switch_context</t>
  </si>
  <si>
    <t>switch_to</t>
  </si>
  <si>
    <t>cpu_switch_to</t>
  </si>
  <si>
    <t>rusage_num_threads_dec</t>
  </si>
  <si>
    <t>waitq_finish_wait</t>
  </si>
  <si>
    <t>waitq_remove_entry</t>
  </si>
  <si>
    <t>waitq_add_entry_locked</t>
  </si>
  <si>
    <t>preempt_enable</t>
  </si>
  <si>
    <t>profile_syscall2offload</t>
  </si>
  <si>
    <t>unmap_free_stat</t>
  </si>
  <si>
    <t>unmap_free_stat</t>
    <phoneticPr fontId="1"/>
  </si>
  <si>
    <t>ihk_mc_free_pages_user</t>
  </si>
  <si>
    <t>rusage_pgsize_to_pgtype</t>
  </si>
  <si>
    <t>pgsize_to_pgshift</t>
  </si>
  <si>
    <t>walk_pte_l3</t>
    <phoneticPr fontId="1"/>
  </si>
  <si>
    <t>clear_range_l3</t>
    <phoneticPr fontId="1"/>
  </si>
  <si>
    <t>walk_pte_l2</t>
    <phoneticPr fontId="1"/>
  </si>
  <si>
    <t>clear_range_l2</t>
    <phoneticPr fontId="1"/>
  </si>
  <si>
    <t>walk_pte_l1</t>
    <phoneticPr fontId="1"/>
  </si>
  <si>
    <t>clear_range_l1</t>
    <phoneticPr fontId="1"/>
  </si>
  <si>
    <t>is_freeable</t>
  </si>
  <si>
    <t>memobj_unref</t>
  </si>
  <si>
    <t>devobj_free</t>
  </si>
  <si>
    <t>fileobj_free</t>
  </si>
  <si>
    <t>hugefileobj_free</t>
  </si>
  <si>
    <t>shmobj_free</t>
  </si>
  <si>
    <t>zeroobj_free</t>
  </si>
  <si>
    <t>flush_nfo_tlb_mm</t>
  </si>
  <si>
    <t>free_all_process_memory_range</t>
  </si>
  <si>
    <t>free_process_memory_range</t>
  </si>
  <si>
    <t>previous_process_memory_range</t>
  </si>
  <si>
    <t>arch_get_smaller_page_size</t>
  </si>
  <si>
    <t>ihk_mc_pt_free_range</t>
  </si>
  <si>
    <t>detach_address_space</t>
  </si>
  <si>
    <t>release_address_space</t>
  </si>
  <si>
    <t xml:space="preserve">                asp-&gt;free_cb(asp, asp-&gt;opt);</t>
  </si>
  <si>
    <t>ihk_mc_pt_destroy</t>
  </si>
  <si>
    <t>destroy_page_table</t>
  </si>
  <si>
    <t>ptl_present</t>
  </si>
  <si>
    <t>ptl_type_table</t>
    <phoneticPr fontId="1"/>
  </si>
  <si>
    <t>free_mmu_context</t>
  </si>
  <si>
    <t>release_process</t>
  </si>
  <si>
    <t>profile_accumulate_and_print_job_events</t>
  </si>
  <si>
    <t>profile_print_proc_stats</t>
  </si>
  <si>
    <t>profile_dealloc_proc_events</t>
  </si>
  <si>
    <t>hugefileobj_cleanup</t>
  </si>
  <si>
    <t>pager_remove_process</t>
  </si>
  <si>
    <t>最後のmcctrl_put_per_proc_dataのときのみ</t>
    <rPh sb="0" eb="2">
      <t>ノ</t>
    </rPh>
    <phoneticPr fontId="1"/>
  </si>
  <si>
    <t>PAGER_REQ_UNMAP</t>
  </si>
  <si>
    <t>McKernel側の反応を追加する必要がある可能性がある</t>
    <rPh sb="0" eb="1">
      <t>ガワノ</t>
    </rPh>
    <phoneticPr fontId="1"/>
  </si>
  <si>
    <t>pager_call</t>
  </si>
  <si>
    <t>pager_req_unmap</t>
  </si>
  <si>
    <t>__pager_unmap</t>
  </si>
  <si>
    <t>callerはxpmem_free_process_memory_range</t>
    <phoneticPr fontId="1"/>
  </si>
  <si>
    <t>PAGER_REQ_WRITE</t>
  </si>
  <si>
    <t xml:space="preserve"> vm-&gt;free_cb(vm, vm-&gt;opt)、callerはrelease_process_vm</t>
    <phoneticPr fontId="1"/>
  </si>
  <si>
    <t xml:space="preserve"> fdp-&gt;close_cb(fdp, NULL)、callerはrelease_process_vm</t>
    <phoneticPr fontId="1"/>
  </si>
  <si>
    <t>これ迷子。あとで適切な場所に移動する。</t>
    <rPh sb="0" eb="2">
      <t>テキセツナバショニ</t>
    </rPh>
    <phoneticPr fontId="1"/>
  </si>
  <si>
    <t>page_to_phys</t>
  </si>
  <si>
    <t>rusage_memory_stat_mapped_file_sub</t>
  </si>
  <si>
    <t>PAGER_REQ_RELEASE</t>
  </si>
  <si>
    <t>pager_call_irq</t>
  </si>
  <si>
    <t>pager_req_release</t>
  </si>
  <si>
    <t>shmobj_destroy</t>
  </si>
  <si>
    <t>shmlock_user_free</t>
  </si>
  <si>
    <t>pager_req_write</t>
  </si>
  <si>
    <t>初出でない関数は、テストケース数計算時に除外するために分岐数を「-」としている</t>
    <rPh sb="0" eb="2">
      <t>カンスウハガ</t>
    </rPh>
    <phoneticPr fontId="1"/>
  </si>
  <si>
    <t>特権ユーザ、一般ユーザ</t>
    <rPh sb="0" eb="2">
      <t>ト</t>
    </rPh>
    <phoneticPr fontId="1"/>
  </si>
  <si>
    <t>期待される戻り値、出力、呼び出し後状態</t>
    <rPh sb="0" eb="1">
      <t>フルマイ</t>
    </rPh>
    <phoneticPr fontId="1"/>
  </si>
  <si>
    <t>出力：0, 1, ジョブに割り当てられた数</t>
    <phoneticPr fontId="1"/>
  </si>
  <si>
    <t>組み合わせ数</t>
    <phoneticPr fontId="1"/>
  </si>
  <si>
    <t>int ihk_get_num_reserved_mem_chunks(int index)</t>
    <phoneticPr fontId="1"/>
  </si>
  <si>
    <t>戻り値：-EINVAL, 0</t>
    <rPh sb="0" eb="1">
      <t>：</t>
    </rPh>
    <phoneticPr fontId="1"/>
  </si>
  <si>
    <t>戻り値：-EINVAL、0、-EINVAL、0
予約済メモリ：変わらない、なし、変わらない、指定されなかったチャンク</t>
    <rPh sb="0" eb="1">
      <t>：</t>
    </rPh>
    <phoneticPr fontId="1"/>
  </si>
  <si>
    <t>戻り値：0
予約済メモリ：なし</t>
    <rPh sb="0" eb="1">
      <t>：</t>
    </rPh>
    <phoneticPr fontId="1"/>
  </si>
  <si>
    <t>戻り値：0, 1</t>
    <rPh sb="0" eb="1">
      <t>：</t>
    </rPh>
    <phoneticPr fontId="1"/>
  </si>
  <si>
    <t>int ihk_get_os_instances(int index, int *indices, int _num_os_instances)</t>
    <phoneticPr fontId="1"/>
  </si>
  <si>
    <t>num_os_instances: -2^31, -1, 0, 1, 2^31</t>
    <phoneticPr fontId="1"/>
  </si>
  <si>
    <t>戻り値：-EINVAL、-EINVAL、-EINVAL、0, -EINVAL</t>
    <rPh sb="0" eb="1">
      <t>：</t>
    </rPh>
    <phoneticPr fontId="1"/>
  </si>
  <si>
    <t>dev_index: -2^31, -1, 0, 1, 2^31</t>
    <rPh sb="0" eb="32">
      <t>ユウコウナ</t>
    </rPh>
    <phoneticPr fontId="1"/>
  </si>
  <si>
    <t>os_index: -2^31, -1, 0, 1, 2^31</t>
    <rPh sb="0" eb="20">
      <t>ユウコウナ</t>
    </rPh>
    <phoneticPr fontId="1"/>
  </si>
  <si>
    <t>戻り値：0, -ENOENT</t>
    <rPh sb="0" eb="1">
      <t>ハ</t>
    </rPh>
    <phoneticPr fontId="1"/>
  </si>
  <si>
    <t>dev_index：-2^31, -1, 0, 1, 2^31-1</t>
    <rPh sb="0" eb="33">
      <t>ユウコウナ</t>
    </rPh>
    <phoneticPr fontId="1"/>
  </si>
  <si>
    <t>戻り値：-EINVAL, 0, -EINVAL, 0
割り当てられたCPU: なし、予約された集合、なし、予約された集合から一つ除いたもの</t>
    <rPh sb="0" eb="1">
      <t>：</t>
    </rPh>
    <phoneticPr fontId="1"/>
  </si>
  <si>
    <t>int ihk_get_request_os_cpu(ihk_os_t *ihk_os, int *cpu)</t>
    <phoneticPr fontId="1"/>
  </si>
  <si>
    <t>戻り値：0, -EINVAL</t>
    <rPh sb="0" eb="1">
      <t>：</t>
    </rPh>
    <phoneticPr fontId="1"/>
  </si>
  <si>
    <t>int ihk_os_get_num_assigned_cpus(int index)</t>
    <phoneticPr fontId="1"/>
  </si>
  <si>
    <t>戻り値：0, -EBUSY</t>
    <rPh sb="0" eb="1">
      <t>：</t>
    </rPh>
    <phoneticPr fontId="1"/>
  </si>
  <si>
    <t>戻り値：0, 0</t>
    <rPh sb="0" eb="1">
      <t>：</t>
    </rPh>
    <phoneticPr fontId="1"/>
  </si>
  <si>
    <t>num_cpus：-2^31, -1, 0, ジョブに割り当てられた数、前記+1、前記-1, 2^31-1</t>
    <rPh sb="0" eb="1">
      <t>オナジ</t>
    </rPh>
    <phoneticPr fontId="1"/>
  </si>
  <si>
    <t>num_cpus：-2^31, -1, 0, ihk_get_num_reserved_cpusの値、前記+1、前記-1, 2^31-1</t>
    <rPh sb="0" eb="1">
      <t>オナジ</t>
    </rPh>
    <phoneticPr fontId="1"/>
  </si>
  <si>
    <t>num_mem_chunksは-2^31, -1, 0, 1,  ihk_get_num_reserved_mem_chunksで得た値, 前記-1、前記+1、2^31</t>
    <rPh sb="0" eb="1">
      <t>ワリアテラレタ</t>
    </rPh>
    <phoneticPr fontId="1"/>
  </si>
  <si>
    <t>osの状態：起動直後、起動して数秒後</t>
    <rPh sb="0" eb="2">
      <t>キドウチョクゴ</t>
    </rPh>
    <phoneticPr fontId="1"/>
  </si>
  <si>
    <t>戻り値：0, 0
OSインスタンス数：0, 0</t>
    <rPh sb="0" eb="1">
      <t>：</t>
    </rPh>
    <phoneticPr fontId="1"/>
  </si>
  <si>
    <t>num_cpus: -2^31, -1, 0, 1, 予約された数、前記-1、前記+1、2^31</t>
    <rPh sb="0" eb="1">
      <t>オナジ</t>
    </rPh>
    <phoneticPr fontId="1"/>
  </si>
  <si>
    <t>戻り値：-EINVAL, -EINVAL, -EINVAL, 0, 0, 0, -EINVAL, 0
割り当てられたCPU: なし、なし、なし、予約された集合、予約された集合から一つ除いたもの、なし、なし</t>
    <rPh sb="0" eb="1">
      <t>：</t>
    </rPh>
    <phoneticPr fontId="1"/>
  </si>
  <si>
    <t>num_cpus: -2^31, -1, 0, 1, ihk_os_get_num_assigned_cpus、前記-1、前記+1、2^31</t>
    <rPh sb="0" eb="1">
      <t>オナジ</t>
    </rPh>
    <phoneticPr fontId="1"/>
  </si>
  <si>
    <t>戻り値：-EINVAL, 0, -EINVAL, -EINVAL
出力：なし、割り当てられた集合、なし、なし</t>
    <rPh sb="0" eb="1">
      <t>：</t>
    </rPh>
    <phoneticPr fontId="1"/>
  </si>
  <si>
    <t>戻り値：-EINVAL, -EINVAL, -EINVAL, -EINVAL, 0, -EINVAL, -EINVAL, -EINVAL</t>
    <rPh sb="0" eb="1">
      <t>：</t>
    </rPh>
    <phoneticPr fontId="1"/>
  </si>
  <si>
    <t>戻り値：-EINVAL, -EINVAL, -EINVAL, -EINVAL, 0, -EINVAL, -EINVAL, -EINVAL
出力：なし、なし、なし、なし、割り当てられた集合、なし、なし、なし</t>
    <rPh sb="0" eb="1">
      <t>：</t>
    </rPh>
    <phoneticPr fontId="1"/>
  </si>
  <si>
    <t>戻り値：-EINVAL, 0, -EINVAL, -EINVAL
map：なし、指定したもの、なし、なし</t>
    <rPh sb="0" eb="1">
      <t>：</t>
    </rPh>
    <phoneticPr fontId="1"/>
  </si>
  <si>
    <t>戻り値：-EINVAL, -EINVAL, -EINVAL, -EINVAL, 0, -EINVAL, -EINVAL, -EINVAL
出力：なし、なし、なし、なし、指定したもの、なし、なし、なし</t>
    <rPh sb="0" eb="1">
      <t>：</t>
    </rPh>
    <phoneticPr fontId="1"/>
  </si>
  <si>
    <t>戻り値：-EINVAL、0, -EINVAL, -EINVAL
出力：なし、予約された量、なし、なし</t>
    <rPh sb="0" eb="1">
      <t>：</t>
    </rPh>
    <phoneticPr fontId="1"/>
  </si>
  <si>
    <t>戻り値：-EINVAL, -EINVAL, -EINVAL, -EINVAL, 0, -EINVAL, -EINVAL。-EINVAL
出力：なし、なし、なし、なし、予約された量、なし、なし、なし</t>
    <rPh sb="0" eb="1">
      <t>モドリ</t>
    </rPh>
    <phoneticPr fontId="1"/>
  </si>
  <si>
    <t>戻り値：-EINVAL, -EINVAL, -EINVAL, 0, 0, 0, -EINVAL, 0, -EINVAL
割当済メモリ：なし、なし、なし、1チャンク、予約された量、前記から1チャンク除いたもの、なし</t>
    <rPh sb="0" eb="1">
      <t>：</t>
    </rPh>
    <phoneticPr fontId="1"/>
  </si>
  <si>
    <t>戻り値：-EINVAL, 0, -EINVAL, 0
割当済CPU: 割当済集合、なし、割当済集合、指定されなかったもの</t>
    <rPh sb="0" eb="1">
      <t>：</t>
    </rPh>
    <phoneticPr fontId="1"/>
  </si>
  <si>
    <t>戻り値：-EINVAL, -EINVAL, -EINVAL, 0, -EINVAL, 0, -EINVAL
予約済CPU: 予約済集合、予約済集合、予約済集合、予約済集合から指定されたものを除いたもの、なし、予約済集合、指定されなかったもの、予約済集合</t>
    <rPh sb="0" eb="1">
      <t>：</t>
    </rPh>
    <phoneticPr fontId="1"/>
  </si>
  <si>
    <t>kargs：NULL、1023バイト、1024バイト、1025バイト</t>
    <phoneticPr fontId="1"/>
  </si>
  <si>
    <t>戻り値：全て0
OSステータス：全てINACTIVE</t>
    <rPh sb="0" eb="1">
      <t>：</t>
    </rPh>
    <phoneticPr fontId="1"/>
  </si>
  <si>
    <t>戻り値：-EINVAL, 0
出力：なし、bootedを含む文字列</t>
    <rPh sb="0" eb="1">
      <t>：</t>
    </rPh>
    <phoneticPr fontId="1"/>
  </si>
  <si>
    <t>int ihk_os_get_kmsg_size(int index)</t>
    <phoneticPr fontId="1"/>
  </si>
  <si>
    <t>sz_kmsg: -2^63, -1, 0, 1, ihk_os_get_kmsg_sizeの値、前記-1、前記+1、2^63-1</t>
    <rPh sb="0" eb="1">
      <t>オナジ</t>
    </rPh>
    <phoneticPr fontId="1"/>
  </si>
  <si>
    <t>戻り値：-EINVAL, -EINVAL, -EINVAL, -EINVAL, 0, -EINVAL, -EINVAL, -EINVAL, -EINVAL
出力：なし、なし、なし、なし、bootedを含む文字列、なし、なし、なし、なし</t>
    <rPh sb="0" eb="1">
      <t>：</t>
    </rPh>
    <phoneticPr fontId="1"/>
  </si>
  <si>
    <t>戻り値：-EINVAL, 0
kmsg: 空、空</t>
    <rPh sb="0" eb="1">
      <t>：</t>
    </rPh>
    <phoneticPr fontId="1"/>
  </si>
  <si>
    <t>戻り値：-EINVAL, -EINVAL, 割当済NUMAノード数、-EINVAL, -EINVAL</t>
    <rPh sb="0" eb="1">
      <t>：</t>
    </rPh>
    <phoneticPr fontId="1"/>
  </si>
  <si>
    <t>戻り値：-EINVAL、0, -EINVAL, -EINVAL</t>
    <rPh sb="0" eb="1">
      <t>：</t>
    </rPh>
    <phoneticPr fontId="1"/>
  </si>
  <si>
    <t>戻り値：-EINVAL, -EINVAL, IHK_MAX_NUM_PGSIZES, -EINVAL, -EINVAL</t>
    <rPh sb="0" eb="1">
      <t>：</t>
    </rPh>
    <phoneticPr fontId="1"/>
  </si>
  <si>
    <t>戻り値：-EINVAL, -EINVAL, 0, -EINVAL, -EINVAL
出力：なし、なし、{4KB, 64KB, 2MB, 32MB, 1GB, 16GB, 512MB, 4TB}、なし、なし</t>
    <rPh sb="0" eb="1">
      <t>：</t>
    </rPh>
    <phoneticPr fontId="1"/>
  </si>
  <si>
    <t>num_pgsizesは-2^31, -1, 0, 1, ihk_oa_get_num_numa_nodesの値、前記+1、前記-1, 2^31-1</t>
    <rPh sb="0" eb="1">
      <t>オナジ</t>
    </rPh>
    <phoneticPr fontId="1"/>
  </si>
  <si>
    <t>size_rusageは-2^63, -1, 0, 1, sizeof(ihk_os_rusage)、前記+1、前記-1, 2^63-1</t>
    <phoneticPr fontId="1"/>
  </si>
  <si>
    <t>引数、呼び出し前状態、操作</t>
    <rPh sb="0" eb="2">
      <t>ヒキスウ</t>
    </rPh>
    <phoneticPr fontId="1"/>
  </si>
  <si>
    <t>64Kページで256MBファイルマップ</t>
    <rPh sb="0" eb="2">
      <t>ワリアテ</t>
    </rPh>
    <phoneticPr fontId="1"/>
  </si>
  <si>
    <t>スレッドを1個生成した後、joinする</t>
    <phoneticPr fontId="1"/>
  </si>
  <si>
    <t>OSステータス：ブート前、ブート後</t>
  </si>
  <si>
    <t>OSステータス：ブート前、ブート後</t>
    <phoneticPr fontId="1"/>
  </si>
  <si>
    <t>dump_file: NULL, 作成できるパス, ディレクトリの構成要素がないパス、パーミッション不足により作成できないパス</t>
    <rPh sb="0" eb="2">
      <t>ユウコウナ</t>
    </rPh>
    <phoneticPr fontId="1"/>
  </si>
  <si>
    <t>戻り値：-EINVAL, 0, -ENOENT, -EACCESS</t>
    <rPh sb="0" eb="1">
      <t>：</t>
    </rPh>
    <phoneticPr fontId="1"/>
  </si>
  <si>
    <t>ダンプファイル：割当済メモリ全体、カーネルが使用しているメモリのみ</t>
    <rPh sb="0" eb="2">
      <t>ワリアテ</t>
    </rPh>
    <phoneticPr fontId="1"/>
  </si>
  <si>
    <t>int ihk_os_write_cpu_register(ihk_os_t ihk_os, int cpu, struct ihk_os_cpu_register *desc)</t>
    <phoneticPr fontId="1"/>
  </si>
  <si>
    <t>eclairでinfo threads; thread 0; btができる、eclair -iで前記解析ができる</t>
    <rPh sb="0" eb="2">
      <t>カイセキガ</t>
    </rPh>
    <phoneticPr fontId="1"/>
  </si>
  <si>
    <t>戻り値：-EINVAL, -EINVAL, -EINVAL, 0, -EINVAL, ーEINVAL, -EINVAL</t>
    <rPh sb="0" eb="1">
      <t>：</t>
    </rPh>
    <phoneticPr fontId="1"/>
  </si>
  <si>
    <t>テストプログラムでのテスト対象関数の呼び出し回数</t>
    <rPh sb="0" eb="1">
      <t>テｓｔカンスウノ</t>
    </rPh>
    <phoneticPr fontId="1"/>
  </si>
  <si>
    <t>検証結果</t>
    <phoneticPr fontId="1"/>
  </si>
  <si>
    <t>結果</t>
    <rPh sb="0" eb="2">
      <t>ケッカ</t>
    </rPh>
    <phoneticPr fontId="1"/>
  </si>
  <si>
    <t>実施日</t>
    <phoneticPr fontId="1"/>
  </si>
  <si>
    <t>修正結果</t>
    <rPh sb="0" eb="2">
      <t>シュウセイ</t>
    </rPh>
    <phoneticPr fontId="1"/>
  </si>
  <si>
    <t>完了日</t>
    <phoneticPr fontId="1"/>
  </si>
  <si>
    <t>redmine issue#</t>
    <phoneticPr fontId="1"/>
  </si>
  <si>
    <t>mem_chunksのアドレス：NULL、有効なもの</t>
    <rPh sb="0" eb="2">
      <t>アソレス</t>
    </rPh>
    <phoneticPr fontId="1"/>
  </si>
  <si>
    <t>戻り値：-EFAULT, 0
割当済メモリ：なし、予約済メモリの全て</t>
    <rPh sb="0" eb="1">
      <t>：</t>
    </rPh>
    <phoneticPr fontId="1"/>
  </si>
  <si>
    <t>戻り値：0, 0
割当済メモリ：NUMAノードごとに予約済メモリの全て</t>
    <rPh sb="0" eb="1">
      <t>：</t>
    </rPh>
    <phoneticPr fontId="1"/>
  </si>
  <si>
    <t>os_set: エントリ数8のunsigned longの配列について、第0ビットが立っているもの、第1ビットが立っているもの</t>
    <rPh sb="0" eb="2">
      <t>ハイレツ</t>
    </rPh>
    <phoneticPr fontId="1"/>
  </si>
  <si>
    <t>n: 0, 8*sizeof(unsigned long)*8</t>
    <phoneticPr fontId="1"/>
  </si>
  <si>
    <t>NUMAノード数：1, ジョブに割り当てられた全数</t>
    <rPh sb="0" eb="2">
      <t>ゼンスウ</t>
    </rPh>
    <phoneticPr fontId="1"/>
  </si>
  <si>
    <t>PASS</t>
    <phoneticPr fontId="1"/>
  </si>
  <si>
    <t>戻り値：-EFAULT, 0, -EINVAL, 0
予約済CPU：なし、ジョブに割り当てられた全て、なし、ジョブに割り当てられた全てから一つを除いたもの</t>
    <rPh sb="0" eb="1">
      <t>モドリアタイ</t>
    </rPh>
    <phoneticPr fontId="1"/>
  </si>
  <si>
    <t>戻り値：-ENOENT, -ENOENT, 0, -ENOENT, -ENOENT</t>
    <rPh sb="0" eb="1">
      <t>ハ</t>
    </rPh>
    <phoneticPr fontId="1"/>
  </si>
  <si>
    <t>予約済CPU数：0, 1, ジョブに割り当てられた数</t>
    <rPh sb="0" eb="1">
      <t>コ</t>
    </rPh>
    <phoneticPr fontId="1"/>
  </si>
  <si>
    <t>戻り値：0, -EACCES</t>
    <rPh sb="0" eb="1">
      <t>モドリアタイ</t>
    </rPh>
    <phoneticPr fontId="1"/>
  </si>
  <si>
    <t>ブラックボックステスト：（要因の組み合わせ数の合計）</t>
    <rPh sb="0" eb="2">
      <t>ヨウイｎ</t>
    </rPh>
    <phoneticPr fontId="1"/>
  </si>
  <si>
    <t>ホワイトボックステスト：（分岐数の合計）＋（関数の数）</t>
    <rPh sb="0" eb="5">
      <t>ケンサコウモクスウ</t>
    </rPh>
    <phoneticPr fontId="1"/>
  </si>
  <si>
    <t>cpus：NULL、エントリ数について予約済CPU数と同じ</t>
    <rPh sb="0" eb="2">
      <t>ゼンブ</t>
    </rPh>
    <phoneticPr fontId="1"/>
  </si>
  <si>
    <t>戻り値：-EINVAL, 0
出力：なし、予約済CPU集合</t>
    <rPh sb="0" eb="1">
      <t>：</t>
    </rPh>
    <phoneticPr fontId="1"/>
  </si>
  <si>
    <t>戻り値：-EFAULT, 0, -EINVAL, 0
予約済CPU: 予約済集合、空、予約済集合、指定されなかったもの</t>
    <rPh sb="0" eb="1">
      <t>モドリアタイ</t>
    </rPh>
    <phoneticPr fontId="1"/>
  </si>
  <si>
    <t>smp_ihk_release_cpu</t>
    <phoneticPr fontId="1"/>
  </si>
  <si>
    <t>戻り値：0
ihk_os_getperfeventで各カウンタの値が取得できる</t>
    <rPh sb="0" eb="1">
      <t>モドリアタイ</t>
    </rPh>
    <phoneticPr fontId="1"/>
  </si>
  <si>
    <t>消化数</t>
    <phoneticPr fontId="1"/>
  </si>
  <si>
    <t>呼び出し回数</t>
    <rPh sb="0" eb="2">
      <t>カイスウ</t>
    </rPh>
    <phoneticPr fontId="1"/>
  </si>
  <si>
    <t>戻り値：-EINVAL, -EINVAL, 0, 0, -EINVAL, 0, -EINVAL</t>
    <rPh sb="0" eb="1">
      <t>：</t>
    </rPh>
    <phoneticPr fontId="1"/>
  </si>
  <si>
    <t>num_cpus：-2^31, -1, 0, 1, 予約数、前記+1、前記-1, 2^31-1</t>
    <rPh sb="0" eb="1">
      <t>オナジ</t>
    </rPh>
    <phoneticPr fontId="1"/>
  </si>
  <si>
    <t>テストプログラムの消化数の尺度として、テスト対象関数の呼び出し回数を用いている。算出方法は以下の通り。</t>
    <rPh sb="0" eb="3">
      <t>フクザツドヲ</t>
    </rPh>
    <phoneticPr fontId="1"/>
  </si>
  <si>
    <t xml:space="preserve">戻り値：0, -ENOMEM
予約済みメモリ：NUMAノードごとのサイズについて、平均との差が10%未満、なし
</t>
    <rPh sb="0" eb="1">
      <t>：</t>
    </rPh>
    <phoneticPr fontId="1"/>
  </si>
  <si>
    <t>NUMAノード：ジョブ用NUMAノードの全て
NUMAノード数：ジョブに割り当てられた全数
NUMAノードごとのサイズ：-1（可能な限り多くのメモリの要求を意味する）</t>
    <rPh sb="0" eb="2">
      <t>シテイシテワリアテラレタカイホウスル</t>
    </rPh>
    <phoneticPr fontId="1"/>
  </si>
  <si>
    <t>戻り値：0, -ENOMEM
予約済みメモリ量：空き容量（MemFree）*0.9、なし</t>
    <rPh sb="0" eb="1">
      <t>：：</t>
    </rPh>
    <phoneticPr fontId="1"/>
  </si>
  <si>
    <t xml:space="preserve">戻り値：-EFAULT, 0
予約済みメモリ：なし、≦ 空き容量（MemFree）*0.9 + 4MiB
</t>
    <rPh sb="0" eb="1">
      <t>アキヨウリョウノモドリアタイ</t>
    </rPh>
    <phoneticPr fontId="1"/>
  </si>
  <si>
    <t>/dev/mcd0: 存在する、存在しない
NUMAノード：ジョブ用NUMAノードの全て
NUMAノードごとのサイズ：空き容量（MemFree）*0.9</t>
    <phoneticPr fontId="1"/>
  </si>
  <si>
    <t>戻り値：0, -ENOMEM, -ENOMEM
NUMAノードごとの予約済メモリ量：搭載量*0.9/(NUMAノード数)、0、0
処理時間：5分未満</t>
    <rPh sb="0" eb="1">
      <t>：</t>
    </rPh>
    <phoneticPr fontId="1"/>
  </si>
  <si>
    <t>cpusはNULL、エントリ数について予約された集合、前記+1、前記-1</t>
    <rPh sb="0" eb="2">
      <t>ゼンブ</t>
    </rPh>
    <phoneticPr fontId="1"/>
  </si>
  <si>
    <t>割り当てられたCPU：なし、予約された集合、前記+1、前記-1</t>
    <rPh sb="0" eb="1">
      <t>ノゼンブ</t>
    </rPh>
    <phoneticPr fontId="1"/>
  </si>
  <si>
    <t>戻り値：0, 予約された数、0、予約された数-1
割り当てられたCPU：なし、予約された集合、予約された集合から一つ除いたもの</t>
    <rPh sb="0" eb="1">
      <t>：</t>
    </rPh>
    <phoneticPr fontId="1"/>
  </si>
  <si>
    <t>NUMAノード数：ジョブに割り当てられた全数
NUMAノードごとの要求メモリ量：予約されたもの、前記+1チャンク、前記-1チャンク、予約されたチャンクの内最後のチャンクのサイズを半分にしたもの</t>
    <rPh sb="0" eb="2">
      <t>ワリアテ</t>
    </rPh>
    <phoneticPr fontId="1"/>
  </si>
  <si>
    <t>戻り値：0, -EINVAL, 0
割当済メモリ：予約されたもの、なし、予約されたものから1チャンク除いたもの、予約されたチャンクの内最後のチャンクのサイズを半分にしたもの</t>
    <rPh sb="0" eb="1">
      <t>：</t>
    </rPh>
    <phoneticPr fontId="1"/>
  </si>
  <si>
    <t>戻り値：0,  予約されたチャンク数、0、予約されたチャンク数-1</t>
    <rPh sb="0" eb="1">
      <t>：</t>
    </rPh>
    <phoneticPr fontId="1"/>
  </si>
  <si>
    <t>mem_chunks：NULL、予約数、前記+1、前記-1</t>
    <rPh sb="0" eb="2">
      <t>ヨヤク</t>
    </rPh>
    <phoneticPr fontId="1"/>
  </si>
  <si>
    <t>戻り値：-EINVAL, 0, -EINVAL, -EINVAL</t>
    <rPh sb="0" eb="1">
      <t>：</t>
    </rPh>
    <phoneticPr fontId="1"/>
  </si>
  <si>
    <t>mem_chunks：NULL、予約されたチャンク、前記に１つ要素を足したもの、前記から一つ要素を除いたもの</t>
    <rPh sb="0" eb="2">
      <t>ヨヤク</t>
    </rPh>
    <phoneticPr fontId="1"/>
  </si>
  <si>
    <t>2/17-2/23</t>
    <phoneticPr fontId="1"/>
  </si>
  <si>
    <t>2/24-3/1</t>
    <phoneticPr fontId="1"/>
  </si>
  <si>
    <t>3/2-3/8</t>
    <phoneticPr fontId="1"/>
  </si>
  <si>
    <t>スケジュール</t>
    <phoneticPr fontId="1"/>
  </si>
  <si>
    <t>週</t>
    <rPh sb="0" eb="1">
      <t>シュウ</t>
    </rPh>
    <phoneticPr fontId="1"/>
  </si>
  <si>
    <t>変数</t>
    <rPh sb="0" eb="2">
      <t>ヘンスウ</t>
    </rPh>
    <phoneticPr fontId="1"/>
  </si>
  <si>
    <t>一日あたり消化数</t>
    <rPh sb="0" eb="3">
      <t>ショウカスウ</t>
    </rPh>
    <phoneticPr fontId="1"/>
  </si>
  <si>
    <t>一週あたり週末の消化数</t>
    <rPh sb="0" eb="11">
      <t>ノ</t>
    </rPh>
    <phoneticPr fontId="1"/>
  </si>
  <si>
    <t>実績</t>
    <phoneticPr fontId="1"/>
  </si>
  <si>
    <t>戻り値：-EINVAL、0、-EINVAL、0
予約済メモリ：変わらない、なし、なし、指定されなかったチャンク</t>
    <rPh sb="0" eb="1">
      <t>：</t>
    </rPh>
    <phoneticPr fontId="1"/>
  </si>
  <si>
    <t>予定</t>
    <rPh sb="0" eb="2">
      <t>ヨテイ</t>
    </rPh>
    <phoneticPr fontId="1"/>
  </si>
  <si>
    <t>osインスタンス：作成前、一つ作成後</t>
    <rPh sb="0" eb="1">
      <t>スウハ</t>
    </rPh>
    <phoneticPr fontId="1"/>
  </si>
  <si>
    <t>インターフェイス部</t>
    <rPh sb="0" eb="1">
      <t>ブ</t>
    </rPh>
    <phoneticPr fontId="1"/>
  </si>
  <si>
    <t>カーネルモジュール部</t>
    <rPh sb="0" eb="1">
      <t>ブ</t>
    </rPh>
    <phoneticPr fontId="1"/>
  </si>
  <si>
    <t>OS:起動直後、起動して１秒後</t>
    <rPh sb="0" eb="2">
      <t>キドウシテ</t>
    </rPh>
    <phoneticPr fontId="1"/>
  </si>
  <si>
    <t>戻り値：全て0
OSステータス：SHUTDOWNまたはINACTIVE、SHUTDOWNまたはINACTIVE</t>
    <rPh sb="0" eb="1">
      <t>：</t>
    </rPh>
    <phoneticPr fontId="1"/>
  </si>
  <si>
    <t>仕様</t>
    <rPh sb="0" eb="2">
      <t>シヨウ</t>
    </rPh>
    <phoneticPr fontId="1"/>
  </si>
  <si>
    <t>予約済みメモリ：なし、 空き容量の90%</t>
    <rPh sb="0" eb="20">
      <t>スウコ</t>
    </rPh>
    <phoneticPr fontId="1"/>
  </si>
  <si>
    <t>戻り値：0, 予約数
予約済みメモリ：0,  空き容量の90%</t>
    <rPh sb="0" eb="1">
      <t>：</t>
    </rPh>
    <phoneticPr fontId="1"/>
  </si>
  <si>
    <t>戻り値：0, -ENOENT
OSインスタンス数：1, (確認しない）</t>
    <rPh sb="0" eb="1">
      <t>モドリアタイ</t>
    </rPh>
    <phoneticPr fontId="1"/>
  </si>
  <si>
    <t>2/3-2/9</t>
    <rPh sb="0" eb="1">
      <t>シュウ</t>
    </rPh>
    <phoneticPr fontId="1"/>
  </si>
  <si>
    <t>2/10-2/16</t>
    <rPh sb="0" eb="1">
      <t>シュウ</t>
    </rPh>
    <phoneticPr fontId="1"/>
  </si>
  <si>
    <t>3/9-3/15</t>
    <rPh sb="0" eb="1">
      <t>シュウ</t>
    </rPh>
    <phoneticPr fontId="1"/>
  </si>
  <si>
    <t>3/16-3/22</t>
    <rPh sb="0" eb="1">
      <t>シュウ</t>
    </rPh>
    <phoneticPr fontId="1"/>
  </si>
  <si>
    <t>3/23-3/29</t>
    <rPh sb="0" eb="1">
      <t>シュウ</t>
    </rPh>
    <phoneticPr fontId="1"/>
  </si>
  <si>
    <t>3/30-4/5</t>
    <rPh sb="0" eb="1">
      <t>シュウ</t>
    </rPh>
    <phoneticPr fontId="1"/>
  </si>
  <si>
    <t>1/27-2/2</t>
    <phoneticPr fontId="1"/>
  </si>
  <si>
    <t>1/20-1/26</t>
    <phoneticPr fontId="1"/>
  </si>
  <si>
    <t>num_mem_chunksは-2^31, -1, 0, 1,  予約されたチャンク、前記に１つ要素を足したもの、前記から一つ要素を除いたもの、2^31</t>
    <rPh sb="0" eb="1">
      <t>ワリアテラレタ</t>
    </rPh>
    <phoneticPr fontId="1"/>
  </si>
  <si>
    <t>mapはNULL、エントリ数について割り当てられた数、前記+1、前記-1</t>
    <phoneticPr fontId="1"/>
  </si>
  <si>
    <t>戻り値：-EFAULT, 0, -EINVAL, -EINVAL
出力：なし、指定したもの、なし、なし</t>
    <rPh sb="0" eb="1">
      <t>：</t>
    </rPh>
    <phoneticPr fontId="1"/>
  </si>
  <si>
    <t>障害</t>
    <rPh sb="0" eb="2">
      <t>ショウガイ</t>
    </rPh>
    <phoneticPr fontId="1"/>
  </si>
  <si>
    <t>カーネル
モジュール部
件数</t>
    <rPh sb="0" eb="1">
      <t>ブ</t>
    </rPh>
    <phoneticPr fontId="1"/>
  </si>
  <si>
    <t>インター
フェイス部
件数</t>
    <rPh sb="0" eb="1">
      <t>ブ</t>
    </rPh>
    <phoneticPr fontId="1"/>
  </si>
  <si>
    <t>累積</t>
    <rPh sb="0" eb="2">
      <t>ルイセキ</t>
    </rPh>
    <phoneticPr fontId="1"/>
  </si>
  <si>
    <t>累積</t>
    <rPh sb="0" eb="1">
      <t>ルイセキ</t>
    </rPh>
    <phoneticPr fontId="1"/>
  </si>
  <si>
    <t>仕様書
件数</t>
    <rPh sb="0" eb="1">
      <t>シヨウショ</t>
    </rPh>
    <phoneticPr fontId="1"/>
  </si>
  <si>
    <t>ファイルの
番号</t>
    <rPh sb="0" eb="2">
      <t>バンゴウ</t>
    </rPh>
    <phoneticPr fontId="1"/>
  </si>
  <si>
    <t>05, 06</t>
    <phoneticPr fontId="1"/>
  </si>
  <si>
    <t>03</t>
    <phoneticPr fontId="1"/>
  </si>
  <si>
    <t>08</t>
    <phoneticPr fontId="1"/>
  </si>
  <si>
    <t>07</t>
    <phoneticPr fontId="1"/>
  </si>
  <si>
    <t>01</t>
    <phoneticPr fontId="1"/>
  </si>
  <si>
    <t>02</t>
    <phoneticPr fontId="1"/>
  </si>
  <si>
    <t>04</t>
    <phoneticPr fontId="1"/>
  </si>
  <si>
    <t>/dev/mcd0: 存在しない、存在する</t>
    <rPh sb="0" eb="3">
      <t>ソンザイマエ</t>
    </rPh>
    <phoneticPr fontId="1"/>
  </si>
  <si>
    <t>OSインスタンス: 存在しない、存在する</t>
    <rPh sb="0" eb="20">
      <t>ソンザイマエ</t>
    </rPh>
    <phoneticPr fontId="1"/>
  </si>
  <si>
    <t>mem_chunkのサイズに-1を指定することで全てのNUMAノードの全てのチャンクを解放する</t>
    <rPh sb="0" eb="1">
      <t>スベテノシテイシテカイホウスル</t>
    </rPh>
    <phoneticPr fontId="1"/>
  </si>
  <si>
    <t>戻り値：-EINVAL, -EINVAL, -EINVAL, 0, 0, -EINVAL, 0, -EINVAL
予約メモリ：変わらない、変わらない、変わらない、指定チャンクが除かれたもの、なし、なし、指定されなかったチャンク、変わらない</t>
    <rPh sb="0" eb="1">
      <t>：</t>
    </rPh>
    <phoneticPr fontId="1"/>
  </si>
  <si>
    <t>smp_ihk_release_cpu</t>
    <rPh sb="0" eb="3">
      <t>ハンイガイノ</t>
    </rPh>
    <phoneticPr fontId="1"/>
  </si>
  <si>
    <t>smp_ihk_reserve_mem</t>
    <rPh sb="0" eb="1">
      <t>アタイ</t>
    </rPh>
    <phoneticPr fontId="1"/>
  </si>
  <si>
    <t>関数名とredmine issue#
（インターフェイス部、仕様書については省略）</t>
    <rPh sb="0" eb="1">
      <t>ブ</t>
    </rPh>
    <phoneticPr fontId="1"/>
  </si>
  <si>
    <t>smp_ihk_os_assign_cpu</t>
    <rPh sb="0" eb="2">
      <t>バンゴウノ</t>
    </rPh>
    <phoneticPr fontId="1"/>
  </si>
  <si>
    <t>smp_ihk_os_assign_mem</t>
    <rPh sb="0" eb="2">
      <t>カイホウヲ</t>
    </rPh>
    <phoneticPr fontId="1"/>
  </si>
  <si>
    <t>smp_ihk_os_release_mem, _smp_ihk_os_release_mem</t>
    <phoneticPr fontId="1"/>
  </si>
  <si>
    <t>戻り値：-ENOENT, 0</t>
    <rPh sb="0" eb="1">
      <t>ハ</t>
    </rPh>
    <phoneticPr fontId="1"/>
  </si>
  <si>
    <t>KRMから見た
優先度
（色付きのものを上から順に実装して欲しい）</t>
    <rPh sb="0" eb="2">
      <t>イロツキノ</t>
    </rPh>
    <rPh sb="5" eb="6">
      <t>ミ</t>
    </rPh>
    <rPh sb="7" eb="10">
      <t>ユウセンド</t>
    </rPh>
    <phoneticPr fontId="1"/>
  </si>
  <si>
    <t>戻り値：-EINVAL, -EINVAL, -EINVAL, 0, 0, -EINVAL, 0, -EINVAL
割当メモリ：変わらない、変わらない、変わらない、指定チャンクが除かれたもの、なし、なし、指定されなかったチャンク、変わらない</t>
    <rPh sb="0" eb="1">
      <t>：</t>
    </rPh>
    <phoneticPr fontId="1"/>
  </si>
  <si>
    <t>mem_chunks：NULL、割り当てられたもの、前記に１つ要素を足したもの、前記から一つ要素を除いたもの</t>
    <rPh sb="0" eb="2">
      <t>ヨヤク</t>
    </rPh>
    <phoneticPr fontId="1"/>
  </si>
  <si>
    <t>num_mem_chunksは-2^31, -1, 0, 1, 割り当てられたもの、前記に1つ要素を加えたもの、前記から1つ要素を除いたもの、2^31</t>
    <rPh sb="0" eb="1">
      <t>ワリアテラレタ</t>
    </rPh>
    <phoneticPr fontId="1"/>
  </si>
  <si>
    <t>num_mem_chunksは-2^31, -1, 0, 1, 割り当てられたもの、前記+1、前記-1、 2^31</t>
    <rPh sb="0" eb="1">
      <t>ワリアテラレタ</t>
    </rPh>
    <phoneticPr fontId="1"/>
  </si>
  <si>
    <t>mem_chunks：NULL、割り当てられたもの、前記+1、前記-1</t>
    <rPh sb="0" eb="2">
      <t>ヨヤク</t>
    </rPh>
    <phoneticPr fontId="1"/>
  </si>
  <si>
    <t>割当済チャンク数：なし、割り当てられたもの、前記+1、前記-1</t>
    <rPh sb="0" eb="1">
      <t>スミ</t>
    </rPh>
    <phoneticPr fontId="1"/>
  </si>
  <si>
    <t>NUMAノード数：ジョブに割り当てられた全数
num_mem_chunksは-2^31, -1, 0, 1, 割り当てられたもの、前記+1、前記-1、 2^31</t>
    <rPh sb="0" eb="1">
      <t>ワリアテラレタ</t>
    </rPh>
    <phoneticPr fontId="1"/>
  </si>
  <si>
    <t>ihk_os_release_cpu, ihk_os_assign_cpu</t>
    <phoneticPr fontId="1"/>
  </si>
  <si>
    <t>num_cpus: -2^31, -1, 0, 1, 割り当てられたもの、前記-1、前記+1、2^31</t>
    <rPh sb="0" eb="1">
      <t>オナジ</t>
    </rPh>
    <phoneticPr fontId="1"/>
  </si>
  <si>
    <t>戻り値：-ENOENT, 0
OS: ステータスがINACTIVE、存在しない</t>
    <phoneticPr fontId="1"/>
  </si>
  <si>
    <t>戻り値：-ENOENT, 0
OSステータス: (OSが存在しない）、INACTIVE</t>
    <rPh sb="0" eb="1">
      <t>ガ</t>
    </rPh>
    <phoneticPr fontId="1"/>
  </si>
  <si>
    <t>09</t>
    <phoneticPr fontId="1"/>
  </si>
  <si>
    <t>ihk_os_shutdown, __ihk_os_shutdown, smp_ihk_os_shutdown, smp_module_exit, smp_ihk_release_cpu, __ihk_os_status, smp_ihk_os_query_status, __ihk_os_freeze, __ihk_os_thaw
* shutdown, freeze, thawで、CPU状態変更の操作が実行中である場合は、その変更が完了するまで待つことで、CPU状態変更の操作が衝突して整合性のない状態になることを防ぐ</t>
    <rPh sb="0" eb="2">
      <t>テキセツナ</t>
    </rPh>
    <phoneticPr fontId="1"/>
  </si>
  <si>
    <t>戻り値：0, -EPERM</t>
    <rPh sb="0" eb="1">
      <t>：</t>
    </rPh>
    <phoneticPr fontId="1"/>
  </si>
  <si>
    <t>OSの状態：割込み禁止状態かつデッドロック、それ以外</t>
    <rPh sb="0" eb="2">
      <t>ワリコミキンシジョウタイデハ</t>
    </rPh>
    <phoneticPr fontId="1"/>
  </si>
  <si>
    <t>10</t>
    <phoneticPr fontId="1"/>
  </si>
  <si>
    <t>戻り値：全て0
OSインスタンス数：全て0</t>
    <rPh sb="0" eb="1">
      <t>：</t>
    </rPh>
    <phoneticPr fontId="1"/>
  </si>
  <si>
    <t>戻り値：-EINVAL, -EINVAL, 0, 0, 0, 0, -EINVAL, -EINVAL
割当済CPU：変わらない、変わらない、変わらない、指定されたもの以外、空、指定されたもの以外、変わらない、変わらない</t>
    <rPh sb="0" eb="1">
      <t>：</t>
    </rPh>
    <phoneticPr fontId="1"/>
  </si>
  <si>
    <t>__ihk_os_shutdown, __ihk_device_destroy_os
＊INACTIVEのときに（destroy経由で）shutdownを実行するようにする</t>
    <rPh sb="0" eb="2">
      <t>ジッコウスルヨウニスル</t>
    </rPh>
    <phoneticPr fontId="1"/>
  </si>
  <si>
    <t>NUMAノード：ジョブ用NUMAノードの全て
mem_chunksのアドレス：NULL、有効なアドレス
NUMAノードごとのサイズ：空き容量（MemFree）*0.9</t>
    <rPh sb="0" eb="3">
      <t>フグアイヲ</t>
    </rPh>
    <phoneticPr fontId="1"/>
  </si>
  <si>
    <t>戻り値：-ENOENT, 割当数</t>
    <rPh sb="0" eb="1">
      <t>：</t>
    </rPh>
    <phoneticPr fontId="1"/>
  </si>
  <si>
    <t>戻り値：-ENOENT, fd（正の値）</t>
    <rPh sb="0" eb="1">
      <t>：</t>
    </rPh>
    <phoneticPr fontId="1"/>
  </si>
  <si>
    <t>戻り値：fd（正の値）, fd（正の値）</t>
    <rPh sb="0" eb="1">
      <t>：</t>
    </rPh>
    <phoneticPr fontId="1"/>
  </si>
  <si>
    <t>戻り値：fd（正の値）, -EPERM</t>
    <phoneticPr fontId="1"/>
  </si>
  <si>
    <t>type: INT_MIN, -1, INT_MAX</t>
    <rPh sb="0" eb="2">
      <t>ユウコウナモノ</t>
    </rPh>
    <phoneticPr fontId="1"/>
  </si>
  <si>
    <t>戻り値：全て-EINVAL</t>
    <rPh sb="0" eb="1">
      <t>：</t>
    </rPh>
    <phoneticPr fontId="1"/>
  </si>
  <si>
    <t>戻り値：全て有効なfile descriptorの値
fd: 全て対象のイベントを受け取れる</t>
    <rPh sb="0" eb="1">
      <t>：</t>
    </rPh>
    <phoneticPr fontId="1"/>
  </si>
  <si>
    <t>戻り値：-ENOENT, -ENOENT, fd（正の値）, -ENOENT, -ENOENT</t>
    <phoneticPr fontId="1"/>
  </si>
  <si>
    <t>root権限を持たないとIHK_OS_REGISTER_EVENTを実行できないように変更した</t>
    <rPh sb="0" eb="2">
      <t>ジッコウニハ</t>
    </rPh>
    <phoneticPr fontId="1"/>
  </si>
  <si>
    <t>int ihk_os_query_cpu(int index, int *cpus, int num_cpus)</t>
    <phoneticPr fontId="1"/>
  </si>
  <si>
    <t>戻り値：割当数, 割当数</t>
    <rPh sb="0" eb="1">
      <t>：</t>
    </rPh>
    <phoneticPr fontId="1"/>
  </si>
  <si>
    <t>戻り値：-EINVAL, -EINVAL, 割当数, -EINVAL, -EINVAL</t>
    <rPh sb="0" eb="3">
      <t>ワリアテスウ</t>
    </rPh>
    <phoneticPr fontId="1"/>
  </si>
  <si>
    <t>NUMAノード：ジョブ用NUMAノードの全て
IHK_RESERVE_MEM_MAX_SIZE_RATIO_ALL: 100, 90
NUMAノードごとのサイズ：-1（可能な限り多くのメモリの要求を意味する）</t>
    <rPh sb="0" eb="1">
      <t>アリ</t>
    </rPh>
    <phoneticPr fontId="1"/>
  </si>
  <si>
    <t>NUMAノード：ジョブ用NUMAノードの全て
IHK_RESERVE_MEM_MIN_CHUNK_SIZE: 64KiB, 4 MiB
NUMAノードごとのサイズ：-1（可能な限り多くのメモリの要求を意味する）</t>
    <rPh sb="0" eb="1">
      <t>アリ</t>
    </rPh>
    <phoneticPr fontId="1"/>
  </si>
  <si>
    <t>戻り値：全て0
NUMAノードごとの予約済みメモリ量： ihk_reserve_memで計測した空き容量の98%以上、 前記より少ない</t>
    <rPh sb="0" eb="2">
      <t>ヨウキュウリョウワリアテラ</t>
    </rPh>
    <phoneticPr fontId="1"/>
  </si>
  <si>
    <t>NUMAノード：ジョブ用NUMAノードの全て
IHK_RESERVE_MEM_TIMEOUT: 180, 0
NUMAノードごとのサイズ：-1（可能な限り多くのメモリの要求を意味する）</t>
    <rPh sb="0" eb="1">
      <t>アキヨウリョウ</t>
    </rPh>
    <phoneticPr fontId="1"/>
  </si>
  <si>
    <t>戻り値：全て0
予約済みメモリ量：ihk_reserve_memで計測した空き容量の98%以上,  90%以上</t>
    <rPh sb="0" eb="3">
      <t>：</t>
    </rPh>
    <phoneticPr fontId="1"/>
  </si>
  <si>
    <t>戻り値：全て0
NUMAノードごと予約済みメモリ量：ihk_reserve_memで計測した空き容量の98%以上
予約済みメモリ量の合計：30,782,652,416以上
処理時間：5分未満</t>
    <rPh sb="0" eb="1">
      <t>：</t>
    </rPh>
    <phoneticPr fontId="1"/>
  </si>
  <si>
    <t>戻り値：-EINVAL, 0, -EBUSY, 0, 0, 0, 0
OSステータス：全てINACTIVE</t>
    <rPh sb="0" eb="1">
      <t>：</t>
    </rPh>
    <phoneticPr fontId="1"/>
  </si>
  <si>
    <t>OSステータス：INACTIVE、RUNNING、SHUTDOWN、PANIC、HUNGUP、FREEZING、FROZEN
※ihk_os_bootはBOOTINGの場合RUNNINGまで待つので、BOOTINGはテストしない</t>
    <rPh sb="0" eb="1">
      <t>※</t>
    </rPh>
    <phoneticPr fontId="1"/>
  </si>
  <si>
    <t>osの状態はINACTIVE, RUNNING, SHUTDOWN, PANIC, HANGUP, FREEZING, FROZEN
※ihk_os_bootはBOOTINGの場合RUNNINGまで待つので、BOOTINGはテストしない</t>
    <rPh sb="0" eb="2">
      <t>イガイ</t>
    </rPh>
    <phoneticPr fontId="1"/>
  </si>
  <si>
    <t>PASS</t>
  </si>
  <si>
    <t>戻り値：-EINVAL, -EINVAL, -EINVAL, -EINVAL,  0, -EINVAL, -EINVAL, -EINVAL</t>
    <rPh sb="0" eb="1">
      <t>：</t>
    </rPh>
    <phoneticPr fontId="1"/>
  </si>
  <si>
    <t>予約済みメモリ：なし、空き容量の90%</t>
    <rPh sb="0" eb="19">
      <t>スウコ</t>
    </rPh>
    <phoneticPr fontId="1"/>
  </si>
  <si>
    <t xml:space="preserve">戻り値：全て0
予約済みメモリ：なし、空き容量の90% </t>
    <rPh sb="0" eb="1">
      <t>：</t>
    </rPh>
    <phoneticPr fontId="1"/>
  </si>
  <si>
    <t>戻り値：-ENOENT, -ENOENT, 0, -ENOENT, -ENOENT
OSインスタンス数：0, 0, 1, 0, 0</t>
    <phoneticPr fontId="1"/>
  </si>
  <si>
    <t>ihk_os_query_mem, ihk_os_query_cpu, ihk_get_num_reserved_mem_chunks, ihk_query_mem</t>
    <phoneticPr fontId="1"/>
  </si>
  <si>
    <t>週次</t>
    <rPh sb="0" eb="1">
      <t>シュウジ</t>
    </rPh>
    <phoneticPr fontId="1"/>
  </si>
  <si>
    <t>OSステータス：INACTIVE、RUNNING、SHUTDOWN、PANIC、HUNGUP、FREEZING、FROZEN</t>
    <phoneticPr fontId="1"/>
  </si>
  <si>
    <t>戻り値：-EINVAL, -EINVAL, -EINVAL, -EINVAL, -EINVAL, -EINVAL, -EINVAL, 0, 0
OSステータス：INACTIVE、RUNNING、SHUTDOWN、PANIC、HUNGUP、RUNNING、RUNNING</t>
    <rPh sb="0" eb="1">
      <t>：</t>
    </rPh>
    <phoneticPr fontId="1"/>
  </si>
  <si>
    <t>戻り値：全て0
予約済みメモリ量：ihk_reserve_memで計測した空き容量の98%以上, 前記以下</t>
    <rPh sb="0" eb="3">
      <t>：</t>
    </rPh>
    <phoneticPr fontId="1"/>
  </si>
  <si>
    <t>os数：INT_MIN, -1, 0, 1, INT_MAX</t>
    <rPh sb="0" eb="1">
      <t>スウハ</t>
    </rPh>
    <phoneticPr fontId="1"/>
  </si>
  <si>
    <t>戻り値：OS数1は0, それ以外は-EINVAL
OSインスタンスの出力：OS数1は0が格納される、それ以外は書き換わらない</t>
    <rPh sb="0" eb="1">
      <t>：</t>
    </rPh>
    <phoneticPr fontId="1"/>
  </si>
  <si>
    <t>11</t>
    <phoneticPr fontId="1"/>
  </si>
  <si>
    <t>05</t>
    <phoneticPr fontId="1"/>
  </si>
  <si>
    <t>smp_ihk_os_query_cpu, smp_ihk_query_cpu
* CPU数確認を追加、kmallocサイズ修正</t>
    <rPh sb="0" eb="64">
      <t>エイキョウスウ</t>
    </rPh>
    <phoneticPr fontId="1"/>
  </si>
  <si>
    <t>12</t>
    <phoneticPr fontId="1"/>
  </si>
  <si>
    <t>割当済CPU：なし</t>
    <rPh sb="0" eb="2">
      <t>ワリアテ</t>
    </rPh>
    <phoneticPr fontId="1"/>
  </si>
  <si>
    <t>割当済メモリ：なし</t>
    <rPh sb="0" eb="1">
      <t>ワリアテズミ</t>
    </rPh>
    <phoneticPr fontId="1"/>
  </si>
  <si>
    <t>戻り値：-EINVAL</t>
    <rPh sb="0" eb="1">
      <t>：</t>
    </rPh>
    <phoneticPr fontId="1"/>
  </si>
  <si>
    <t>fn：NULL、カーネルイメージを指すパス、/dev/null</t>
    <rPh sb="0" eb="2">
      <t>ユウコウナモノ</t>
    </rPh>
    <phoneticPr fontId="1"/>
  </si>
  <si>
    <t>戻り値：-EINVAL, 0, -EINVAL</t>
    <rPh sb="0" eb="1">
      <t>：</t>
    </rPh>
    <phoneticPr fontId="1"/>
  </si>
  <si>
    <t>戻り値：-EFAULT, 0, 0, 0</t>
    <rPh sb="0" eb="1">
      <t>：</t>
    </rPh>
    <phoneticPr fontId="1"/>
  </si>
  <si>
    <t>戻り値：-EINVAL
予約済CPU：なし</t>
    <rPh sb="0" eb="1">
      <t>：</t>
    </rPh>
    <phoneticPr fontId="1"/>
  </si>
  <si>
    <t>cpus：NULL、ジョブに割り当てられた全て、前記にマシンが備えない番号のものを一つ加えたもの、前記から一つ除いたもの</t>
    <rPh sb="0" eb="2">
      <t>ゼンブ</t>
    </rPh>
    <phoneticPr fontId="1"/>
  </si>
  <si>
    <t>cpus：NULL、予約された集合、予約された集合にマシンが備えない番号のものを一つ加えたもの、一つ除いたもの</t>
    <rPh sb="0" eb="2">
      <t>ゼンブ</t>
    </rPh>
    <phoneticPr fontId="1"/>
  </si>
  <si>
    <t>戻り値：-EINVAL
予約済CPU：変化なし</t>
    <rPh sb="0" eb="1">
      <t>：</t>
    </rPh>
    <phoneticPr fontId="1"/>
  </si>
  <si>
    <t>cpus：NULL、予約された集合、予約された集合にマシンが備えない番号のものを一つ加えたもの、一つ除いたもの</t>
    <rPh sb="0" eb="2">
      <t>ヨヤク</t>
    </rPh>
    <phoneticPr fontId="1"/>
  </si>
  <si>
    <t>戻り値：-EINVAL
割り当てられたCPU：なし</t>
    <rPh sb="0" eb="1">
      <t>：</t>
    </rPh>
    <phoneticPr fontId="1"/>
  </si>
  <si>
    <t>cpusはNULL、エントリ数について予約された集合、前記にマシンが備えない番号のものを一つ加えたもの、前記-1</t>
    <rPh sb="0" eb="2">
      <t>ゼンブ</t>
    </rPh>
    <phoneticPr fontId="1"/>
  </si>
  <si>
    <t>戻り値：-EINVAL
割当済CPU: 変化しない</t>
    <rPh sb="0" eb="1">
      <t>：</t>
    </rPh>
    <phoneticPr fontId="1"/>
  </si>
  <si>
    <t>num_mem_chunksは-2^31, -1, 0, 1, ジョブに割り当てられたNUMAノード数, 2^31
NUMAノードごとのサイズ：そのNUMAノードの空き容量（MemFree）*0.9</t>
    <rPh sb="0" eb="1">
      <t>ワリアテラレタ</t>
    </rPh>
    <phoneticPr fontId="1"/>
  </si>
  <si>
    <t>戻り値：-EINVAL, -EINVAL, 0, 0, 0, -EINVAL
予約済メモリ：なし、なし、なし、1ノードでそのNUMAノードの空き容量（MemFree）*0.9, 全ノードでぞれぞれのNUMAノードの空き容量（MemFree）*0.9、なし</t>
    <rPh sb="0" eb="1">
      <t>：</t>
    </rPh>
    <phoneticPr fontId="1"/>
  </si>
  <si>
    <t>戻り値：-ENOENT, -ENOENT, 0, -ENOENT, -ENOENT</t>
    <rPh sb="0" eb="1">
      <t>モドリアタイ</t>
    </rPh>
    <phoneticPr fontId="1"/>
  </si>
  <si>
    <t>戻り値：-ENOENT, 0
kmsg: ブートした旨が表示される、空</t>
    <phoneticPr fontId="1"/>
  </si>
  <si>
    <t>戻り値：-ENOENT, -ENOENT, IHK_KMSG_SIZE, -ENOENT, -ENOENT</t>
    <phoneticPr fontId="1"/>
  </si>
  <si>
    <t>戻り値：-ENOENT, IHK_KMSG_SIZE</t>
    <phoneticPr fontId="1"/>
  </si>
  <si>
    <t>kmsg: bootedを含む</t>
    <rPh sb="0" eb="1">
      <t>カラッポ</t>
    </rPh>
    <phoneticPr fontId="1"/>
  </si>
  <si>
    <t>戻り値：0
kmsg: 空</t>
    <rPh sb="0" eb="1">
      <t>：</t>
    </rPh>
    <phoneticPr fontId="1"/>
  </si>
  <si>
    <t>13</t>
    <phoneticPr fontId="1"/>
  </si>
  <si>
    <t xml:space="preserve">戻り値：-EINVAL, -EINVAL, 0, 0, 0, 0, -EINVAL
</t>
    <rPh sb="0" eb="1">
      <t>モドリアタイ</t>
    </rPh>
    <phoneticPr fontId="1"/>
  </si>
  <si>
    <t>戻り値：0
状態：各CPUからCPU番号を表示させるプログラムが期待通り動作する</t>
    <rPh sb="0" eb="1">
      <t>アタイ：ドウジニ</t>
    </rPh>
    <phoneticPr fontId="1"/>
  </si>
  <si>
    <t xml:space="preserve">cpus: 半分がLinux CPU#0を送信先とし、もう半分がLinux CPU#1を送信先とする
</t>
    <rPh sb="0" eb="2">
      <t>ハンブｎカクコア</t>
    </rPh>
    <phoneticPr fontId="1"/>
  </si>
  <si>
    <t>num_cpus: -2^31, -1, 0, 1, McKernelに割り当てたCPU数、前記-1、前記+1、2^31</t>
    <rPh sb="0" eb="1">
      <t>オナジ</t>
    </rPh>
    <phoneticPr fontId="1"/>
  </si>
  <si>
    <t>イベント: out of memory, panic, hungup
type: OOM, STATUS, STATUS</t>
    <phoneticPr fontId="1"/>
  </si>
  <si>
    <t>smp_ihk_os_load_file: エラー時にosのstatusを復元</t>
    <rPh sb="0" eb="2">
      <t>ジョウタイヲ</t>
    </rPh>
    <phoneticPr fontId="1"/>
  </si>
  <si>
    <t>smp_ihk_os_boot and smp_ihk_os_shutdown: Fix device status check</t>
    <phoneticPr fontId="1"/>
  </si>
  <si>
    <t>n:0</t>
    <phoneticPr fontId="1"/>
  </si>
  <si>
    <t>戻り値：-EINVAL</t>
    <rPh sb="0" eb="1">
      <t>モドリアタイ</t>
    </rPh>
    <phoneticPr fontId="1"/>
  </si>
  <si>
    <t>n:1
attr.config: 命令数
計測対象McKernelプログラム：nopを100万回実行</t>
    <rPh sb="0" eb="50">
      <t>メイレイスウト</t>
    </rPh>
    <phoneticPr fontId="1"/>
  </si>
  <si>
    <t>n:2
attr.config: 命令数とload命令数
計測対象McKernelプログラム：nopを100万回実行して、ldrを100万回実行</t>
    <rPh sb="0" eb="2">
      <t>マンカイメイレイスウト</t>
    </rPh>
    <phoneticPr fontId="1"/>
  </si>
  <si>
    <t>戻り値：0
計測結果：100万〜110万の範囲</t>
    <rPh sb="0" eb="1">
      <t>：</t>
    </rPh>
    <phoneticPr fontId="1"/>
  </si>
  <si>
    <t>戻り値：0
計測結果：〈200万〜220万, 100万〜110万〉</t>
    <rPh sb="0" eb="1">
      <t>アタイ</t>
    </rPh>
    <phoneticPr fontId="1"/>
  </si>
  <si>
    <t>戻り値：0, 0
計測結果：200万〜220万の範囲、100万〜110万の範囲</t>
    <rPh sb="0" eb="1">
      <t>：</t>
    </rPh>
    <phoneticPr fontId="1"/>
  </si>
  <si>
    <t>64Kページと256MB割り当てて、2Mページで512MB割り当てる</t>
    <rPh sb="0" eb="2">
      <t>ワリアテ</t>
    </rPh>
    <phoneticPr fontId="1"/>
  </si>
  <si>
    <t>ユーザモードで256MB割り当て、カーネルモードで512MB割り当てる</t>
    <rPh sb="0" eb="2">
      <t>ワリアテ</t>
    </rPh>
    <phoneticPr fontId="1"/>
  </si>
  <si>
    <t>ユーザモードで2秒CPU時間を消費する</t>
    <phoneticPr fontId="1"/>
  </si>
  <si>
    <t>カーネルモードで2秒CPU時間を消費し、ユーザモードで4秒CPU時間を消費する</t>
    <rPh sb="0" eb="2">
      <t>ジカンヲ</t>
    </rPh>
    <phoneticPr fontId="1"/>
  </si>
  <si>
    <t>ユーザモードでCPU#0のCPU時間を2秒消費し、#47のCPU時間を4秒消費する</t>
    <rPh sb="0" eb="2">
      <t>ジカンヲ</t>
    </rPh>
    <phoneticPr fontId="1"/>
  </si>
  <si>
    <t>memory_stat_rss[64K]が256MB増加し、[2M]が512MB増加する</t>
    <rPh sb="0" eb="2">
      <t>ヘンカスル</t>
    </rPh>
    <phoneticPr fontId="1"/>
  </si>
  <si>
    <t>memory_stat_mapped_file[64K]が256MB増加する</t>
    <rPh sb="0" eb="1">
      <t>ヘンカスウｒ</t>
    </rPh>
    <phoneticPr fontId="1"/>
  </si>
  <si>
    <t xml:space="preserve"> memory_max_usageが256MB増加し、memory_kmem_usagが512MB増加する</t>
    <rPh sb="0" eb="2">
      <t>ヘンカスル</t>
    </rPh>
    <phoneticPr fontId="1"/>
  </si>
  <si>
    <t>cpuacct_stat_systemが2秒増加し、userが4秒増加する</t>
    <rPh sb="0" eb="2">
      <t>ヘンカスル</t>
    </rPh>
    <phoneticPr fontId="1"/>
  </si>
  <si>
    <t xml:space="preserve"> cpuacct_usageが2秒増加する</t>
    <rPh sb="0" eb="2">
      <t>ヘンカスル</t>
    </rPh>
    <phoneticPr fontId="1"/>
  </si>
  <si>
    <t>cpuacct_usage_percpu[0]が2秒増加し、[47]が4秒増加する</t>
    <rPh sb="0" eb="2">
      <t>ヘン</t>
    </rPh>
    <phoneticPr fontId="1"/>
  </si>
  <si>
    <t xml:space="preserve">戻り値：0
計測結果: 100万〜110万、200万〜220万 </t>
    <rPh sb="0" eb="1">
      <t>：カイ</t>
    </rPh>
    <phoneticPr fontId="1"/>
  </si>
  <si>
    <t>n: 6
attr: 
  .config: 0x0011, 0x80C1, 0x80C0, 0x0316, 0x031E, 0x018E
  .disabled: 1
  .pinned: 0
  .exclude_user: 0
  .exclude_kernel: 1
  .exclude_hv: 1
  .exclude_idle: 0</t>
    <phoneticPr fontId="1"/>
  </si>
  <si>
    <t>int ihk_os_perfctl(int index, int comm)</t>
    <phoneticPr fontId="1"/>
  </si>
  <si>
    <t>pgsizesはNULLと、割り当てられたNUMA数の配列、前記に1要素追加したもの、前記から1要素削除したもの</t>
    <rPh sb="0" eb="1">
      <t>シュ</t>
    </rPh>
    <phoneticPr fontId="1"/>
  </si>
  <si>
    <t>ihk_os_kmsg: 返り値を修正した
ihk_os_clear_kmsg: エラー処理を修正した</t>
    <rPh sb="0" eb="1">
      <t>カエリアタイ</t>
    </rPh>
    <phoneticPr fontId="1"/>
  </si>
  <si>
    <t>__ihk_smp_release_mem_partially: アライン改善のサイズを32MiBから4MiBに変更した</t>
    <rPh sb="0" eb="2">
      <t>カイゼｎ</t>
    </rPh>
    <phoneticPr fontId="1"/>
  </si>
  <si>
    <t>戻り値：-ENOENT, 割当済NUMAノード数</t>
    <rPh sb="0" eb="1">
      <t>ワリアテスミ</t>
    </rPh>
    <phoneticPr fontId="1"/>
  </si>
  <si>
    <t>戻り値：-ENOENT, IHK_MAX_NUM_PGSIZES</t>
    <phoneticPr fontId="1"/>
  </si>
  <si>
    <t>__ihk_os_ioctl_perm: Remove IHK_OS_GET_IKC_MAP from whitelist</t>
  </si>
  <si>
    <t>int ihk_os_get_ikc_map(int index, struct ihk_ikc_cpu_map *map, int num_cpus)</t>
    <phoneticPr fontId="1"/>
  </si>
  <si>
    <t>解消済障害件数</t>
    <rPh sb="0" eb="7">
      <t>カイショウズミ（ショウガイ</t>
    </rPh>
    <phoneticPr fontId="1"/>
  </si>
  <si>
    <t>戻り値：-EINVAL, 0, -EINVAL, -EINVAL, -EINVAL, -EINVAL, -EBUSY, 0
OSステータス：INACTIVE、FROZEN、SHUTDOWN、PANIC、HUNGUP、FROZEN、FROZEN</t>
    <rPh sb="0" eb="1">
      <t>：</t>
    </rPh>
    <phoneticPr fontId="1"/>
  </si>
  <si>
    <t>__ihk_os_freeze: Fix error handling
仕様書：-EBUSYを追記</t>
    <rPh sb="0" eb="3">
      <t>シヨウショ</t>
    </rPh>
    <phoneticPr fontId="1"/>
  </si>
  <si>
    <t>smp_ihk_os_set_ikc_map: Fix cpu range and status check</t>
  </si>
  <si>
    <t>ikc送信元cpu：NULL、srcの個数が割当済CPU、前記に&lt;マシンが備えない番号をsrcとするエントリを追加したもの、srcの個数が割当済CPU-1</t>
    <rPh sb="0" eb="3">
      <t>ソウシンモトエントリスウンツイテ</t>
    </rPh>
    <phoneticPr fontId="1"/>
  </si>
  <si>
    <t>ikc宛先cpuの個数：Linux割当済数-1個、Linux割当済数、McKernelに割り当てたものを含む</t>
    <rPh sb="0" eb="2">
      <t>アテサキゼンブ</t>
    </rPh>
    <phoneticPr fontId="1"/>
  </si>
  <si>
    <t>戻り値：-EINVAL
map：デフォルト</t>
    <rPh sb="0" eb="1">
      <t>：</t>
    </rPh>
    <phoneticPr fontId="1"/>
  </si>
  <si>
    <t>戻り値： 0, 0, -EINVAL
map：指定したもの、指定したもの、デフォルト</t>
    <rPh sb="0" eb="1">
      <t>モドリ</t>
    </rPh>
    <phoneticPr fontId="1"/>
  </si>
  <si>
    <t>戻り値：全て-EINVAL
map：全てデフォルト</t>
    <rPh sb="0" eb="1">
      <t>：</t>
    </rPh>
    <phoneticPr fontId="1"/>
  </si>
  <si>
    <t>cpus: 予約されていなくて、かつ割り当てられていないものを含む</t>
    <rPh sb="0" eb="1">
      <t>ワリアテラレテ</t>
    </rPh>
    <phoneticPr fontId="1"/>
  </si>
  <si>
    <t>cpus: 予約されていて、かつ割り当てられていないものを含む</t>
    <rPh sb="0" eb="1">
      <t>ワリアテラレテ</t>
    </rPh>
    <phoneticPr fontId="1"/>
  </si>
  <si>
    <t>ikc送信元cpu: 予約されていなく、かつ割り当てられていないものを含む</t>
    <rPh sb="0" eb="3">
      <t>ソウシンモトワリアテラレテイナイ</t>
    </rPh>
    <phoneticPr fontId="1"/>
  </si>
  <si>
    <t>ikc送信元cpu: 予約されていて、かつ割り当てられていないものを含む</t>
    <rPh sb="0" eb="3">
      <t>ソウシンモトワリアテラレテイナイ</t>
    </rPh>
    <phoneticPr fontId="1"/>
  </si>
  <si>
    <t>int ihk_os_setperfevent(int index, ihk_perf_event_attr *attr, int n)</t>
    <phoneticPr fontId="1"/>
  </si>
  <si>
    <t>戻り値：-ENOENT, 1</t>
    <phoneticPr fontId="1"/>
  </si>
  <si>
    <t>戻り値：-ENOENT, -ENOENT, 1, -ENOENT, -ENOENT</t>
    <phoneticPr fontId="1"/>
  </si>
  <si>
    <t xml:space="preserve">    __mcctrl_control: Check user privilege</t>
  </si>
  <si>
    <t>戻り値：すべて0
計測結果：2回とも0</t>
    <rPh sb="0" eb="1">
      <t>：</t>
    </rPh>
    <phoneticPr fontId="1"/>
  </si>
  <si>
    <t>06</t>
    <phoneticPr fontId="1"/>
  </si>
  <si>
    <t>OSステータス：INACTIVE、BOOTING、RUNNING、SHUTDOWN、PANIC、HUNGUP、FREEZING、FROZEN</t>
    <phoneticPr fontId="1"/>
  </si>
  <si>
    <t>戻り値：INACTIVE、BOOTING、RUNNING、SHUTDOWN、PANIC、HUNGUP、FREEZING、FROZEN</t>
    <rPh sb="0" eb="1">
      <t>：</t>
    </rPh>
    <phoneticPr fontId="1"/>
  </si>
  <si>
    <t>Reapply "freeze: change freeze-thaw to normal interrupt"</t>
    <phoneticPr fontId="1"/>
  </si>
  <si>
    <t>戻り値：-EFAULT, 0</t>
    <rPh sb="0" eb="1">
      <t>：</t>
    </rPh>
    <phoneticPr fontId="1"/>
  </si>
  <si>
    <t>cpus: offlineのもの, INT_MIN, -1, INT_MAXを含む</t>
    <rPh sb="0" eb="1">
      <t>フクム</t>
    </rPh>
    <phoneticPr fontId="1"/>
  </si>
  <si>
    <t>cpus: 予約されていないもの、offlineのもの, INT_MIN, -1, INT_MAXを含む</t>
    <rPh sb="0" eb="2">
      <t>ヨヤクシテイナイ</t>
    </rPh>
    <phoneticPr fontId="1"/>
  </si>
  <si>
    <t>cpus: 予約されていないもの、offlineのもの, INT_MIN, -1, INT_MAXを含む</t>
    <rPh sb="0" eb="2">
      <t>ヨヤクサレテイナイ</t>
    </rPh>
    <phoneticPr fontId="1"/>
  </si>
  <si>
    <t>cpus: offlineのもの, INT_MIN, -1, INT_MAXを含む</t>
    <rPh sb="0" eb="2">
      <t>ヨヤクサレテイナイ</t>
    </rPh>
    <phoneticPr fontId="1"/>
  </si>
  <si>
    <t>ikc送信元cpu: offlineのもの、INT_MIN, -1, INT_MAXを含む</t>
    <rPh sb="0" eb="2">
      <t>ソウシｎ</t>
    </rPh>
    <phoneticPr fontId="1"/>
  </si>
  <si>
    <t xml:space="preserve">計測対象McKernelプログラム：nopを100万回実行
計測手順：ENABLEを実行し、計測対象を実行し、DESTROYを実行し、カウンタを読み出し、計測対象を実行し、カウンタを読み出す
</t>
    <rPh sb="0" eb="4">
      <t>：</t>
    </rPh>
    <phoneticPr fontId="1"/>
  </si>
  <si>
    <t>戻り値: -EINVAL</t>
    <rPh sb="0" eb="1">
      <t>モドリ</t>
    </rPh>
    <phoneticPr fontId="1"/>
  </si>
  <si>
    <t>戻り値：-EINVAL</t>
    <rPh sb="0" eb="1">
      <t>モドリ</t>
    </rPh>
    <phoneticPr fontId="1"/>
  </si>
  <si>
    <t>制御レジスタの値：読みだした値がihk_os_write_cpu_registerで書き込んだ値と一致する</t>
    <rPh sb="0" eb="1">
      <t>アタイアタイガ</t>
    </rPh>
    <phoneticPr fontId="1"/>
  </si>
  <si>
    <t>制御レジスタの値：ihk_os_read_cpu_registerで読みだした値が書き込んだ値と一致する</t>
    <rPh sb="0" eb="1">
      <t>アタイオアタイガ</t>
    </rPh>
    <phoneticPr fontId="1"/>
  </si>
  <si>
    <t>cpu: 割当数-1</t>
    <rPh sb="0" eb="3">
      <t>ノ</t>
    </rPh>
    <phoneticPr fontId="1"/>
  </si>
  <si>
    <t>* 9ed408b ihkconfig: query cpu: Pass number of CPUs to ioctl
* 48c2dc7 Install headers for developing driver using IHK interface</t>
    <phoneticPr fontId="1"/>
  </si>
  <si>
    <t>スレッドを1個生成し、15個生成し、joinする</t>
    <rPh sb="0" eb="2">
      <t>セイセイスル</t>
    </rPh>
    <phoneticPr fontId="1"/>
  </si>
  <si>
    <t>num_threadsが1、2、16、1と変化する</t>
    <rPh sb="0" eb="2">
      <t>ヘンカスル</t>
    </rPh>
    <phoneticPr fontId="1"/>
  </si>
  <si>
    <t>max_num_threadsが1, 2, 2と変化する</t>
    <phoneticPr fontId="1"/>
  </si>
  <si>
    <t>14</t>
    <phoneticPr fontId="1"/>
  </si>
  <si>
    <t>n:2
attr.config: store命令数
attr.exclude_{user, kernel}: &lt;0, 1&gt;, &lt;1, 0&gt;
計測対象McKernelプログラム:ユーザモードでstrを100万回実行し、カーネルモードでstrを200万回実行する</t>
    <rPh sb="0" eb="2">
      <t>ケイソ</t>
    </rPh>
    <phoneticPr fontId="1"/>
  </si>
  <si>
    <t>計測対象McKernelプログラム：nopを100万回実行
計測手順：
(1) ENABLEを実行し、計測対象を実行し、ENABLEを実行し、計測対象を実行し、DISABLEを実行し、計測する
(2) ENABLEを実行し、計測対象を実行し、DISABLEを実行し、計測対象を実行し、DISABLEを実行し、計測する</t>
    <rPh sb="0" eb="4">
      <t>：</t>
    </rPh>
    <phoneticPr fontId="1"/>
  </si>
  <si>
    <t>4/6-4/12</t>
    <phoneticPr fontId="1"/>
  </si>
  <si>
    <t>ikc_array2str: Add range check</t>
  </si>
  <si>
    <t>ikc宛先cpu: 割り当て済みのもの、割り当てられていなくかつofflineのもの、INT_MIN, -1, INT_MAXを含む</t>
    <rPh sb="0" eb="2">
      <t>アテサキ</t>
    </rPh>
    <phoneticPr fontId="1"/>
  </si>
  <si>
    <t>smp_ihk_os_set_ikc_map: Add present and online check for destination CPUs</t>
  </si>
  <si>
    <t>第1のNUMAノードで256MB割り当て、第2のNUMAノードで512MB割り当てる</t>
    <rPh sb="0" eb="1">
      <t>ノド</t>
    </rPh>
    <phoneticPr fontId="1"/>
  </si>
  <si>
    <t>当該ノードのmemory_numa_statが256MB増加し、512MB増加する</t>
    <rPh sb="0" eb="41">
      <t>ヘンカスル</t>
    </rPh>
    <phoneticPr fontId="1"/>
  </si>
  <si>
    <t>残数（検算用）</t>
    <rPh sb="0" eb="2">
      <t>ザンスウ</t>
    </rPh>
    <phoneticPr fontId="1"/>
  </si>
  <si>
    <t>int ihk_os_read_cpu_register07.c</t>
    <phoneticPr fontId="1"/>
  </si>
  <si>
    <t>addr_ext(制御レジスタの番号): IMP_FJ_TAG_ADDRESS_CTRL_EL1</t>
    <rPh sb="0" eb="3">
      <t>メイレイスウト</t>
    </rPh>
    <phoneticPr fontId="1"/>
  </si>
  <si>
    <t>int ihk_os_read_cpu_register08.c</t>
    <phoneticPr fontId="1"/>
  </si>
  <si>
    <t>CPU: 0番</t>
    <rPh sb="0" eb="1">
      <t>バｎ</t>
    </rPh>
    <phoneticPr fontId="1"/>
  </si>
  <si>
    <t>CPU: （割当数-1）番</t>
    <rPh sb="0" eb="1">
      <t>バｎ</t>
    </rPh>
    <phoneticPr fontId="1"/>
  </si>
  <si>
    <t>戻り値：0, 0
出力：
　ihk_os: 有効なOS構造体、有効なOS構造体
　cpu: 0
　制御レジスタの値：ihk_os_read_cpu_registerで読みだした値がihk_os_write_cpu_registerで書き込んだ値と一致する</t>
    <rPh sb="0" eb="1">
      <t>：</t>
    </rPh>
    <phoneticPr fontId="1"/>
  </si>
  <si>
    <t>戻り値：0, 0
出力：
　ihk_os: 有効なOS構造体、有効なOS構造体
　cpu: 割当数-1
　制御レジスタの値：ihk_os_read_cpu_registerで読みだした値がihk_os_write_cpu_registerで書き込んだ値と一致する</t>
    <rPh sb="0" eb="1">
      <t>：</t>
    </rPh>
    <phoneticPr fontId="1"/>
  </si>
  <si>
    <t xml:space="preserve"> __mcctrl_os_read_write_cpu_register: Range-check cpu number</t>
  </si>
  <si>
    <t>cpu: INT_MIN, -1, 割り当てCPU数, INT_MAX</t>
    <rPh sb="0" eb="1">
      <t>ワリアテラレテイナイ</t>
    </rPh>
    <phoneticPr fontId="1"/>
  </si>
  <si>
    <t>os: NULL, 無効なアドレス</t>
    <rPh sb="0" eb="2">
      <t>フセイナ</t>
    </rPh>
    <phoneticPr fontId="1"/>
  </si>
  <si>
    <t>* c7f3026 _smp_ihk_release_cpu: Report error when online cpu is specified</t>
  </si>
  <si>
    <t>戻り値：-ENOENT, 0</t>
    <phoneticPr fontId="1"/>
  </si>
  <si>
    <t xml:space="preserve"> smp_ihk_reserve_cpu: Report detail when trying to reserve offline cpu</t>
  </si>
  <si>
    <t>int ihk_create_os_str(int dev_index, int *_os_index,
                      const char *envp, int num_env,
                      const char *kernel_image,
                      const char *default_kargs,
                      char **err_msg)</t>
    <phoneticPr fontId="1"/>
  </si>
  <si>
    <t>envp: McKernel関連変数定義の前に'='を含まないエントリが存在する</t>
    <rPh sb="0" eb="1">
      <t>ヲカク</t>
    </rPh>
    <phoneticPr fontId="1"/>
  </si>
  <si>
    <t>戻り値：全て-EINVAL
err_msg: 全て書き込みなし
os instance: なし
cpu, memory: 予約なし</t>
    <rPh sb="0" eb="1">
      <t>アキヨウリョウノモドリアタイ</t>
    </rPh>
    <phoneticPr fontId="1"/>
  </si>
  <si>
    <t>15</t>
    <phoneticPr fontId="1"/>
  </si>
  <si>
    <t>num_env: -2^31, -1, 0, 1, 2^31</t>
    <rPh sb="0" eb="1">
      <t>ワリアテラレタ</t>
    </rPh>
    <phoneticPr fontId="1"/>
  </si>
  <si>
    <t>戻り値：全て-EINVAL
err_msg: 全て書き込みなし
os instance: なし
cpu, memory: 予約なし</t>
    <rPh sb="0" eb="1">
      <t>：</t>
    </rPh>
    <phoneticPr fontId="1"/>
  </si>
  <si>
    <t>戻り値：全て-ENOENT
err_msg: 全てihk_get_num_reserved_cpus
os instance: なし
cpu, memory: 予約なし</t>
    <rPh sb="0" eb="1">
      <t>カキコミナシ</t>
    </rPh>
    <phoneticPr fontId="1"/>
  </si>
  <si>
    <t>envp: エントリ数がnum_envより少ない、サイズが最大値（1MB）以上</t>
    <rPh sb="0" eb="1">
      <t>ヲカク</t>
    </rPh>
    <phoneticPr fontId="1"/>
  </si>
  <si>
    <t>戻り値：0
err_msg: 書き込みなし
os instance: index 0が一つ
cpu, memory: 指定したもの
ikc_map: 指定したもの
kargs: 指定したもの</t>
    <rPh sb="0" eb="3">
      <t>：</t>
    </rPh>
    <phoneticPr fontId="1"/>
  </si>
  <si>
    <t>戻り値：0, 0, 0
err_msg: 全て書き込みなし
os instance: 全てindex 0が一つ
cpu, memory: 全て指定したもの
ikc_map: 指定したもの、デフォルト、指定したもの
kargs: 指定したもの、指定したもの、デフォルト</t>
    <rPh sb="0" eb="1">
      <t>：</t>
    </rPh>
    <phoneticPr fontId="1"/>
  </si>
  <si>
    <t>戻り値：-EACCES
err_msg: ihk_get_num_reseved_cpus
os instance: なし
cpu, memory: 予約なし</t>
    <phoneticPr fontId="1"/>
  </si>
  <si>
    <t>一般ユーザ</t>
    <phoneticPr fontId="1"/>
  </si>
  <si>
    <t>戻り値： -ENOENT, 0
err_msg: err_msg: ihk_get_num_reseved_cpus, 書き込みなし
os instance: なし、#0
cpu, memory: なし、指定したもの
ikc_map: なし、指定したもの
kargs: なし、指定したもの</t>
    <rPh sb="0" eb="1">
      <t>i</t>
    </rPh>
    <phoneticPr fontId="1"/>
  </si>
  <si>
    <t>ihkmondが1ms間隔で/dev/mcos0をオープンする</t>
    <rPh sb="0" eb="2">
      <t>カンカクデ</t>
    </rPh>
    <phoneticPr fontId="1"/>
  </si>
  <si>
    <t>戻り値：0
OSインスタンス数：0
IHK_DESTROY_OSがEBUSYを返した結果ihk_destroy_os内部のリトライが起きている</t>
    <rPh sb="0" eb="1">
      <t>：</t>
    </rPh>
    <phoneticPr fontId="1"/>
  </si>
  <si>
    <t>16</t>
    <phoneticPr fontId="1"/>
  </si>
  <si>
    <t>17</t>
    <phoneticPr fontId="1"/>
  </si>
  <si>
    <t>NUMAノード：ジョブ用NUMAノードの全て
NUMAノードごとの空き容量のばらつき：10%未満, 30%
IHK_RESERVE_MEM_BALANCED_ENABLE: 1
IHK_RESERVE_MEM_VARIANCE_LIMIT: 10%
要求合計量：空き容量(MemFree)*0.9</t>
    <rPh sb="0" eb="1">
      <t>アキヨウリョウ</t>
    </rPh>
    <phoneticPr fontId="1"/>
  </si>
  <si>
    <t>NUMAノード：ジョブ用NUMAノードの全て
IHK_RESERVE_MEM_BALANCED_ENABLE: 1
IHK_RESERVE_MEM_MAX_SIZE_RATIO_ALL: 100, 80
要求合計量：空き容量(MemFree)*0.9</t>
    <rPh sb="0" eb="1">
      <t>アリ</t>
    </rPh>
    <phoneticPr fontId="1"/>
  </si>
  <si>
    <t>戻り値：0
予約済みメモリ量：空き容量（MemFree）*0.8</t>
    <rPh sb="0" eb="1">
      <t>：：</t>
    </rPh>
    <phoneticPr fontId="1"/>
  </si>
  <si>
    <t>&lt;key, value&gt;: &lt;INT_MIN, 0&gt;, &lt;-1, 0&gt;, &lt;IHK_RESERVE_MEM_BALANCED_ENABLE, 1&gt;、&lt;IHK_RESERVE_MEM_BALANCED_BEST_EFFORT, 1&gt;、&lt;IHK_RESERVE_MEM_BALANCED_VARIANCE_LIMIT, 10&gt;、&lt;IHK_RESERVE_MEM_MIN_CHUNK_SIZE, 65536&gt;, &lt;IHK_RESERVE_MEM_MAX_SIZE_RATIO_ALL, 95&gt;、&lt;IHK_RESERVE_MEM_TIMEOUT, 300&gt;、&lt;INT_MAX, 0&gt;</t>
    <rPh sb="0" eb="287">
      <t>ムコウナモノ</t>
    </rPh>
    <phoneticPr fontId="1"/>
  </si>
  <si>
    <t xml:space="preserve">envp:
  IHK_RESERVE_MEM_BALANCED_ENABLE=1,
  IHK_RESERVE_MEM_BALANCED_BEST_EFFORT=1,
  IHK_RESERVE_MEM_BALANCED_VARIANCE_LIMIT=10,
  IHK_RESERVE_MEM_MIN_CHUNK_SIZE=65536,
  IHK_RESERVE_MEM_MAX_SIZE_RATIO_ALL=98,
  IHK_RESERVE_MEM_TIMEOUT=30,
</t>
    <phoneticPr fontId="1"/>
  </si>
  <si>
    <t>戻り値：全て0
err_msg: 全て書き込みなし
ihk_reserve_mem_confのログ: 指定値が設定されたことを表示</t>
    <rPh sb="0" eb="1">
      <t>アキヨウリョウノモドリアタイ</t>
    </rPh>
    <phoneticPr fontId="1"/>
  </si>
  <si>
    <t>戻り値：全て-EINVAL
err_msg: 全て書き込みなし
ihk_reserve_mem_confのログ: 指定値が設定されたことは表示されない</t>
    <rPh sb="0" eb="1">
      <t>アキヨウリョウノモドリアタイ</t>
    </rPh>
    <phoneticPr fontId="1"/>
  </si>
  <si>
    <t xml:space="preserve">envp:
  IHK_RESERVE_MEM_BALANCED_ENABLE=1X,
  IHK_RESERVE_MEM_BALANCED_BEST_EFFORT=1X,
  IHK_RESERVE_MEM_BALANCED_VARIANCE_LIMIT=10X,
  IHK_RESERVE_MEM_MIN_CHUNK_SIZE=65536X,
  IHK_RESERVE_MEM_MAX_SIZE_RATIO_ALL=98X,
  IHK_RESERVE_MEM_TIMEOUT=30X,
</t>
    <phoneticPr fontId="1"/>
  </si>
  <si>
    <t>事前条件：envpで指定したcpuが予約済</t>
    <rPh sb="0" eb="4">
      <t>：</t>
    </rPh>
    <phoneticPr fontId="1"/>
  </si>
  <si>
    <t>事前条件：envpで指定したメモリ予約ができない程度にメモリを予約済</t>
    <rPh sb="0" eb="4">
      <t>：</t>
    </rPh>
    <phoneticPr fontId="1"/>
  </si>
  <si>
    <t>/dev/mcd0: 存在しない、存在する</t>
    <phoneticPr fontId="1"/>
  </si>
  <si>
    <t>戻り値：0
err_msg: 書き込みなし
os instance: index 0が一つ
cpu: 指定したもの
memory: reserveを試みた時点でのNR_FREE_PAGES * PAGE_SIZEの90%以上
ikc_map: 指定したもの
kargs: 指定したもの</t>
    <rPh sb="0" eb="1">
      <t>アキヨウリョウノモドリアタイ</t>
    </rPh>
    <phoneticPr fontId="1"/>
  </si>
  <si>
    <t>事前条件：envpで指定したcpuが予約済、envpで指定したメモリ予約ができない程度にメモリを予約済</t>
    <rPh sb="0" eb="4">
      <t>：</t>
    </rPh>
    <phoneticPr fontId="1"/>
  </si>
  <si>
    <t>戻り値：全て0
err_msg: 全て書き込みなし
cpu, memory: 指定したもの
ikc_map: 指定したもの
kargs: 指定したもの</t>
    <rPh sb="0" eb="1">
      <t>アキヨウリョウノモドリアタイ</t>
    </rPh>
    <phoneticPr fontId="1"/>
  </si>
  <si>
    <t>NUMAノード：ジョブ用NUMAノードの全て
IHK_RESERVE_MEM_BALANCED_ENABLE: 1
IHK_RESERVE_MEM_BALANCED_BEST_EFFORT: 1
IHK_RESERVE_MEM_MAX_SIZE_RATIO_ALL: 90
要求合計量：空き容量(MemFree)*1.0</t>
    <rPh sb="0" eb="1">
      <t>アリ</t>
    </rPh>
    <phoneticPr fontId="1"/>
  </si>
  <si>
    <t>char *kargs[] = {
        "ksyslogd=0",
        " hidos ksyslogd=0",
        "hidos ksyslogd=0 ",
        "hidos  ksyslogd=0",
};</t>
    <phoneticPr fontId="1"/>
  </si>
  <si>
    <t>戻り値：-EINVAL, 0, 0, 0</t>
    <rPh sb="0" eb="1">
      <t>：</t>
    </rPh>
    <phoneticPr fontId="1"/>
  </si>
  <si>
    <t>IHK_RESERVE_MEM_MAX_SIZE_RATIO_ALL: INT_MIN, -1, 0, 1, 97, 98, 99, INT_MAX</t>
    <phoneticPr fontId="1"/>
  </si>
  <si>
    <t xml:space="preserve">戻り値：-EINVAL, -EINVAL, -EINVAL, 0, 0, 0, -EINVAL, -EINVAL
</t>
    <rPh sb="0" eb="1">
      <t>モドリアタイ</t>
    </rPh>
    <phoneticPr fontId="1"/>
  </si>
  <si>
    <t>NUMAノード：ジョブ用NUMAノードの全て
NUMAノードごとのサイズ：空き容量*0.9/(NUMAノード数)、空き容量/(NUMAノード数)、搭空き容量*1.1/(NUMAノード数)</t>
    <rPh sb="0" eb="2">
      <t>ゼンリョウキントウワリアテ</t>
    </rPh>
    <phoneticPr fontId="1"/>
  </si>
  <si>
    <t>cpus: /sys/fs/cgroup/cpuset/pxkrmjobs.slice/cpuset.mems範囲外のものを含む</t>
    <rPh sb="0" eb="1">
      <t>フクム</t>
    </rPh>
    <phoneticPr fontId="1"/>
  </si>
  <si>
    <t>NUMAノード：/sys/fs/cgroup/cpuset/pxkrmjobs.slice/cpuset.mems以外の値
NUMAノードごとのサイズ：空き容量（MemFree）*0.9</t>
    <rPh sb="0" eb="3">
      <t>フグアイヲ</t>
    </rPh>
    <phoneticPr fontId="1"/>
  </si>
  <si>
    <t xml:space="preserve">戻り値：-EINVAL
予約済みメモリ：なし
</t>
    <rPh sb="0" eb="1">
      <t>アキヨウリョウノモドリアタイ</t>
    </rPh>
    <phoneticPr fontId="1"/>
  </si>
  <si>
    <t>戻り値：0
開放後空きメモリ量：予約前プラスマイナス4MiBの範囲に収まる</t>
    <rPh sb="0" eb="1">
      <t>：：</t>
    </rPh>
    <phoneticPr fontId="1"/>
  </si>
  <si>
    <t>NUMAノード：ジョブ用NUMAノードの全て
IHK_RESERVE_MEM_BALANCED_ENABLE: 1
IHK_RESERVE_MEM_BALANCED_BEST_EFFORT: 1
IHK_RESERVE_MEM_MAX_SIZE_RATIO_ALL: 95
ノードあたりサイズ：128MB, 256MB, 512MB, 1024MB, 2048MB
繰り返し回数：5</t>
    <rPh sb="0" eb="1">
      <t>アリ</t>
    </rPh>
    <phoneticPr fontId="1"/>
  </si>
  <si>
    <t>メモリリークOK回数</t>
    <rPh sb="0" eb="2">
      <t>カイスウ</t>
    </rPh>
    <phoneticPr fontId="1"/>
  </si>
  <si>
    <t>メモ</t>
    <phoneticPr fontId="1"/>
  </si>
  <si>
    <t>node0 free (MiB): 13803, 13464. 13476, 13436, 13430</t>
    <phoneticPr fontId="1"/>
  </si>
  <si>
    <t>int ihk_reserve_cpu_str(int dev_index, const char *envp, int num_env)</t>
  </si>
  <si>
    <t>int ihk_reserve_mem_conf_str(int dev_index, const char *envp, int num_env)</t>
  </si>
  <si>
    <t>ihk_reserve_mem_str</t>
  </si>
  <si>
    <t>envp: NULL</t>
    <rPh sb="0" eb="1">
      <t>ヲカク</t>
    </rPh>
    <phoneticPr fontId="1"/>
  </si>
  <si>
    <t>戻り値：全て-EINVAL
ihk_reserve_mem_confのログ: 指定値が設定されたことは表示されない</t>
    <rPh sb="0" eb="1">
      <t>アキヨウリョウノモドリアタイ</t>
    </rPh>
    <phoneticPr fontId="1"/>
  </si>
  <si>
    <t>dev_index：-2^31, -1, 1, 2^31-1
envp:
	IHK_RESERVE_MEM_BALANCED_ENABLE=1</t>
    <phoneticPr fontId="1"/>
  </si>
  <si>
    <t>envp:
 空文字列を含む,
 IHK_RESERVE_MEM_BALANCED_ENABLE=,
 IHK_RESERVE_MEM_BALANCED_ENABLE=,
 IHK_RESERVE_MEM_BALANCED_BEST_EFFORT=,
 IHK_RESERVE_MEM_BALANCED_VARIANCE_LIMIT=,
 IHK_RESERVE_MEM_MIN_CHUNK_SIZE=,
 IHK_RESERVE_MEM_MAX_SIZE_RATIO_ALL=,
 IHK_RESERVE_MEM_TIMEOUT=,</t>
    <rPh sb="0" eb="1">
      <t>ヲカク</t>
    </rPh>
    <phoneticPr fontId="1"/>
  </si>
  <si>
    <t>戻り値： -ENOENT, 0
cpu: なし、指定したもの</t>
    <rPh sb="0" eb="1">
      <t>i</t>
    </rPh>
    <phoneticPr fontId="1"/>
  </si>
  <si>
    <t>戻り値：全て-EINVAL
memory: 予約なし</t>
    <rPh sb="0" eb="1">
      <t>アキヨウリョウノモドリアタイ</t>
    </rPh>
    <phoneticPr fontId="1"/>
  </si>
  <si>
    <t>戻り値：全て-ENOENT
cpu: 予約なし</t>
    <rPh sb="0" eb="1">
      <t>カキコミナシ</t>
    </rPh>
    <phoneticPr fontId="1"/>
  </si>
  <si>
    <t>戻り値：全て-EINVAL
memory: 予約なし</t>
    <rPh sb="0" eb="1">
      <t>：</t>
    </rPh>
    <phoneticPr fontId="1"/>
  </si>
  <si>
    <t>戻り値：全て-EINVAL
cpu: 予約なし</t>
    <rPh sb="0" eb="1">
      <t>：</t>
    </rPh>
    <phoneticPr fontId="1"/>
  </si>
  <si>
    <t>戻り値：全て-EINVAL
cpu: 予約なし</t>
    <rPh sb="0" eb="1">
      <t>アキヨウリョウノモドリアタイ</t>
    </rPh>
    <phoneticPr fontId="1"/>
  </si>
  <si>
    <t>戻り値：0
cpu: 指定したもの</t>
    <rPh sb="0" eb="3">
      <t>：</t>
    </rPh>
    <phoneticPr fontId="1"/>
  </si>
  <si>
    <t>戻り値：全て-EINVAL
cpu: 呼び出し前と同じ</t>
    <rPh sb="0" eb="1">
      <t>アキヨウリョウノモドリアタイ</t>
    </rPh>
    <phoneticPr fontId="1"/>
  </si>
  <si>
    <t>戻り値：-EACCES
cpu: 予約なし</t>
    <phoneticPr fontId="1"/>
  </si>
  <si>
    <t>num_env: -2^31, -1, 0, 2^31</t>
    <rPh sb="0" eb="1">
      <t>ワリアテラレタ</t>
    </rPh>
    <phoneticPr fontId="1"/>
  </si>
  <si>
    <t>戻り値：全て-EFAULT
cpu: 予約なし</t>
    <rPh sb="0" eb="1">
      <t>アキヨウリョウノモドリアタイ</t>
    </rPh>
    <phoneticPr fontId="1"/>
  </si>
  <si>
    <t>戻り値：全て-ENOENT
ihk_reserve_mem_confのデバッグメッセージ: なし</t>
    <rPh sb="0" eb="1">
      <t>カキコミナシ</t>
    </rPh>
    <phoneticPr fontId="1"/>
  </si>
  <si>
    <t>戻り値：全て-EINVAL
ihk_reserve_mem_confのデバッグメッセージ: なし</t>
    <rPh sb="0" eb="1">
      <t>：</t>
    </rPh>
    <phoneticPr fontId="1"/>
  </si>
  <si>
    <t>戻り値：全て-EINVAL
ihk_reserve_mem_confのデバッグメッセージ: なし</t>
    <rPh sb="0" eb="1">
      <t>アキヨウリョウノモドリアタイ</t>
    </rPh>
    <phoneticPr fontId="1"/>
  </si>
  <si>
    <t>戻り値：0
ihk_reserve_mem_confのデバッグメッセージ: 指定したもの</t>
    <rPh sb="0" eb="3">
      <t>：</t>
    </rPh>
    <phoneticPr fontId="1"/>
  </si>
  <si>
    <t>戻り値：-EACCES
ihk_reserve_mem_confのデバッグメッセージ: なし</t>
    <phoneticPr fontId="1"/>
  </si>
  <si>
    <t>戻り値： -ENOENT, 0
memory: なし、指定したもの</t>
    <rPh sb="0" eb="1">
      <t>i</t>
    </rPh>
    <phoneticPr fontId="1"/>
  </si>
  <si>
    <t>戻り値：0
memory: 指定したもの</t>
    <rPh sb="0" eb="3">
      <t>：</t>
    </rPh>
    <phoneticPr fontId="1"/>
  </si>
  <si>
    <t>envp:"IHK_MEM=1X@0,512M@1" "IHK_MEM=1G@0X,512M@1"</t>
    <phoneticPr fontId="1"/>
  </si>
  <si>
    <t>ihk_reserve_mem_conf: .max_size_ratio_all=90
envp: "IHK_MEM=ALL@0"</t>
  </si>
  <si>
    <t>ihk_reserve_mem_conf: .max_size_ratio_all=90
envp: "IHK_MEM=ALL@0"</t>
    <phoneticPr fontId="1"/>
  </si>
  <si>
    <t xml:space="preserve">戻り値：0
memory: reserveを試みた時点でのNR_FREE_PAGES * PAGE_SIZEの90%以上
</t>
    <rPh sb="0" eb="1">
      <t>アキヨウリョウノモドリアタイ</t>
    </rPh>
    <phoneticPr fontId="1"/>
  </si>
  <si>
    <t>戻り値：-ENOMEM
memory: 呼び出し前と同じ</t>
    <rPh sb="0" eb="1">
      <t>アキヨウリョウノモドリアタイ</t>
    </rPh>
    <phoneticPr fontId="1"/>
  </si>
  <si>
    <t>戻り値：-EACCES
memory: 予約なし</t>
    <phoneticPr fontId="1"/>
  </si>
  <si>
    <t>int ihk_os_set_ikc_map_str(int os_index, const char *envp, int num_env);</t>
  </si>
  <si>
    <t>int ihk_os_kargs_str(int os_index, const char *envp, int num_env,
                     const char *default_kargs);</t>
    <phoneticPr fontId="1"/>
  </si>
  <si>
    <t>dev_index：-2^31, -1, 1, 2^31-1
envp:
	"IHK_IKC_MAP=12-23:0+24-35:1\0"</t>
    <phoneticPr fontId="1"/>
  </si>
  <si>
    <t>戻り値：全て-ENOENT
ikc_map: なし</t>
    <rPh sb="0" eb="1">
      <t>カキコミナシ</t>
    </rPh>
    <phoneticPr fontId="1"/>
  </si>
  <si>
    <t>戻り値：全て-EINVAL
ikc_map: なし</t>
    <rPh sb="0" eb="1">
      <t>：</t>
    </rPh>
    <phoneticPr fontId="1"/>
  </si>
  <si>
    <t>戻り値：全て-EFAULT
ikc_map: なし</t>
    <rPh sb="0" eb="1">
      <t>アキヨウリョウノモドリアタイ</t>
    </rPh>
    <phoneticPr fontId="1"/>
  </si>
  <si>
    <t>戻り値：全て-EFAULT
ihk_reserve_mem_confのデバッグメッセージ: なし</t>
    <rPh sb="0" eb="1">
      <t>アキヨウリョウノモドリアタイ</t>
    </rPh>
    <phoneticPr fontId="1"/>
  </si>
  <si>
    <t>戻り値：全て-EFAULT
memory: 予約なし</t>
    <rPh sb="0" eb="1">
      <t>アキヨウリョウノモドリアタイ</t>
    </rPh>
    <phoneticPr fontId="1"/>
  </si>
  <si>
    <t>戻り値：全て-EINVAL
ikc_map: なし</t>
    <rPh sb="0" eb="1">
      <t>アキヨウリョウノモドリアタイ</t>
    </rPh>
    <phoneticPr fontId="1"/>
  </si>
  <si>
    <t>戻り値：0
ikc_map: 指定したもの</t>
    <rPh sb="0" eb="3">
      <t>：</t>
    </rPh>
    <phoneticPr fontId="1"/>
  </si>
  <si>
    <t>戻り値：-EACCES
ikc_map: なし</t>
    <phoneticPr fontId="1"/>
  </si>
  <si>
    <t>戻り値：全て-ENOENT
kargs: なし</t>
    <rPh sb="0" eb="1">
      <t>カキコミナシ</t>
    </rPh>
    <phoneticPr fontId="1"/>
  </si>
  <si>
    <t>戻り値：全て-EINVAL
kargs: なし</t>
    <rPh sb="0" eb="1">
      <t>：</t>
    </rPh>
    <phoneticPr fontId="1"/>
  </si>
  <si>
    <t>戻り値：全て-EINVAL
kargs: なし</t>
    <rPh sb="0" eb="1">
      <t>アキヨウリョウノモドリアタイ</t>
    </rPh>
    <phoneticPr fontId="1"/>
  </si>
  <si>
    <t>envp: 空文字列を含む、"IHK_KARGS="を含む</t>
    <rPh sb="0" eb="1">
      <t>ヲカク</t>
    </rPh>
    <phoneticPr fontId="1"/>
  </si>
  <si>
    <t>envp: IHK_CPUSを含まない</t>
    <rPh sb="0" eb="1">
      <t>ヲカク</t>
    </rPh>
    <phoneticPr fontId="1"/>
  </si>
  <si>
    <t>戻り値：0
cpu: 予約なし</t>
    <rPh sb="0" eb="1">
      <t>アキヨウリョウノモドリアタイ</t>
    </rPh>
    <phoneticPr fontId="1"/>
  </si>
  <si>
    <t>18</t>
    <phoneticPr fontId="1"/>
  </si>
  <si>
    <t>envp: IHK_RESERVE_MEM_*を含まない</t>
    <rPh sb="0" eb="1">
      <t>ヲカク</t>
    </rPh>
    <phoneticPr fontId="1"/>
  </si>
  <si>
    <t>戻り値：0
ihk_reserve_mem_confのデバッグメッセージ: なし</t>
    <rPh sb="0" eb="1">
      <t>アキヨウリョウノモドリアタイ</t>
    </rPh>
    <phoneticPr fontId="1"/>
  </si>
  <si>
    <t>envp: IHK_MEMを含まない</t>
    <rPh sb="0" eb="1">
      <t>ヲカク</t>
    </rPh>
    <phoneticPr fontId="1"/>
  </si>
  <si>
    <t>envp: 空文字列を含む、 "IHK_MEM="を含む</t>
    <rPh sb="0" eb="1">
      <t>ヲカク</t>
    </rPh>
    <phoneticPr fontId="1"/>
  </si>
  <si>
    <t>戻り値：0
memory: 予約なし</t>
    <rPh sb="0" eb="1">
      <t>アキヨウリョウノモドリアタイ</t>
    </rPh>
    <phoneticPr fontId="1"/>
  </si>
  <si>
    <t>envp: IHK_IKC_MAPを含まない</t>
    <rPh sb="0" eb="1">
      <t>ヲカク</t>
    </rPh>
    <phoneticPr fontId="1"/>
  </si>
  <si>
    <t>envp: 空文字列を含む、"IHK_IKC_MAP="を含む</t>
    <rPh sb="0" eb="1">
      <t>ヲカク</t>
    </rPh>
    <phoneticPr fontId="1"/>
  </si>
  <si>
    <t xml:space="preserve">envp: "IHK_IKC_MAP=12X-23:0+24-35:1"  IHK_IKC_MAP=12-23:0X+24-35:1" </t>
    <phoneticPr fontId="1"/>
  </si>
  <si>
    <t>戻り値：0
ikc_map: なし</t>
    <rPh sb="0" eb="1">
      <t>アキヨウリョウノモドリアタイ</t>
    </rPh>
    <phoneticPr fontId="1"/>
  </si>
  <si>
    <t>envp: IHK_KARGSを含まない</t>
    <rPh sb="0" eb="1">
      <t>ヲカク</t>
    </rPh>
    <phoneticPr fontId="1"/>
  </si>
  <si>
    <t>戻り値：0
kargs: なし</t>
    <rPh sb="0" eb="1">
      <t>アキヨウリョウノモドリアタイ</t>
    </rPh>
    <phoneticPr fontId="1"/>
  </si>
  <si>
    <t>戻り値：0
kargs: 指定したもの</t>
    <rPh sb="0" eb="3">
      <t>：</t>
    </rPh>
    <phoneticPr fontId="1"/>
  </si>
  <si>
    <t>envp:
  IHK_KARGS="allow_oversubscribe" (hidosが含まれない)</t>
    <rPh sb="0" eb="1">
      <t>フクマレナイ</t>
    </rPh>
    <phoneticPr fontId="1"/>
  </si>
  <si>
    <t>戻り値：-EACCES
kargs: なしし</t>
    <phoneticPr fontId="1"/>
  </si>
  <si>
    <t>/dev/mcd0: 存在しない、存在する
envp:
	"IHK_CPUS=12-35\0"</t>
  </si>
  <si>
    <t>dev_index：-2^31, -1, 1, 2^31-1
envp:
	"IHK_CPUS=12-35\0"</t>
  </si>
  <si>
    <t>envp: 空文字列を含む、"IHK_CPUS="（空定義）を含む</t>
    <rPh sb="0" eb="1">
      <t>ヲカク</t>
    </rPh>
    <phoneticPr fontId="1"/>
  </si>
  <si>
    <t>envp:
  IHK_CPUS: ",12-23" "12-23,"</t>
  </si>
  <si>
    <t>envp: "IHK_CPU=12X" "IHK_CPU=12X-35" "IHK_CPU=12-35X"</t>
  </si>
  <si>
    <t>/dev/mcd0: 存在しない、存在する
envp:
	"IHK_MEM=1G@0,512M@1\0"</t>
  </si>
  <si>
    <t>dev_index：-2^31, -1, 1, 2^31-1
envp:
	"IHK_MEM=1G@0,512M@1\0"</t>
  </si>
  <si>
    <t>envp:
  IHK_MEM:
    ",512M@1" "1G@0"
    "@0" "1G@"
    "1G@,512M@1"  "@0,512M@1"</t>
  </si>
  <si>
    <t xml:space="preserve">envp:
  IHK_IKC_MAP: 
    "+12-23:0" "12-23:0+"
    ":0" "12-23" "12-23:"
    "12-23+24-35:1", "12-23:+24-35:1"
    ",12-23:0" "12-23,:0" </t>
  </si>
  <si>
    <t>dev_index：-2^31, -1, 1, 2^31-1
envp:
	"IHK_KARGS=hidos allow_oversubscribe\0"</t>
  </si>
  <si>
    <t>dev_index：-2^31, -1, 1, 2^31-1
envp:
	"IHK_CPUS=12-35\0"
	"IHK_MEM=1G@0,512M@1\0"
	"IHK_IKC_MAP=12-23:0+24-35:1\0"
	"IHK_KARGS=hidos allow_oversubscribe\0"</t>
  </si>
  <si>
    <t>envp: NULL, IHK_CPUSを欠く、IHK_MEMを欠く</t>
    <rPh sb="0" eb="1">
      <t>ヲカク</t>
    </rPh>
    <phoneticPr fontId="1"/>
  </si>
  <si>
    <t xml:space="preserve">envp:
	以下の４つが揃っている、IHK_IKC_MAPを欠く、IHK_KARGSを欠く	"IHK_CPUS=12-35\0"
	"IHK_MEM=1G@0,512M@1\0"
	"IHK_IKC_MAP=12-23:0+24-35:1\0"
	"IHK_KARGS=hidos allow_oversubscribe\0"
</t>
    <rPh sb="0" eb="1">
      <t>ヲカク</t>
    </rPh>
    <phoneticPr fontId="1"/>
  </si>
  <si>
    <t>envp: 空文字列を含む、"IHK_CPUS="（空定義）を含む, "IHK_MEM="を含む、"IHK_IKC_MAP="を含む</t>
    <rPh sb="0" eb="1">
      <t>ヲカク</t>
    </rPh>
    <phoneticPr fontId="1"/>
  </si>
  <si>
    <t xml:space="preserve">envp:
  IHK_CPUS: ",12-23" "12-23,"
  IHK_MEM:
    ",512M@1" "1G@0"
    "@0" "1G@"
    "1G@,512M@1"  "@0,512M@1"
  IHK_IKC_MAP: 
    "+12-23:0" "12-23:0+"
    ":0" "12-23" "12-23:"
    "12-23+24-35:1", "12-23:+24-35:1"
    ",12-23:0" "12-23,:0" </t>
  </si>
  <si>
    <t xml:space="preserve">envp: "IHK_CPU=12X" "IHK_CPU=12X-35" "IHK_CPU=12-35X" "IHK_MEM=1X@0,512M@1" "IHK_MEM=1G@0X,512M@1" "IHK_IKC_MAP=12X-23:0+24-35:1"  "IHK_IKC_MAP=12-23:0X+24-35:1" </t>
  </si>
  <si>
    <t>int ihk_os_assign_cpu_str(int os_index, const char *envp, int num_env)</t>
    <phoneticPr fontId="1"/>
  </si>
  <si>
    <t>envp:
	"IHK_CPUS=12-35\0"
	"IHK_CPUS=24-35,12-23\0"</t>
    <phoneticPr fontId="1"/>
  </si>
  <si>
    <t>戻り値： すべて0
cpu: 順番を含め指定したもの</t>
    <rPh sb="0" eb="1">
      <t>i</t>
    </rPh>
    <phoneticPr fontId="1"/>
  </si>
  <si>
    <t>/dev/mcd0: 存在しない
envp:
	"IHK_CPUS=12-35\0"</t>
    <phoneticPr fontId="1"/>
  </si>
  <si>
    <t>/dev/mcd0: 存在しない
envp:
  IHK_RESERVE_MEM_BALANCED_ENABLE=1,
  IHK_RESERVE_MEM_BALANCED_BEST_EFFORT=1,
  IHK_RESERVE_MEM_BALANCED_VARIANCE_LIMIT=10,
  IHK_RESERVE_MEM_MIN_CHUNK_SIZE=65536,
  IHK_RESERVE_MEM_MAX_SIZE_RATIO_ALL=98,
  IHK_RESERVE_MEM_TIMEOUT=30,</t>
    <phoneticPr fontId="1"/>
  </si>
  <si>
    <t>戻り値： -ENOENT
ihk_reserve_mem_confのデバッグメッセージ: なし</t>
    <rPh sb="0" eb="1">
      <t>i</t>
    </rPh>
    <phoneticPr fontId="1"/>
  </si>
  <si>
    <t>戻り値： 0
ihk_reserve_mem_confのデバッグメッセージ: 指定したもの</t>
    <rPh sb="0" eb="1">
      <t>i</t>
    </rPh>
    <phoneticPr fontId="1"/>
  </si>
  <si>
    <t>envp:
	"IHK_IKC_MAP=12-23:0+24-35:1\0"</t>
    <phoneticPr fontId="1"/>
  </si>
  <si>
    <t>戻り値：0
ikc_map: 指定したもの</t>
    <rPh sb="0" eb="1">
      <t>i</t>
    </rPh>
    <phoneticPr fontId="1"/>
  </si>
  <si>
    <t>/dev/mcd0: 存在しない
envp:
	"IHK_IKC_MAP=12-23:0+24-35:1\0"</t>
    <phoneticPr fontId="1"/>
  </si>
  <si>
    <t>戻り値： -ENOENT
ikc_map: なし</t>
    <rPh sb="0" eb="1">
      <t>i</t>
    </rPh>
    <phoneticPr fontId="1"/>
  </si>
  <si>
    <t>戻り値： -ENOENT
cpu: なし</t>
    <rPh sb="0" eb="1">
      <t>i</t>
    </rPh>
    <phoneticPr fontId="1"/>
  </si>
  <si>
    <t>/dev/mcd0: 存在しない
envp:
	"IHK_KARGS=hidos allow_oversubscribe\0"</t>
    <phoneticPr fontId="1"/>
  </si>
  <si>
    <t>戻り値： -ENOENT
kargs: なし</t>
    <rPh sb="0" eb="1">
      <t>i</t>
    </rPh>
    <phoneticPr fontId="1"/>
  </si>
  <si>
    <t>戻り値： 0
kargs: 指定したもの</t>
    <rPh sb="0" eb="1">
      <t>i</t>
    </rPh>
    <phoneticPr fontId="1"/>
  </si>
  <si>
    <t>envp:
	"IHK_KARGS=hidos allow_oversubscribe ihk_os_kargs_str16\0"</t>
    <phoneticPr fontId="1"/>
  </si>
  <si>
    <t>戻り値：全て1 ※ihkmondとの衝突を避けるため/dev/mcdNのチェックを行わない</t>
    <rPh sb="0" eb="1">
      <t>スベテ</t>
    </rPh>
    <phoneticPr fontId="1"/>
  </si>
  <si>
    <t>戻り値：0, 0 ※ihkmondとの衝突を避けるため/dev/mcdNのチェックを行わない</t>
    <phoneticPr fontId="1"/>
  </si>
  <si>
    <t>戻り値：全て0 ※SHUTDOWNのときも0で帰る
OSインスタンス数：全て0</t>
    <rPh sb="0" eb="1">
      <t>：スウ</t>
    </rPh>
    <phoneticPr fontId="1"/>
  </si>
  <si>
    <t>/dev/mcd0: 存在する
envp:
  IHK_RESERVE_MEM_BALANCED_ENABLE=1,
  IHK_RESERVE_MEM_BALANCED_BEST_EFFORT=1,
  IHK_RESERVE_MEM_BALANCED_VARIANCE_LIMIT=10,
  IHK_RESERVE_MEM_MIN_CHUNK_SIZE=65536,
  IHK_RESERVE_MEM_MAX_SIZE_RATIO_ALL=98,
  IHK_RESERVE_MEM_TIMEOUT=30,</t>
    <phoneticPr fontId="1"/>
  </si>
  <si>
    <t>-DWITH_KRM=ONかつ存在しないCPUを指定する</t>
    <phoneticPr fontId="1"/>
  </si>
  <si>
    <t>戻り値：-EINVAL
cpu: 予約なし</t>
    <rPh sb="0" eb="1">
      <t>：</t>
    </rPh>
    <phoneticPr fontId="1"/>
  </si>
  <si>
    <t>19</t>
    <phoneticPr fontId="1"/>
  </si>
  <si>
    <t xml:space="preserve">envp:
'       "IHK_RESERVE_MEM_BALANCED_ENABLE=1\0"
       "IHK_RESERVE_MEM_BALANCED_BEST_EFFORT=1\0"
       "IHK_RESERVE_MEM_BALANCED_VARIANCE_LIMIT=10\0"
       "IHK_RESERVE_MEM_MIN_CHUNK_SIZE=131072\0"
       "IHK_RESERVE_MEM_MAX_SIZE_RATIO_ALL=90\0"
       "IHK_RESERVE_MEM_TIMEOUT=60\0",
</t>
    <phoneticPr fontId="1"/>
  </si>
  <si>
    <t>戻り値: 0
ihk_reserve_mem実行後のihk_reserve_mem_confのダンプ：デフォルト値</t>
    <rPh sb="0" eb="1">
      <t>:</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</si>
</sst>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12">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b/>
      <sz val="12"/>
      <color rgb="FF000000"/>
      <name val="ＭＳ Ｐゴシック"/>
      <family val="3"/>
      <charset val="128"/>
    </font>
    <font>
      <sz val="6"/>
      <name val="ＭＳ Ｐゴシック"/>
      <family val="2"/>
      <charset val="128"/>
    </font>
    <font>
      <sz val="12"/>
      <color theme="1"/>
      <name val="ＭＳ Ｐゴシック"/>
      <family val="2"/>
      <charset val="128"/>
    </font>
    <font>
      <sz val="12"/>
      <color rgb="FF000000"/>
      <name val="游ゴシック"/>
      <family val="3"/>
      <charset val="128"/>
      <scheme val="minor"/>
    </font>
    <font>
      <sz val="12"/>
      <color rgb="FFFF0000"/>
      <name val="游ゴシック"/>
      <family val="2"/>
      <charset val="128"/>
      <scheme val="minor"/>
    </font>
    <font>
      <sz val="12"/>
      <color rgb="FFFF0000"/>
      <name val="游ゴシック"/>
      <family val="3"/>
      <charset val="128"/>
      <scheme val="minor"/>
    </font>
    <font>
      <sz val="12"/>
      <name val="游ゴシック"/>
      <family val="2"/>
      <charset val="128"/>
      <scheme val="minor"/>
    </font>
    <font>
      <b/>
      <sz val="12"/>
      <color theme="1"/>
      <name val="游ゴシック"/>
      <family val="3"/>
      <charset val="128"/>
      <scheme val="minor"/>
    </font>
    <font>
      <sz val="12"/>
      <color theme="1"/>
      <name val="-"/>
    </font>
  </fonts>
  <fills count="7">
    <fill>
      <patternFill patternType="none"/>
    </fill>
    <fill>
      <patternFill patternType="gray125"/>
    </fill>
    <fill>
      <patternFill patternType="solid">
        <fgColor rgb="FFF2F2F2"/>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4">
    <border>
      <left/>
      <right/>
      <top/>
      <bottom/>
      <diagonal/>
    </border>
    <border>
      <left style="dotted">
        <color auto="1"/>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style="dotted">
        <color auto="1"/>
      </left>
      <right/>
      <top style="thin">
        <color indexed="64"/>
      </top>
      <bottom/>
      <diagonal/>
    </border>
    <border>
      <left/>
      <right style="dotted">
        <color auto="1"/>
      </right>
      <top style="thin">
        <color indexed="64"/>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129">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0" xfId="0" applyBorder="1">
      <alignment vertical="center"/>
    </xf>
    <xf numFmtId="0" fontId="0" fillId="0" borderId="0" xfId="0" applyBorder="1" applyAlignment="1">
      <alignment vertical="center" wrapText="1"/>
    </xf>
    <xf numFmtId="0" fontId="3" fillId="0" borderId="0" xfId="0" applyFont="1" applyFill="1" applyBorder="1" applyAlignment="1">
      <alignment vertical="center"/>
    </xf>
    <xf numFmtId="0" fontId="5" fillId="0" borderId="0" xfId="0" applyFont="1" applyFill="1" applyBorder="1" applyAlignment="1"/>
    <xf numFmtId="0" fontId="5" fillId="0" borderId="0" xfId="0" applyFont="1" applyFill="1" applyBorder="1" applyAlignment="1">
      <alignment vertical="center"/>
    </xf>
    <xf numFmtId="0" fontId="5" fillId="2" borderId="2" xfId="0" applyFont="1" applyFill="1" applyBorder="1" applyAlignment="1"/>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2" xfId="0" applyFont="1" applyFill="1" applyBorder="1" applyAlignment="1">
      <alignment vertical="center"/>
    </xf>
    <xf numFmtId="0" fontId="5" fillId="0" borderId="2" xfId="0" applyFont="1" applyFill="1" applyBorder="1" applyAlignment="1"/>
    <xf numFmtId="176" fontId="5" fillId="0" borderId="2" xfId="0" applyNumberFormat="1" applyFont="1" applyFill="1" applyBorder="1" applyAlignment="1"/>
    <xf numFmtId="177" fontId="0" fillId="0" borderId="0" xfId="0" applyNumberFormat="1">
      <alignment vertical="center"/>
    </xf>
    <xf numFmtId="0" fontId="0" fillId="0" borderId="0" xfId="0" applyFill="1" applyBorder="1">
      <alignment vertical="center"/>
    </xf>
    <xf numFmtId="0" fontId="0" fillId="0" borderId="0" xfId="0">
      <alignment vertical="center"/>
    </xf>
    <xf numFmtId="0" fontId="0" fillId="0" borderId="0" xfId="0" applyFill="1" applyBorder="1" applyAlignment="1">
      <alignment vertical="center" wrapText="1"/>
    </xf>
    <xf numFmtId="0" fontId="0" fillId="0" borderId="3" xfId="0" applyBorder="1">
      <alignment vertical="center"/>
    </xf>
    <xf numFmtId="0" fontId="0" fillId="0" borderId="0" xfId="0" applyBorder="1">
      <alignment vertical="center"/>
    </xf>
    <xf numFmtId="0" fontId="0" fillId="0" borderId="0" xfId="0" applyAlignment="1">
      <alignment vertical="center"/>
    </xf>
    <xf numFmtId="0" fontId="0" fillId="0" borderId="3" xfId="0" applyBorder="1" applyAlignment="1">
      <alignment horizontal="center" vertical="center"/>
    </xf>
    <xf numFmtId="0" fontId="0" fillId="3" borderId="3" xfId="0" applyFill="1" applyBorder="1">
      <alignment vertical="center"/>
    </xf>
    <xf numFmtId="0" fontId="0" fillId="0" borderId="0" xfId="0" applyFill="1">
      <alignment vertical="center"/>
    </xf>
    <xf numFmtId="0" fontId="0" fillId="0" borderId="0" xfId="0" applyAlignment="1">
      <alignment horizontal="left" vertical="top" wrapText="1"/>
    </xf>
    <xf numFmtId="0" fontId="0" fillId="0" borderId="0" xfId="0" applyBorder="1">
      <alignment vertical="center"/>
    </xf>
    <xf numFmtId="0" fontId="0" fillId="0" borderId="0" xfId="0" applyBorder="1">
      <alignment vertical="center"/>
    </xf>
    <xf numFmtId="0" fontId="0" fillId="3" borderId="0" xfId="0" applyFill="1">
      <alignment vertical="center"/>
    </xf>
    <xf numFmtId="0" fontId="0" fillId="3" borderId="1" xfId="0" applyFill="1" applyBorder="1">
      <alignment vertical="center"/>
    </xf>
    <xf numFmtId="0" fontId="0" fillId="3" borderId="0" xfId="0" applyFill="1" applyBorder="1">
      <alignment vertical="center"/>
    </xf>
    <xf numFmtId="0" fontId="0" fillId="3" borderId="0" xfId="0" applyFill="1" applyBorder="1" applyAlignment="1">
      <alignment vertical="center" wrapText="1"/>
    </xf>
    <xf numFmtId="0" fontId="0" fillId="0" borderId="0" xfId="0" applyBorder="1">
      <alignment vertical="center"/>
    </xf>
    <xf numFmtId="0" fontId="0" fillId="0" borderId="0" xfId="0" applyBorder="1">
      <alignment vertical="center"/>
    </xf>
    <xf numFmtId="0" fontId="0" fillId="3" borderId="4" xfId="0" applyFill="1" applyBorder="1">
      <alignment vertical="center"/>
    </xf>
    <xf numFmtId="0" fontId="0" fillId="0" borderId="0" xfId="0" applyBorder="1">
      <alignment vertical="center"/>
    </xf>
    <xf numFmtId="0" fontId="0" fillId="0" borderId="6" xfId="0" applyBorder="1">
      <alignment vertical="center"/>
    </xf>
    <xf numFmtId="0" fontId="0" fillId="3" borderId="7" xfId="0" applyFill="1" applyBorder="1">
      <alignment vertical="center"/>
    </xf>
    <xf numFmtId="0" fontId="0" fillId="3" borderId="6" xfId="0" applyFill="1" applyBorder="1">
      <alignment vertical="center"/>
    </xf>
    <xf numFmtId="0" fontId="0" fillId="0" borderId="6" xfId="0" applyFill="1" applyBorder="1">
      <alignment vertical="center"/>
    </xf>
    <xf numFmtId="0" fontId="0" fillId="0" borderId="6" xfId="0" applyBorder="1" applyAlignment="1">
      <alignment vertical="center" wrapText="1"/>
    </xf>
    <xf numFmtId="0" fontId="0" fillId="0" borderId="0" xfId="0" applyBorder="1" applyAlignment="1">
      <alignment vertical="center"/>
    </xf>
    <xf numFmtId="0" fontId="0" fillId="0" borderId="8" xfId="0" applyBorder="1">
      <alignment vertical="center"/>
    </xf>
    <xf numFmtId="0" fontId="0" fillId="3" borderId="3" xfId="0" applyFill="1" applyBorder="1" applyAlignment="1">
      <alignment vertical="center"/>
    </xf>
    <xf numFmtId="0" fontId="0" fillId="3" borderId="0" xfId="0" applyFill="1" applyBorder="1" applyAlignment="1">
      <alignment vertical="center"/>
    </xf>
    <xf numFmtId="177" fontId="0" fillId="0" borderId="0" xfId="0" applyNumberFormat="1" applyAlignment="1">
      <alignment vertical="center"/>
    </xf>
    <xf numFmtId="177" fontId="0" fillId="3" borderId="3" xfId="0" applyNumberFormat="1" applyFill="1" applyBorder="1" applyAlignment="1">
      <alignment vertical="center"/>
    </xf>
    <xf numFmtId="177" fontId="0" fillId="3" borderId="0" xfId="0" applyNumberFormat="1" applyFill="1" applyAlignment="1">
      <alignment vertical="center"/>
    </xf>
    <xf numFmtId="177" fontId="0" fillId="0" borderId="0" xfId="0" applyNumberFormat="1" applyBorder="1">
      <alignment vertical="center"/>
    </xf>
    <xf numFmtId="177" fontId="0" fillId="0" borderId="0" xfId="0" applyNumberFormat="1" applyFill="1" applyBorder="1">
      <alignment vertical="center"/>
    </xf>
    <xf numFmtId="177" fontId="0" fillId="0" borderId="0" xfId="0" applyNumberFormat="1" applyFill="1">
      <alignment vertical="center"/>
    </xf>
    <xf numFmtId="0" fontId="0" fillId="0" borderId="0" xfId="0" applyBorder="1">
      <alignment vertical="center"/>
    </xf>
    <xf numFmtId="0" fontId="0" fillId="0" borderId="0" xfId="0" applyBorder="1">
      <alignment vertical="center"/>
    </xf>
    <xf numFmtId="0" fontId="0" fillId="4" borderId="0" xfId="0" applyFill="1">
      <alignment vertical="center"/>
    </xf>
    <xf numFmtId="0" fontId="0" fillId="4" borderId="0" xfId="0" applyFill="1" applyAlignment="1">
      <alignment vertical="center"/>
    </xf>
    <xf numFmtId="0" fontId="0" fillId="4" borderId="0" xfId="0" applyFill="1" applyBorder="1" applyAlignment="1">
      <alignment vertical="center"/>
    </xf>
    <xf numFmtId="177" fontId="0" fillId="3" borderId="1" xfId="0" applyNumberFormat="1" applyFill="1" applyBorder="1">
      <alignment vertical="center"/>
    </xf>
    <xf numFmtId="0" fontId="6" fillId="0" borderId="0" xfId="0" applyFont="1">
      <alignment vertical="center"/>
    </xf>
    <xf numFmtId="0" fontId="0" fillId="0" borderId="0" xfId="0" applyFill="1" applyBorder="1" applyAlignment="1">
      <alignment vertical="center"/>
    </xf>
    <xf numFmtId="0" fontId="0" fillId="0" borderId="0" xfId="0" applyBorder="1">
      <alignment vertical="center"/>
    </xf>
    <xf numFmtId="0" fontId="7" fillId="0" borderId="0" xfId="0" applyFont="1" applyBorder="1">
      <alignment vertical="center"/>
    </xf>
    <xf numFmtId="0" fontId="8" fillId="0" borderId="0" xfId="0" applyFont="1" applyFill="1" applyBorder="1">
      <alignment vertical="center"/>
    </xf>
    <xf numFmtId="0" fontId="9" fillId="0" borderId="0" xfId="0" applyFont="1" applyBorder="1">
      <alignment vertical="center"/>
    </xf>
    <xf numFmtId="0" fontId="0" fillId="0" borderId="0" xfId="0" applyAlignment="1">
      <alignment horizontal="center" vertical="center"/>
    </xf>
    <xf numFmtId="0" fontId="10" fillId="0" borderId="0" xfId="0" applyFont="1" applyBorder="1">
      <alignment vertical="center"/>
    </xf>
    <xf numFmtId="0" fontId="2" fillId="0" borderId="0" xfId="0" applyFont="1" applyBorder="1">
      <alignment vertical="center"/>
    </xf>
    <xf numFmtId="0" fontId="11" fillId="0" borderId="0" xfId="0" applyFont="1" applyBorder="1">
      <alignment vertical="center"/>
    </xf>
    <xf numFmtId="0" fontId="7" fillId="0" borderId="0" xfId="0" applyFont="1">
      <alignment vertical="center"/>
    </xf>
    <xf numFmtId="1" fontId="0" fillId="0" borderId="0" xfId="0" applyNumberFormat="1">
      <alignment vertical="center"/>
    </xf>
    <xf numFmtId="38" fontId="0" fillId="0" borderId="0" xfId="0" applyNumberFormat="1">
      <alignment vertical="center"/>
    </xf>
    <xf numFmtId="0" fontId="0" fillId="0" borderId="0" xfId="0" applyFont="1" applyBorder="1">
      <alignment vertical="center"/>
    </xf>
    <xf numFmtId="177" fontId="0" fillId="0" borderId="0" xfId="0" applyNumberFormat="1" applyFill="1" applyBorder="1" applyAlignment="1">
      <alignment vertical="center"/>
    </xf>
    <xf numFmtId="0" fontId="0" fillId="0" borderId="0" xfId="0" quotePrefix="1" applyFill="1" applyBorder="1">
      <alignment vertical="center"/>
    </xf>
    <xf numFmtId="0" fontId="0" fillId="0" borderId="0" xfId="0" applyFill="1" applyAlignment="1">
      <alignment vertical="center" wrapText="1"/>
    </xf>
    <xf numFmtId="38" fontId="0" fillId="4" borderId="0" xfId="0" applyNumberFormat="1" applyFill="1">
      <alignment vertical="center"/>
    </xf>
    <xf numFmtId="38" fontId="0" fillId="0" borderId="0" xfId="0" applyNumberFormat="1" applyFill="1">
      <alignment vertical="center"/>
    </xf>
    <xf numFmtId="14" fontId="0" fillId="0" borderId="0" xfId="0" applyNumberFormat="1" applyFill="1" applyBorder="1">
      <alignment vertical="center"/>
    </xf>
    <xf numFmtId="0" fontId="0" fillId="0" borderId="0" xfId="0" applyFill="1" applyBorder="1" applyAlignment="1">
      <alignment horizontal="center" vertical="center" wrapText="1"/>
    </xf>
    <xf numFmtId="14" fontId="0" fillId="0" borderId="0" xfId="0" applyNumberFormat="1" applyBorder="1">
      <alignment vertical="center"/>
    </xf>
    <xf numFmtId="0" fontId="0" fillId="0" borderId="0" xfId="0" applyAlignment="1">
      <alignment horizontal="center" vertical="center" wrapText="1"/>
    </xf>
    <xf numFmtId="0" fontId="0" fillId="0" borderId="0" xfId="0" applyFill="1" applyBorder="1" applyAlignment="1">
      <alignment vertical="top" wrapText="1"/>
    </xf>
    <xf numFmtId="0" fontId="0" fillId="5" borderId="0" xfId="0" applyFill="1" applyBorder="1">
      <alignment vertical="center"/>
    </xf>
    <xf numFmtId="0" fontId="0" fillId="0" borderId="2" xfId="0" applyBorder="1">
      <alignment vertical="center"/>
    </xf>
    <xf numFmtId="0" fontId="0" fillId="4" borderId="0" xfId="0" applyFill="1" applyBorder="1">
      <alignment vertical="center"/>
    </xf>
    <xf numFmtId="14" fontId="0" fillId="0" borderId="0" xfId="0" applyNumberFormat="1">
      <alignment vertical="center"/>
    </xf>
    <xf numFmtId="14" fontId="0" fillId="0" borderId="0" xfId="0" applyNumberFormat="1" applyFill="1">
      <alignment vertical="center"/>
    </xf>
    <xf numFmtId="0" fontId="0" fillId="0" borderId="8" xfId="0" applyBorder="1" applyAlignment="1">
      <alignment vertical="center" wrapText="1"/>
    </xf>
    <xf numFmtId="0" fontId="0" fillId="0" borderId="0" xfId="0" applyNumberFormat="1" applyBorder="1">
      <alignment vertical="center"/>
    </xf>
    <xf numFmtId="0" fontId="0" fillId="0" borderId="0" xfId="0" applyNumberFormat="1" applyFill="1" applyBorder="1">
      <alignment vertical="center"/>
    </xf>
    <xf numFmtId="0" fontId="0" fillId="0" borderId="8" xfId="0" applyFill="1" applyBorder="1" applyAlignment="1">
      <alignment horizontal="center" vertical="center" wrapText="1"/>
    </xf>
    <xf numFmtId="0" fontId="0" fillId="0" borderId="9" xfId="0" applyBorder="1" applyAlignment="1">
      <alignment vertical="center" wrapText="1"/>
    </xf>
    <xf numFmtId="0" fontId="0" fillId="0" borderId="6" xfId="0" applyNumberFormat="1" applyBorder="1">
      <alignment vertical="center"/>
    </xf>
    <xf numFmtId="0" fontId="0" fillId="0" borderId="2" xfId="0" quotePrefix="1" applyBorder="1">
      <alignment vertical="center"/>
    </xf>
    <xf numFmtId="49" fontId="0" fillId="0" borderId="3" xfId="0" applyNumberFormat="1" applyBorder="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0" fillId="3" borderId="3" xfId="0" applyNumberFormat="1" applyFill="1" applyBorder="1" applyAlignment="1">
      <alignment horizontal="center" vertical="center"/>
    </xf>
    <xf numFmtId="49" fontId="0" fillId="3" borderId="0" xfId="0" applyNumberFormat="1" applyFill="1" applyAlignment="1">
      <alignment horizontal="center" vertical="center"/>
    </xf>
    <xf numFmtId="49" fontId="0" fillId="0" borderId="0"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0" borderId="0" xfId="0" applyNumberFormat="1" applyBorder="1" applyAlignment="1">
      <alignment horizontal="center" vertical="center"/>
    </xf>
    <xf numFmtId="49" fontId="0" fillId="3" borderId="0" xfId="0" applyNumberFormat="1" applyFill="1" applyBorder="1" applyAlignment="1">
      <alignment horizontal="center" vertical="center"/>
    </xf>
    <xf numFmtId="49" fontId="0" fillId="0" borderId="0" xfId="0" applyNumberFormat="1" applyFill="1" applyAlignment="1">
      <alignment horizontal="center" vertical="center" wrapText="1"/>
    </xf>
    <xf numFmtId="49" fontId="0" fillId="0" borderId="0" xfId="0" applyNumberFormat="1" applyFill="1" applyBorder="1" applyAlignment="1">
      <alignment horizontal="center" vertical="center"/>
    </xf>
    <xf numFmtId="49" fontId="0" fillId="0" borderId="0" xfId="0" quotePrefix="1" applyNumberFormat="1" applyFill="1" applyBorder="1" applyAlignment="1">
      <alignment horizontal="center" vertical="center"/>
    </xf>
    <xf numFmtId="0" fontId="0" fillId="0" borderId="3" xfId="0" applyBorder="1" applyAlignment="1">
      <alignment vertical="center" wrapText="1"/>
    </xf>
    <xf numFmtId="49" fontId="0" fillId="0" borderId="0" xfId="0" applyNumberFormat="1" applyFill="1" applyAlignment="1">
      <alignment horizontal="center" vertical="center"/>
    </xf>
    <xf numFmtId="0" fontId="0" fillId="0" borderId="6" xfId="0" applyNumberFormat="1" applyFill="1" applyBorder="1">
      <alignment vertical="center"/>
    </xf>
    <xf numFmtId="177" fontId="0" fillId="0" borderId="2" xfId="0" applyNumberFormat="1" applyBorder="1">
      <alignment vertical="center"/>
    </xf>
    <xf numFmtId="0" fontId="0" fillId="0" borderId="2" xfId="0" applyFill="1" applyBorder="1">
      <alignment vertical="center"/>
    </xf>
    <xf numFmtId="0" fontId="0" fillId="6" borderId="2" xfId="0" applyFill="1" applyBorder="1">
      <alignment vertical="center"/>
    </xf>
    <xf numFmtId="0" fontId="0" fillId="5" borderId="0" xfId="0" applyFill="1">
      <alignment vertical="center"/>
    </xf>
    <xf numFmtId="0" fontId="0" fillId="0" borderId="0" xfId="0" applyBorder="1" applyAlignment="1">
      <alignment horizontal="left" vertical="top"/>
    </xf>
    <xf numFmtId="14" fontId="0" fillId="0" borderId="0" xfId="0" applyNumberFormat="1" applyFill="1" applyBorder="1" applyAlignment="1">
      <alignment vertical="center" wrapText="1"/>
    </xf>
    <xf numFmtId="0" fontId="9" fillId="0" borderId="0" xfId="0" applyFont="1" applyBorder="1" applyAlignment="1">
      <alignment vertical="center" wrapText="1"/>
    </xf>
    <xf numFmtId="14" fontId="6" fillId="0" borderId="0" xfId="0" applyNumberFormat="1" applyFont="1">
      <alignment vertical="center"/>
    </xf>
    <xf numFmtId="14" fontId="0" fillId="3" borderId="0" xfId="0" applyNumberFormat="1" applyFill="1">
      <alignment vertical="center"/>
    </xf>
    <xf numFmtId="0" fontId="0" fillId="0" borderId="0" xfId="0" quotePrefix="1" applyFill="1" applyBorder="1" applyAlignment="1">
      <alignment vertical="center" wrapText="1"/>
    </xf>
    <xf numFmtId="0" fontId="0" fillId="0" borderId="0" xfId="0"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9891-49C5-AC4D-8FD5-D97240A0B008}">
  <dimension ref="A1:O32"/>
  <sheetViews>
    <sheetView zoomScale="110" zoomScaleNormal="110" workbookViewId="0">
      <pane xSplit="3" ySplit="2" topLeftCell="G3" activePane="bottomRight" state="frozen"/>
      <selection pane="topRight" activeCell="D1" sqref="D1"/>
      <selection pane="bottomLeft" activeCell="A3" sqref="A3"/>
      <selection pane="bottomRight" activeCell="P6" sqref="P6"/>
    </sheetView>
  </sheetViews>
  <sheetFormatPr baseColWidth="10" defaultRowHeight="20"/>
  <cols>
    <col min="1" max="1" width="17.85546875" customWidth="1"/>
    <col min="2" max="2" width="19.5703125" bestFit="1" customWidth="1"/>
    <col min="3" max="3" width="10.5703125" style="17" customWidth="1"/>
    <col min="4" max="4" width="10.5703125" customWidth="1"/>
    <col min="5" max="5" width="10.42578125" style="17" customWidth="1"/>
    <col min="7" max="7" width="13.140625" customWidth="1"/>
    <col min="8" max="8" width="12.85546875" customWidth="1"/>
    <col min="9" max="9" width="11.28515625" customWidth="1"/>
  </cols>
  <sheetData>
    <row r="1" spans="1:15" s="53" customFormat="1">
      <c r="A1" s="53" t="s">
        <v>866</v>
      </c>
    </row>
    <row r="2" spans="1:15" s="17" customFormat="1">
      <c r="A2" s="122" t="s">
        <v>867</v>
      </c>
      <c r="B2" s="123"/>
      <c r="C2" s="82"/>
      <c r="D2" s="82" t="s">
        <v>890</v>
      </c>
      <c r="E2" s="92" t="s">
        <v>889</v>
      </c>
      <c r="F2" s="82" t="s">
        <v>883</v>
      </c>
      <c r="G2" s="82" t="s">
        <v>884</v>
      </c>
      <c r="H2" s="82" t="s">
        <v>863</v>
      </c>
      <c r="I2" s="82" t="s">
        <v>864</v>
      </c>
      <c r="J2" s="82" t="s">
        <v>865</v>
      </c>
      <c r="K2" s="82" t="s">
        <v>885</v>
      </c>
      <c r="L2" s="82" t="s">
        <v>886</v>
      </c>
      <c r="M2" s="82" t="s">
        <v>887</v>
      </c>
      <c r="N2" s="82" t="s">
        <v>888</v>
      </c>
      <c r="O2" s="109" t="s">
        <v>1076</v>
      </c>
    </row>
    <row r="3" spans="1:15" s="17" customFormat="1">
      <c r="A3" s="119" t="s">
        <v>843</v>
      </c>
      <c r="B3" s="119" t="s">
        <v>873</v>
      </c>
      <c r="C3" s="82" t="s">
        <v>898</v>
      </c>
      <c r="D3" s="82" t="s">
        <v>169</v>
      </c>
      <c r="E3" s="82" t="s">
        <v>169</v>
      </c>
      <c r="F3" s="82">
        <f>133+F4</f>
        <v>147</v>
      </c>
      <c r="G3" s="82">
        <f t="shared" ref="G3:N3" si="0">F3+G4</f>
        <v>229</v>
      </c>
      <c r="H3" s="82">
        <f t="shared" si="0"/>
        <v>295</v>
      </c>
      <c r="I3" s="82">
        <f t="shared" si="0"/>
        <v>377</v>
      </c>
      <c r="J3" s="82">
        <f t="shared" si="0"/>
        <v>451</v>
      </c>
      <c r="K3" s="82">
        <f t="shared" si="0"/>
        <v>525</v>
      </c>
      <c r="L3" s="82">
        <f t="shared" si="0"/>
        <v>575</v>
      </c>
      <c r="M3" s="82">
        <f t="shared" si="0"/>
        <v>657</v>
      </c>
      <c r="N3" s="82">
        <f t="shared" si="0"/>
        <v>747</v>
      </c>
      <c r="O3" s="108">
        <f>MIN(N3+O4,$D$26)</f>
        <v>821</v>
      </c>
    </row>
    <row r="4" spans="1:15" s="17" customFormat="1">
      <c r="A4" s="120"/>
      <c r="B4" s="121"/>
      <c r="C4" s="110" t="s">
        <v>967</v>
      </c>
      <c r="D4" s="110" t="s">
        <v>169</v>
      </c>
      <c r="E4" s="110" t="s">
        <v>169</v>
      </c>
      <c r="F4" s="110">
        <f>$D$16*0+9*1+$D$17</f>
        <v>14</v>
      </c>
      <c r="G4" s="110">
        <f>$D$16*4+9*1+$D$17</f>
        <v>82</v>
      </c>
      <c r="H4" s="110">
        <f>$D$16*2+9*3+$D$17</f>
        <v>66</v>
      </c>
      <c r="I4" s="110">
        <f>$D$16*4+9*1+$D$17</f>
        <v>82</v>
      </c>
      <c r="J4" s="110">
        <f>$D$16*3+9*2+$D$17</f>
        <v>74</v>
      </c>
      <c r="K4" s="110">
        <f>$D$16*3+9*2+$D$17</f>
        <v>74</v>
      </c>
      <c r="L4" s="110">
        <f>$D$16*0+9*5+$D$17</f>
        <v>50</v>
      </c>
      <c r="M4" s="110">
        <f>$D$16*4+9*1+$D$17</f>
        <v>82</v>
      </c>
      <c r="N4" s="110">
        <f>$D$16*5+9*0+$D$17</f>
        <v>90</v>
      </c>
      <c r="O4" s="110">
        <f>MIN($D$16*3+9*2+$D$17, $D$26-N3)</f>
        <v>74</v>
      </c>
    </row>
    <row r="5" spans="1:15" s="17" customFormat="1">
      <c r="A5" s="120"/>
      <c r="B5" s="124" t="s">
        <v>871</v>
      </c>
      <c r="C5" s="82" t="s">
        <v>897</v>
      </c>
      <c r="D5" s="82">
        <f>D6</f>
        <v>50</v>
      </c>
      <c r="E5" s="82">
        <f t="shared" ref="E5:O5" si="1">D5+E6</f>
        <v>73</v>
      </c>
      <c r="F5" s="82">
        <f t="shared" si="1"/>
        <v>141</v>
      </c>
      <c r="G5" s="82">
        <f t="shared" si="1"/>
        <v>222</v>
      </c>
      <c r="H5" s="82">
        <f t="shared" si="1"/>
        <v>343</v>
      </c>
      <c r="I5" s="82">
        <f t="shared" si="1"/>
        <v>413</v>
      </c>
      <c r="J5" s="82">
        <f t="shared" si="1"/>
        <v>498</v>
      </c>
      <c r="K5" s="82">
        <f t="shared" si="1"/>
        <v>594</v>
      </c>
      <c r="L5" s="82">
        <f t="shared" si="1"/>
        <v>644</v>
      </c>
      <c r="M5" s="82">
        <f t="shared" si="1"/>
        <v>705</v>
      </c>
      <c r="N5" s="82">
        <f t="shared" si="1"/>
        <v>772</v>
      </c>
      <c r="O5" s="82">
        <f t="shared" si="1"/>
        <v>773</v>
      </c>
    </row>
    <row r="6" spans="1:15" s="17" customFormat="1">
      <c r="A6" s="121"/>
      <c r="B6" s="125"/>
      <c r="C6" s="110" t="s">
        <v>967</v>
      </c>
      <c r="D6" s="110">
        <f>SUMIFS(ブラックボックステスト!$G$1:$G$626, ブラックボックステスト!$K$1:$K$626, "&gt;="&amp;DATE(2020,1,20), ブラックボックステスト!$K$1:$K$626, "&lt;="&amp;DATE(2020,1,26))</f>
        <v>50</v>
      </c>
      <c r="E6" s="110">
        <f>SUMIFS(ブラックボックステスト!$G$1:$G$626, ブラックボックステスト!$K$1:$K$626, "&gt;="&amp;DATE(2020,1,27), ブラックボックステスト!$K$1:$K$626, "&lt;="&amp;DATE(2020,2,2))</f>
        <v>23</v>
      </c>
      <c r="F6" s="110">
        <f>SUMIFS(ブラックボックステスト!$G$1:$G$626, ブラックボックステスト!$K$1:$K$626, "&gt;="&amp;DATE(2020,2,3), ブラックボックステスト!$K$1:$K$626, "&lt;="&amp;DATE(2020,2,9))</f>
        <v>68</v>
      </c>
      <c r="G6" s="110">
        <f>SUMIFS(ブラックボックステスト!$G$1:$G$626, ブラックボックステスト!$K$1:$K$626, "&gt;="&amp;DATE(2020,2,10), ブラックボックステスト!$K$1:$K$626, "&lt;="&amp;DATE(2020,2,16))</f>
        <v>81</v>
      </c>
      <c r="H6" s="110">
        <f>SUMIFS(ブラックボックステスト!$G$1:$G$626, ブラックボックステスト!$K$1:$K$626, "&gt;="&amp;DATE(2020,2,17), ブラックボックステスト!$K$1:$K$626, "&lt;="&amp;DATE(2020,2,23))</f>
        <v>121</v>
      </c>
      <c r="I6" s="110">
        <f>SUMIFS(ブラックボックステスト!$G$1:$G$626, ブラックボックステスト!$K$1:$K$626, "&gt;="&amp;DATE(2020,2,24), ブラックボックステスト!$K$1:$K$626, "&lt;="&amp;DATE(2020,3,1))</f>
        <v>70</v>
      </c>
      <c r="J6" s="110">
        <f>SUMIFS(ブラックボックステスト!$G$1:$G$626, ブラックボックステスト!$K$1:$K$626, "&gt;="&amp;DATE(2020,3,2), ブラックボックステスト!$K$1:$K$626, "&lt;="&amp;DATE(2020,3,8))</f>
        <v>85</v>
      </c>
      <c r="K6" s="110">
        <f>SUMIFS(ブラックボックステスト!$G$1:$G$626, ブラックボックステスト!$K$1:$K$626, "&gt;="&amp;DATE(2020,3,9), ブラックボックステスト!$K$1:$K$626, "&lt;="&amp;DATE(2020,3,15))</f>
        <v>96</v>
      </c>
      <c r="L6" s="110">
        <f>SUMIFS(ブラックボックステスト!$G$1:$G$626, ブラックボックステスト!$K$1:$K$626, "&gt;="&amp;DATE(2020,3,16), ブラックボックステスト!$K$1:$K$626, "&lt;="&amp;DATE(2020,3,22))</f>
        <v>50</v>
      </c>
      <c r="M6" s="110">
        <f>SUMIFS(ブラックボックステスト!$G$1:$G$626, ブラックボックステスト!$K$1:$K$626, "&gt;="&amp;DATE(2020,3,23), ブラックボックステスト!$K$1:$K$626, "&lt;="&amp;DATE(2020,3,29))</f>
        <v>61</v>
      </c>
      <c r="N6" s="110">
        <f>SUMIFS(ブラックボックステスト!$G$1:$G$626, ブラックボックステスト!$K$1:$K$626, "&gt;="&amp;DATE(2020,3,30), ブラックボックステスト!$K$1:$K$626, "&lt;="&amp;DATE(2020,4,5))</f>
        <v>67</v>
      </c>
      <c r="O6" s="110">
        <f>SUMIFS(ブラックボックステスト!$G$1:$G$626, ブラックボックステスト!$K$1:$K$626, "&gt;="&amp;DATE(2020,4,6), ブラックボックステスト!$K$1:$K$626, "&lt;="&amp;DATE(2020,4,12))</f>
        <v>1</v>
      </c>
    </row>
    <row r="7" spans="1:15" s="17" customFormat="1">
      <c r="A7" s="122" t="s">
        <v>1035</v>
      </c>
      <c r="B7" s="119" t="s">
        <v>875</v>
      </c>
      <c r="C7" s="82" t="s">
        <v>897</v>
      </c>
      <c r="D7" s="82">
        <f>D8</f>
        <v>1</v>
      </c>
      <c r="E7" s="82">
        <f t="shared" ref="E7:O7" si="2">D7+E8</f>
        <v>1</v>
      </c>
      <c r="F7" s="82">
        <f t="shared" si="2"/>
        <v>2</v>
      </c>
      <c r="G7" s="82">
        <f t="shared" si="2"/>
        <v>11</v>
      </c>
      <c r="H7" s="82">
        <f t="shared" si="2"/>
        <v>19</v>
      </c>
      <c r="I7" s="82">
        <f t="shared" si="2"/>
        <v>22</v>
      </c>
      <c r="J7" s="82">
        <f t="shared" si="2"/>
        <v>27</v>
      </c>
      <c r="K7" s="82">
        <f t="shared" si="2"/>
        <v>33</v>
      </c>
      <c r="L7" s="82">
        <f t="shared" si="2"/>
        <v>34</v>
      </c>
      <c r="M7" s="82">
        <f t="shared" si="2"/>
        <v>37</v>
      </c>
      <c r="N7" s="82">
        <f t="shared" si="2"/>
        <v>38</v>
      </c>
      <c r="O7" s="82">
        <f t="shared" si="2"/>
        <v>38</v>
      </c>
    </row>
    <row r="8" spans="1:15" s="17" customFormat="1">
      <c r="A8" s="122"/>
      <c r="B8" s="121"/>
      <c r="C8" s="110" t="s">
        <v>967</v>
      </c>
      <c r="D8" s="110">
        <f>SUMIFS(ブラックボックステスト!$L$1:$L$626, ブラックボックステスト!$K$1:$K$626, "&gt;="&amp;DATE(2020,1,20), ブラックボックステスト!$K$1:$K$626, "&lt;="&amp;DATE(2020,1,26))</f>
        <v>1</v>
      </c>
      <c r="E8" s="110">
        <f>SUMIFS(ブラックボックステスト!$L$1:$L$626, ブラックボックステスト!$K$1:$K$626, "&gt;="&amp;DATE(2020,1,27), ブラックボックステスト!$K$1:$K$626, "&lt;="&amp;DATE(2020,2,2))</f>
        <v>0</v>
      </c>
      <c r="F8" s="110">
        <f>SUMIFS(ブラックボックステスト!$L$1:$L$626, ブラックボックステスト!$K$1:$K$626, "&gt;="&amp;DATE(2020,2,3), ブラックボックステスト!$K$1:$K$626, "&lt;="&amp;DATE(2020,2,9))</f>
        <v>1</v>
      </c>
      <c r="G8" s="110">
        <f>SUMIFS(ブラックボックステスト!$L$1:$L$626, ブラックボックステスト!$K$1:$K$626, "&gt;="&amp;DATE(2020,2,10), ブラックボックステスト!$K$1:$K$626, "&lt;="&amp;DATE(2020,2,16))</f>
        <v>9</v>
      </c>
      <c r="H8" s="110">
        <f>SUMIFS(ブラックボックステスト!$L$1:$L$626, ブラックボックステスト!$K$1:$K$626, "&gt;="&amp;DATE(2020,2,17), ブラックボックステスト!$K$1:$K$626, "&lt;="&amp;DATE(2020,2,23))</f>
        <v>8</v>
      </c>
      <c r="I8" s="110">
        <f>SUMIFS(ブラックボックステスト!$L$1:$L$626, ブラックボックステスト!$K$1:$K$626, "&gt;="&amp;DATE(2020,2,24), ブラックボックステスト!$K$1:$K$626, "&lt;="&amp;DATE(2020,3,1))</f>
        <v>3</v>
      </c>
      <c r="J8" s="110">
        <f>SUMIFS(ブラックボックステスト!$L$1:$L$626, ブラックボックステスト!$K$1:$K$626, "&gt;="&amp;DATE(2020,3,2), ブラックボックステスト!$K$1:$K$626, "&lt;="&amp;DATE(2020,3,8))</f>
        <v>5</v>
      </c>
      <c r="K8" s="110">
        <f>SUMIFS(ブラックボックステスト!$L$1:$L$626, ブラックボックステスト!$K$1:$K$626, "&gt;="&amp;DATE(2020,3,9), ブラックボックステスト!$K$1:$K$626, "&lt;="&amp;DATE(2020,3,15))</f>
        <v>6</v>
      </c>
      <c r="L8" s="110">
        <f>SUMIFS(ブラックボックステスト!$L$1:$L$626, ブラックボックステスト!$K$1:$K$626, "&gt;="&amp;DATE(2020,3,16), ブラックボックステスト!$K$1:$K$626, "&lt;="&amp;DATE(2020,3,22))</f>
        <v>1</v>
      </c>
      <c r="M8" s="110">
        <f>SUMIFS(ブラックボックステスト!$L$1:$L$626, ブラックボックステスト!$K$1:$K$626, "&gt;="&amp;DATE(2020,3,23), ブラックボックステスト!$K$1:$K$626, "&lt;="&amp;DATE(2020,3,29))</f>
        <v>3</v>
      </c>
      <c r="N8" s="110">
        <f>SUMIFS(ブラックボックステスト!$L$1:$L$626, ブラックボックステスト!$K$1:$K$626, "&gt;="&amp;DATE(2020,3,30), ブラックボックステスト!$K$1:$K$626, "&lt;="&amp;DATE(2020,4,5))</f>
        <v>1</v>
      </c>
      <c r="O8" s="110">
        <f>SUMIFS(ブラックボックステスト!$L$1:$L$626, ブラックボックステスト!$K$1:$K$626, "&gt;="&amp;DATE(2020,4,6), ブラックボックステスト!$K$1:$K$626, "&lt;="&amp;DATE(2020,4,12))</f>
        <v>0</v>
      </c>
    </row>
    <row r="9" spans="1:15" s="17" customFormat="1">
      <c r="A9" s="122"/>
      <c r="B9" s="119" t="s">
        <v>876</v>
      </c>
      <c r="C9" s="82" t="s">
        <v>897</v>
      </c>
      <c r="D9" s="82">
        <f>D10</f>
        <v>1</v>
      </c>
      <c r="E9" s="82">
        <f t="shared" ref="E9:O9" si="3">D9+E10</f>
        <v>3</v>
      </c>
      <c r="F9" s="82">
        <f t="shared" si="3"/>
        <v>7</v>
      </c>
      <c r="G9" s="82">
        <f t="shared" si="3"/>
        <v>16</v>
      </c>
      <c r="H9" s="82">
        <f t="shared" si="3"/>
        <v>21</v>
      </c>
      <c r="I9" s="82">
        <f t="shared" si="3"/>
        <v>22</v>
      </c>
      <c r="J9" s="82">
        <f t="shared" si="3"/>
        <v>27</v>
      </c>
      <c r="K9" s="82">
        <f t="shared" si="3"/>
        <v>33</v>
      </c>
      <c r="L9" s="82">
        <f t="shared" si="3"/>
        <v>34</v>
      </c>
      <c r="M9" s="82">
        <f t="shared" si="3"/>
        <v>37</v>
      </c>
      <c r="N9" s="82">
        <f t="shared" si="3"/>
        <v>38</v>
      </c>
      <c r="O9" s="82">
        <f t="shared" si="3"/>
        <v>38</v>
      </c>
    </row>
    <row r="10" spans="1:15" s="17" customFormat="1">
      <c r="A10" s="122"/>
      <c r="B10" s="121"/>
      <c r="C10" s="110" t="s">
        <v>967</v>
      </c>
      <c r="D10" s="110">
        <f>SUMIFS(ブラックボックステスト!$M$1:$M$626, ブラックボックステスト!$K$1:$K$626, "&gt;="&amp;DATE(2020,1,20), ブラックボックステスト!$K$1:$K$626, "&lt;="&amp;DATE(2020,1,26))</f>
        <v>1</v>
      </c>
      <c r="E10" s="110">
        <f>SUMIFS(ブラックボックステスト!$M$1:$M$626, ブラックボックステスト!$K$1:$K$626, "&gt;="&amp;DATE(2020,1,27), ブラックボックステスト!$K$1:$K$626, "&lt;="&amp;DATE(2020,2,2))</f>
        <v>2</v>
      </c>
      <c r="F10" s="110">
        <f>SUMIFS(ブラックボックステスト!$M$1:$M$626, ブラックボックステスト!$K$1:$K$626, "&gt;="&amp;DATE(2020,2,3), ブラックボックステスト!$K$1:$K$626, "&lt;="&amp;DATE(2020,2,9))</f>
        <v>4</v>
      </c>
      <c r="G10" s="110">
        <f>SUMIFS(ブラックボックステスト!$M$1:$M$626, ブラックボックステスト!$K$1:$K$626, "&gt;="&amp;DATE(2020,2,10), ブラックボックステスト!$K$1:$K$626, "&lt;="&amp;DATE(2020,2,16))</f>
        <v>9</v>
      </c>
      <c r="H10" s="110">
        <f>SUMIFS(ブラックボックステスト!$M$1:$M$626, ブラックボックステスト!$K$1:$K$626, "&gt;="&amp;DATE(2020,2,17), ブラックボックステスト!$K$1:$K$626, "&lt;="&amp;DATE(2020,2,23))</f>
        <v>5</v>
      </c>
      <c r="I10" s="110">
        <f>SUMIFS(ブラックボックステスト!$M$1:$M$626, ブラックボックステスト!$K$1:$K$626, "&gt;="&amp;DATE(2020,2,24), ブラックボックステスト!$K$1:$K$626, "&lt;="&amp;DATE(2020,3,1))</f>
        <v>1</v>
      </c>
      <c r="J10" s="110">
        <f>SUMIFS(ブラックボックステスト!$L$1:$L$626, ブラックボックステスト!$K$1:$K$626, "&gt;="&amp;DATE(2020,3,2), ブラックボックステスト!$K$1:$K$626, "&lt;="&amp;DATE(2020,3,8))</f>
        <v>5</v>
      </c>
      <c r="K10" s="110">
        <f>SUMIFS(ブラックボックステスト!$L$1:$L$626, ブラックボックステスト!$K$1:$K$626, "&gt;="&amp;DATE(2020,3,9), ブラックボックステスト!$K$1:$K$626, "&lt;="&amp;DATE(2020,3,15))</f>
        <v>6</v>
      </c>
      <c r="L10" s="110">
        <f>SUMIFS(ブラックボックステスト!$L$1:$L$626, ブラックボックステスト!$K$1:$K$626, "&gt;="&amp;DATE(2020,3,16), ブラックボックステスト!$K$1:$K$626, "&lt;="&amp;DATE(2020,3,22))</f>
        <v>1</v>
      </c>
      <c r="M10" s="110">
        <f>SUMIFS(ブラックボックステスト!$L$1:$L$626, ブラックボックステスト!$K$1:$K$626, "&gt;="&amp;DATE(2020,3,23), ブラックボックステスト!$K$1:$K$626, "&lt;="&amp;DATE(2020,3,29))</f>
        <v>3</v>
      </c>
      <c r="N10" s="110">
        <f>SUMIFS(ブラックボックステスト!$L$1:$L$626, ブラックボックステスト!$K$1:$K$626, "&gt;="&amp;DATE(2020,3,30), ブラックボックステスト!$K$1:$K$626, "&lt;="&amp;DATE(2020,4,5))</f>
        <v>1</v>
      </c>
      <c r="O10" s="110">
        <f>SUMIFS(ブラックボックステスト!$L$1:$L$626, ブラックボックステスト!$K$1:$K$626, "&gt;="&amp;DATE(2020,4,6), ブラックボックステスト!$K$1:$K$626, "&lt;="&amp;DATE(2020,4,12))</f>
        <v>0</v>
      </c>
    </row>
    <row r="11" spans="1:15" s="17" customFormat="1">
      <c r="A11" s="122"/>
      <c r="B11" s="119" t="s">
        <v>879</v>
      </c>
      <c r="C11" s="82" t="s">
        <v>897</v>
      </c>
      <c r="D11" s="82">
        <f>D12</f>
        <v>2</v>
      </c>
      <c r="E11" s="82">
        <f t="shared" ref="E11:O11" si="4">D11+E12</f>
        <v>5</v>
      </c>
      <c r="F11" s="82">
        <f t="shared" si="4"/>
        <v>7</v>
      </c>
      <c r="G11" s="82">
        <f t="shared" si="4"/>
        <v>10</v>
      </c>
      <c r="H11" s="82">
        <f t="shared" si="4"/>
        <v>11</v>
      </c>
      <c r="I11" s="82">
        <f t="shared" si="4"/>
        <v>13</v>
      </c>
      <c r="J11" s="82">
        <f t="shared" si="4"/>
        <v>15</v>
      </c>
      <c r="K11" s="82">
        <f t="shared" si="4"/>
        <v>17</v>
      </c>
      <c r="L11" s="82">
        <f t="shared" si="4"/>
        <v>17</v>
      </c>
      <c r="M11" s="82">
        <f t="shared" si="4"/>
        <v>17</v>
      </c>
      <c r="N11" s="82">
        <f t="shared" si="4"/>
        <v>18</v>
      </c>
      <c r="O11" s="82">
        <f t="shared" si="4"/>
        <v>18</v>
      </c>
    </row>
    <row r="12" spans="1:15" s="17" customFormat="1">
      <c r="A12" s="122"/>
      <c r="B12" s="121"/>
      <c r="C12" s="110" t="s">
        <v>967</v>
      </c>
      <c r="D12" s="110">
        <f>SUMIFS(ブラックボックステスト!$N$1:$N$626, ブラックボックステスト!$K$1:$K$626, "&gt;="&amp;DATE(2020,1,20), ブラックボックステスト!$K$1:$K$626, "&lt;="&amp;DATE(2020,1,26))</f>
        <v>2</v>
      </c>
      <c r="E12" s="110">
        <f>SUMIFS(ブラックボックステスト!$N$1:$N$626, ブラックボックステスト!$K$1:$K$626, "&gt;="&amp;DATE(2020,1,27), ブラックボックステスト!$K$1:$K$626, "&lt;="&amp;DATE(2020,2,2))</f>
        <v>3</v>
      </c>
      <c r="F12" s="110">
        <f>SUMIFS(ブラックボックステスト!$N$1:$N$626, ブラックボックステスト!$K$1:$K$626, "&gt;="&amp;DATE(2020,2,3), ブラックボックステスト!$K$1:$K$626, "&lt;="&amp;DATE(2020,2,9))</f>
        <v>2</v>
      </c>
      <c r="G12" s="110">
        <f>SUMIFS(ブラックボックステスト!$N$1:$N$626, ブラックボックステスト!$K$1:$K$626, "&gt;="&amp;DATE(2020,2,10), ブラックボックステスト!$K$1:$K$626, "&lt;="&amp;DATE(2020,2,16))</f>
        <v>3</v>
      </c>
      <c r="H12" s="110">
        <f>SUMIFS(ブラックボックステスト!$N$1:$N$626, ブラックボックステスト!$K$1:$K$626, "&gt;="&amp;DATE(2020,2,17), ブラックボックステスト!$K$1:$K$626, "&lt;="&amp;DATE(2020,2,23))</f>
        <v>1</v>
      </c>
      <c r="I12" s="110">
        <f>SUMIFS(ブラックボックステスト!$N$1:$N$626, ブラックボックステスト!$K$1:$K$626, "&gt;="&amp;DATE(2020,2,24), ブラックボックステスト!$K$1:$K$626, "&lt;="&amp;DATE(2020,3,1))</f>
        <v>2</v>
      </c>
      <c r="J12" s="110">
        <f>SUMIFS(ブラックボックステスト!$N$1:$N$626, ブラックボックステスト!$K$1:$K$626, "&gt;="&amp;DATE(2020,3,2), ブラックボックステスト!$K$1:$K$626, "&lt;="&amp;DATE(2020,3,8))</f>
        <v>2</v>
      </c>
      <c r="K12" s="110">
        <f>SUMIFS(ブラックボックステスト!$N$1:$N$626, ブラックボックステスト!$K$1:$K$626, "&gt;="&amp;DATE(2020,3,9), ブラックボックステスト!$K$1:$K$626, "&lt;="&amp;DATE(2020,3,15))</f>
        <v>2</v>
      </c>
      <c r="L12" s="110">
        <f>SUMIFS(ブラックボックステスト!$N$1:$N$626, ブラックボックステスト!$K$1:$K$626, "&gt;="&amp;DATE(2020,3,16), ブラックボックステスト!$K$1:$K$626, "&lt;="&amp;DATE(2020,3,22))</f>
        <v>0</v>
      </c>
      <c r="M12" s="110">
        <f>SUMIFS(ブラックボックステスト!$N$1:$N$626, ブラックボックステスト!$K$1:$K$626, "&gt;="&amp;DATE(2020,3,23), ブラックボックステスト!$K$1:$K$626, "&lt;="&amp;DATE(2020,3,29))</f>
        <v>0</v>
      </c>
      <c r="N12" s="110">
        <f>SUMIFS(ブラックボックステスト!$N$1:$N$626, ブラックボックステスト!$K$1:$K$626, "&gt;="&amp;DATE(2020,3,30), ブラックボックステスト!$K$1:$K$626, "&lt;="&amp;DATE(2020,4,5))</f>
        <v>1</v>
      </c>
      <c r="O12" s="110">
        <f>SUMIFS(ブラックボックステスト!$N$1:$N$626, ブラックボックステスト!$K$1:$K$626, "&gt;="&amp;DATE(2020,4,6), ブラックボックステスト!$K$1:$K$626, "&lt;="&amp;DATE(2020,4,12))</f>
        <v>0</v>
      </c>
    </row>
    <row r="13" spans="1:15" s="17" customFormat="1"/>
    <row r="14" spans="1:15" s="17" customFormat="1"/>
    <row r="15" spans="1:15" s="53" customFormat="1" ht="21" customHeight="1">
      <c r="A15" s="83" t="s">
        <v>868</v>
      </c>
    </row>
    <row r="16" spans="1:15" s="17" customFormat="1">
      <c r="A16" s="16" t="s">
        <v>869</v>
      </c>
      <c r="D16" s="17">
        <v>17</v>
      </c>
    </row>
    <row r="17" spans="1:9" s="17" customFormat="1">
      <c r="A17" s="16" t="s">
        <v>870</v>
      </c>
      <c r="D17" s="17">
        <v>5</v>
      </c>
    </row>
    <row r="18" spans="1:9" s="17" customFormat="1"/>
    <row r="19" spans="1:9" s="17" customFormat="1"/>
    <row r="20" spans="1:9" s="17" customFormat="1"/>
    <row r="21" spans="1:9" s="53" customFormat="1">
      <c r="A21" s="53" t="s">
        <v>818</v>
      </c>
    </row>
    <row r="22" spans="1:9">
      <c r="B22" s="118" t="s">
        <v>159</v>
      </c>
      <c r="C22" s="118"/>
      <c r="D22" s="118" t="s">
        <v>173</v>
      </c>
      <c r="E22" s="118"/>
      <c r="F22" s="21"/>
      <c r="H22" s="17"/>
      <c r="I22" s="17"/>
    </row>
    <row r="23" spans="1:9" s="17" customFormat="1">
      <c r="B23" s="21" t="s">
        <v>844</v>
      </c>
      <c r="C23" s="21" t="s">
        <v>843</v>
      </c>
      <c r="D23" s="21" t="s">
        <v>844</v>
      </c>
      <c r="E23" s="21" t="s">
        <v>843</v>
      </c>
      <c r="F23" s="21" t="s">
        <v>1082</v>
      </c>
    </row>
    <row r="24" spans="1:9" s="17" customFormat="1">
      <c r="A24" s="17" t="s">
        <v>510</v>
      </c>
      <c r="B24" s="15">
        <f>COUNTIFS(ホワイトボックステスト!$D10:'ホワイトボックステスト'!$D1484, "&lt;&gt;", ホワイトボックステスト!$E10:'ホワイトボックステスト'!$E1484, "&lt;&gt;-")+SUMIFS(ホワイトボックステスト!$E10:'ホワイトボックステスト'!E1484,ホワイトボックステスト!$D10:'ホワイトボックステスト'!$D1484, "&lt;&gt;")</f>
        <v>1222</v>
      </c>
      <c r="C24" s="63" t="s">
        <v>169</v>
      </c>
      <c r="D24" s="63" t="s">
        <v>169</v>
      </c>
      <c r="E24" s="63" t="s">
        <v>169</v>
      </c>
      <c r="G24" s="69"/>
      <c r="H24" s="69"/>
      <c r="I24" s="69"/>
    </row>
    <row r="25" spans="1:9">
      <c r="A25" t="s">
        <v>563</v>
      </c>
      <c r="B25" s="15">
        <f>COUNTIFS(ホワイトボックステスト!$C10:'ホワイトボックステスト'!$C1484, "&lt;&gt;", ホワイトボックステスト!$E10:'ホワイトボックステスト'!$E1484, "&lt;&gt;-")+SUMIFS(ホワイトボックステスト!$E10:'ホワイトボックステスト'!E1484,ホワイトボックステスト!$C10:'ホワイトボックステスト'!$C1484, "&lt;&gt;")</f>
        <v>1560</v>
      </c>
      <c r="C25" s="63" t="s">
        <v>169</v>
      </c>
      <c r="D25" s="15">
        <f>SUM(ブラックボックステスト!$G8:'ブラックボックステスト'!$G423)</f>
        <v>1031</v>
      </c>
      <c r="E25" s="63" t="s">
        <v>169</v>
      </c>
      <c r="F25" s="15"/>
      <c r="G25" s="69"/>
      <c r="H25" s="69"/>
      <c r="I25" s="69"/>
    </row>
    <row r="26" spans="1:9">
      <c r="A26" t="s">
        <v>2</v>
      </c>
      <c r="B26" s="15">
        <f>SUM(B24:B25)</f>
        <v>2782</v>
      </c>
      <c r="C26" s="15"/>
      <c r="D26" s="15">
        <f>SUM(D24:D25)</f>
        <v>1031</v>
      </c>
      <c r="E26" s="15">
        <f>SUMIF(ブラックボックステスト!I$8:I423, "&lt;&gt;", ブラックボックステスト!G$8:I423 )</f>
        <v>889</v>
      </c>
      <c r="F26" s="15">
        <f>SUMIF(ブラックボックステスト!I$8:I423, "=", ブラックボックステスト!G$8:I423 )</f>
        <v>142</v>
      </c>
      <c r="G26" s="69"/>
      <c r="H26" s="69"/>
      <c r="I26" s="69"/>
    </row>
    <row r="27" spans="1:9">
      <c r="B27" s="68"/>
      <c r="C27" s="68"/>
    </row>
    <row r="28" spans="1:9">
      <c r="B28" s="69"/>
      <c r="C28" s="69"/>
      <c r="D28" s="17"/>
    </row>
    <row r="29" spans="1:9" s="53" customFormat="1">
      <c r="A29" s="53" t="s">
        <v>3</v>
      </c>
      <c r="B29" s="74"/>
      <c r="C29" s="74"/>
    </row>
    <row r="30" spans="1:9" s="24" customFormat="1">
      <c r="A30" s="24" t="s">
        <v>847</v>
      </c>
      <c r="B30" s="75"/>
      <c r="C30" s="75"/>
    </row>
    <row r="31" spans="1:9">
      <c r="A31" t="s">
        <v>836</v>
      </c>
    </row>
    <row r="32" spans="1:9">
      <c r="A32" t="s">
        <v>837</v>
      </c>
    </row>
  </sheetData>
  <mergeCells count="10">
    <mergeCell ref="D22:E22"/>
    <mergeCell ref="B22:C22"/>
    <mergeCell ref="A3:A6"/>
    <mergeCell ref="A2:B2"/>
    <mergeCell ref="A7:A12"/>
    <mergeCell ref="B5:B6"/>
    <mergeCell ref="B3:B4"/>
    <mergeCell ref="B9:B10"/>
    <mergeCell ref="B7:B8"/>
    <mergeCell ref="B11:B1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F711-4DA3-F242-B224-086C538B10BA}">
  <dimension ref="A1:N1484"/>
  <sheetViews>
    <sheetView zoomScale="70" zoomScaleNormal="70" workbookViewId="0">
      <pane xSplit="2" ySplit="11" topLeftCell="C1414" activePane="bottomRight" state="frozen"/>
      <selection pane="topRight" activeCell="C1" sqref="C1"/>
      <selection pane="bottomLeft" activeCell="A12" sqref="A12"/>
      <selection pane="bottomRight" activeCell="D873" sqref="D873"/>
    </sheetView>
  </sheetViews>
  <sheetFormatPr baseColWidth="10" defaultRowHeight="20"/>
  <cols>
    <col min="1" max="1" width="2.140625" style="17" customWidth="1"/>
    <col min="2" max="2" width="45.42578125" style="17" customWidth="1"/>
    <col min="3" max="3" width="30" style="36" bestFit="1" customWidth="1"/>
    <col min="4" max="4" width="30" style="52" customWidth="1"/>
    <col min="5" max="5" width="6.85546875" style="17" bestFit="1" customWidth="1"/>
    <col min="6" max="6" width="37.28515625" style="17" customWidth="1"/>
    <col min="7" max="7" width="5.28515625" style="17" bestFit="1" customWidth="1"/>
    <col min="8" max="8" width="6.85546875" style="17" bestFit="1" customWidth="1"/>
    <col min="9" max="9" width="13.85546875" style="17" bestFit="1" customWidth="1"/>
    <col min="10" max="10" width="6.85546875" style="17" bestFit="1" customWidth="1"/>
    <col min="11" max="11" width="17.85546875" style="17" customWidth="1"/>
    <col min="12" max="12" width="22.85546875" style="17" customWidth="1"/>
    <col min="13" max="16384" width="10.7109375" style="17"/>
  </cols>
  <sheetData>
    <row r="1" spans="1:14" s="53" customFormat="1">
      <c r="B1" s="53" t="s">
        <v>3</v>
      </c>
      <c r="C1" s="55"/>
      <c r="D1" s="55"/>
      <c r="E1" s="54"/>
      <c r="F1" s="54"/>
      <c r="G1" s="54"/>
      <c r="H1" s="54"/>
      <c r="I1" s="54"/>
      <c r="J1" s="54"/>
    </row>
    <row r="2" spans="1:14">
      <c r="B2" s="17" t="s">
        <v>154</v>
      </c>
      <c r="C2" s="51"/>
    </row>
    <row r="3" spans="1:14">
      <c r="B3" s="17" t="s">
        <v>153</v>
      </c>
      <c r="C3" s="51"/>
    </row>
    <row r="4" spans="1:14">
      <c r="B4" s="17" t="s">
        <v>753</v>
      </c>
      <c r="C4" s="52"/>
    </row>
    <row r="5" spans="1:14" s="53" customFormat="1">
      <c r="B5" s="53" t="s">
        <v>160</v>
      </c>
    </row>
    <row r="6" spans="1:14" s="28" customFormat="1" ht="21">
      <c r="B6" s="31" t="s">
        <v>180</v>
      </c>
    </row>
    <row r="7" spans="1:14" customFormat="1">
      <c r="B7" t="s">
        <v>161</v>
      </c>
      <c r="D7" s="17"/>
      <c r="F7" s="17"/>
      <c r="G7" s="17"/>
      <c r="H7" s="17"/>
      <c r="I7" s="17"/>
      <c r="J7" s="17"/>
    </row>
    <row r="8" spans="1:14" customFormat="1">
      <c r="B8" t="s">
        <v>162</v>
      </c>
      <c r="D8" s="17"/>
      <c r="F8" s="17"/>
      <c r="G8" s="17"/>
      <c r="H8" s="17"/>
      <c r="I8" s="17"/>
      <c r="J8" s="17"/>
    </row>
    <row r="9" spans="1:14">
      <c r="C9" s="42"/>
    </row>
    <row r="10" spans="1:14" s="19" customFormat="1">
      <c r="B10" s="19" t="s">
        <v>517</v>
      </c>
      <c r="C10" s="124" t="s">
        <v>516</v>
      </c>
      <c r="D10" s="127"/>
      <c r="E10" s="127"/>
      <c r="F10" s="128"/>
      <c r="G10" s="126" t="s">
        <v>819</v>
      </c>
      <c r="H10" s="128"/>
      <c r="I10" s="126" t="s">
        <v>822</v>
      </c>
      <c r="J10" s="128"/>
      <c r="K10" s="126" t="s">
        <v>262</v>
      </c>
      <c r="L10" s="127"/>
    </row>
    <row r="11" spans="1:14" ht="42">
      <c r="C11" s="36" t="s">
        <v>514</v>
      </c>
      <c r="D11" s="52" t="s">
        <v>515</v>
      </c>
      <c r="E11" s="18" t="s">
        <v>156</v>
      </c>
      <c r="F11" s="18" t="s">
        <v>3</v>
      </c>
      <c r="G11" s="18" t="s">
        <v>820</v>
      </c>
      <c r="H11" s="18" t="s">
        <v>821</v>
      </c>
      <c r="I11" s="18" t="s">
        <v>824</v>
      </c>
      <c r="J11" s="18" t="s">
        <v>823</v>
      </c>
      <c r="K11" s="18" t="s">
        <v>410</v>
      </c>
      <c r="L11" s="58" t="s">
        <v>180</v>
      </c>
      <c r="M11" s="18" t="s">
        <v>256</v>
      </c>
      <c r="N11" s="18"/>
    </row>
    <row r="12" spans="1:14" s="23" customFormat="1">
      <c r="A12" s="23">
        <v>1</v>
      </c>
      <c r="B12" s="23" t="s">
        <v>23</v>
      </c>
      <c r="C12" s="37"/>
      <c r="E12" s="34"/>
      <c r="K12" s="23" t="s">
        <v>178</v>
      </c>
      <c r="L12" s="23" t="s">
        <v>178</v>
      </c>
    </row>
    <row r="13" spans="1:14" s="51" customFormat="1">
      <c r="C13" s="36" t="s">
        <v>21</v>
      </c>
      <c r="D13" s="52"/>
      <c r="E13" s="48">
        <v>4</v>
      </c>
      <c r="F13" s="48"/>
      <c r="G13" s="48"/>
      <c r="H13" s="48"/>
      <c r="I13" s="48"/>
      <c r="J13" s="48"/>
    </row>
    <row r="14" spans="1:14">
      <c r="C14" s="36" t="s">
        <v>174</v>
      </c>
      <c r="E14" s="15">
        <v>1</v>
      </c>
      <c r="F14" s="15"/>
      <c r="G14" s="15"/>
      <c r="H14" s="15"/>
      <c r="I14" s="15"/>
      <c r="J14" s="15"/>
    </row>
    <row r="15" spans="1:14">
      <c r="C15" s="36" t="s">
        <v>22</v>
      </c>
      <c r="E15" s="15">
        <v>23</v>
      </c>
      <c r="F15" s="15"/>
      <c r="G15" s="15"/>
      <c r="H15" s="15"/>
      <c r="I15" s="15"/>
      <c r="J15" s="15"/>
    </row>
    <row r="16" spans="1:14">
      <c r="C16" s="36" t="s">
        <v>175</v>
      </c>
      <c r="E16" s="15">
        <v>0</v>
      </c>
      <c r="F16" s="15"/>
      <c r="G16" s="15"/>
      <c r="H16" s="15"/>
      <c r="I16" s="15"/>
      <c r="J16" s="15"/>
    </row>
    <row r="17" spans="1:12">
      <c r="C17" s="36" t="s">
        <v>176</v>
      </c>
      <c r="E17" s="15">
        <v>2</v>
      </c>
      <c r="F17" s="15"/>
      <c r="G17" s="15"/>
      <c r="H17" s="15"/>
      <c r="I17" s="15"/>
      <c r="J17" s="15"/>
    </row>
    <row r="18" spans="1:12" s="30" customFormat="1">
      <c r="A18" s="30">
        <v>2</v>
      </c>
      <c r="B18" s="30" t="s">
        <v>152</v>
      </c>
      <c r="C18" s="38"/>
      <c r="K18" s="30" t="s">
        <v>178</v>
      </c>
      <c r="L18" s="30" t="s">
        <v>178</v>
      </c>
    </row>
    <row r="19" spans="1:12" s="51" customFormat="1">
      <c r="C19" s="36" t="s">
        <v>24</v>
      </c>
      <c r="D19" s="52"/>
      <c r="E19" s="48">
        <v>2</v>
      </c>
      <c r="F19" s="48"/>
      <c r="G19" s="48"/>
      <c r="H19" s="48"/>
      <c r="I19" s="48"/>
      <c r="J19" s="48"/>
    </row>
    <row r="20" spans="1:12">
      <c r="C20" s="36" t="s">
        <v>177</v>
      </c>
      <c r="E20" s="49">
        <v>1</v>
      </c>
      <c r="F20" s="49"/>
      <c r="G20" s="49"/>
      <c r="H20" s="49"/>
      <c r="I20" s="49"/>
      <c r="J20" s="49"/>
    </row>
    <row r="21" spans="1:12">
      <c r="C21" s="36" t="s">
        <v>25</v>
      </c>
      <c r="E21" s="15">
        <v>2</v>
      </c>
      <c r="F21" s="15"/>
      <c r="G21" s="15"/>
      <c r="H21" s="15"/>
      <c r="I21" s="15"/>
      <c r="J21" s="15"/>
    </row>
    <row r="22" spans="1:12" s="28" customFormat="1">
      <c r="A22" s="28">
        <v>3</v>
      </c>
      <c r="B22" s="28" t="s">
        <v>26</v>
      </c>
      <c r="C22" s="38"/>
      <c r="D22" s="30"/>
      <c r="E22" s="29"/>
      <c r="F22" s="30"/>
      <c r="G22" s="30"/>
      <c r="H22" s="30"/>
      <c r="I22" s="30"/>
      <c r="J22" s="30"/>
      <c r="K22" s="30" t="s">
        <v>178</v>
      </c>
      <c r="L22" s="30" t="s">
        <v>178</v>
      </c>
    </row>
    <row r="23" spans="1:12" s="24" customFormat="1">
      <c r="C23" s="39" t="s">
        <v>27</v>
      </c>
      <c r="D23" s="16"/>
      <c r="E23" s="50">
        <v>7</v>
      </c>
      <c r="F23" s="50"/>
      <c r="G23" s="50"/>
      <c r="H23" s="50"/>
      <c r="I23" s="50"/>
      <c r="J23" s="50"/>
    </row>
    <row r="24" spans="1:12" ht="21">
      <c r="C24" s="40" t="s">
        <v>263</v>
      </c>
      <c r="D24" s="5"/>
      <c r="E24" s="50" t="s">
        <v>169</v>
      </c>
      <c r="F24" s="50"/>
      <c r="G24" s="50"/>
      <c r="H24" s="50"/>
      <c r="I24" s="50"/>
      <c r="J24" s="50"/>
    </row>
    <row r="25" spans="1:12">
      <c r="C25" s="36" t="s">
        <v>179</v>
      </c>
      <c r="E25" s="50">
        <v>1</v>
      </c>
      <c r="F25" s="50"/>
      <c r="G25" s="50"/>
      <c r="H25" s="50"/>
      <c r="I25" s="50"/>
      <c r="J25" s="50"/>
    </row>
    <row r="26" spans="1:12">
      <c r="C26" s="36" t="s">
        <v>28</v>
      </c>
      <c r="E26" s="15">
        <v>7</v>
      </c>
      <c r="F26" s="15"/>
      <c r="G26" s="15"/>
      <c r="H26" s="15"/>
      <c r="I26" s="15"/>
      <c r="J26" s="15"/>
    </row>
    <row r="27" spans="1:12">
      <c r="E27" s="15"/>
      <c r="F27" s="15"/>
      <c r="G27" s="15"/>
      <c r="H27" s="15"/>
      <c r="I27" s="15"/>
      <c r="J27" s="15"/>
    </row>
    <row r="28" spans="1:12" s="28" customFormat="1">
      <c r="A28" s="28">
        <v>4</v>
      </c>
      <c r="B28" s="30" t="s">
        <v>29</v>
      </c>
      <c r="C28" s="38"/>
      <c r="D28" s="30"/>
      <c r="E28" s="56"/>
      <c r="F28" s="30"/>
      <c r="G28" s="30"/>
      <c r="H28" s="30"/>
      <c r="I28" s="30"/>
      <c r="J28" s="30"/>
      <c r="K28" s="30" t="s">
        <v>178</v>
      </c>
      <c r="L28" s="30" t="s">
        <v>178</v>
      </c>
    </row>
    <row r="29" spans="1:12" s="51" customFormat="1">
      <c r="C29" s="36" t="s">
        <v>30</v>
      </c>
      <c r="D29" s="52"/>
      <c r="E29" s="48">
        <v>5</v>
      </c>
      <c r="F29" s="48"/>
      <c r="G29" s="48"/>
      <c r="H29" s="48"/>
      <c r="I29" s="48"/>
      <c r="J29" s="48"/>
    </row>
    <row r="30" spans="1:12">
      <c r="C30" s="36" t="s">
        <v>181</v>
      </c>
      <c r="E30" s="49">
        <v>1</v>
      </c>
      <c r="F30" s="49"/>
      <c r="G30" s="49"/>
      <c r="H30" s="49"/>
      <c r="I30" s="49"/>
      <c r="J30" s="49"/>
    </row>
    <row r="31" spans="1:12">
      <c r="C31" s="36" t="s">
        <v>841</v>
      </c>
      <c r="E31" s="15">
        <v>15</v>
      </c>
      <c r="F31" s="15"/>
      <c r="G31" s="15"/>
      <c r="H31" s="15"/>
      <c r="I31" s="15"/>
      <c r="J31" s="15"/>
    </row>
    <row r="32" spans="1:12">
      <c r="C32" s="36" t="s">
        <v>266</v>
      </c>
      <c r="E32" s="15">
        <v>0</v>
      </c>
      <c r="F32" s="15"/>
      <c r="G32" s="15"/>
      <c r="H32" s="15"/>
      <c r="I32" s="15"/>
      <c r="J32" s="15"/>
    </row>
    <row r="33" spans="1:12">
      <c r="C33" s="36" t="s">
        <v>176</v>
      </c>
      <c r="E33" s="15">
        <v>2</v>
      </c>
      <c r="F33" s="15"/>
      <c r="G33" s="15"/>
      <c r="H33" s="15"/>
      <c r="I33" s="15"/>
      <c r="J33" s="15"/>
    </row>
    <row r="34" spans="1:12" s="30" customFormat="1">
      <c r="A34" s="30">
        <v>5</v>
      </c>
      <c r="B34" s="30" t="s">
        <v>31</v>
      </c>
      <c r="C34" s="38"/>
      <c r="K34" s="30" t="s">
        <v>178</v>
      </c>
      <c r="L34" s="30" t="s">
        <v>178</v>
      </c>
    </row>
    <row r="35" spans="1:12" s="51" customFormat="1">
      <c r="C35" s="51" t="s">
        <v>32</v>
      </c>
      <c r="D35" s="52"/>
      <c r="E35" s="51">
        <v>1</v>
      </c>
      <c r="G35" s="59"/>
      <c r="H35" s="59"/>
      <c r="I35" s="59"/>
      <c r="J35" s="59"/>
    </row>
    <row r="38" spans="1:12" s="30" customFormat="1">
      <c r="A38" s="30">
        <v>6</v>
      </c>
      <c r="B38" s="30" t="s">
        <v>1</v>
      </c>
      <c r="C38" s="38"/>
      <c r="K38" s="30" t="s">
        <v>178</v>
      </c>
      <c r="L38" s="30" t="s">
        <v>178</v>
      </c>
    </row>
    <row r="39" spans="1:12" s="51" customFormat="1" ht="21">
      <c r="C39" s="5" t="s">
        <v>0</v>
      </c>
      <c r="D39" s="5"/>
      <c r="E39" s="5">
        <v>35</v>
      </c>
      <c r="F39" s="5"/>
      <c r="G39" s="5"/>
      <c r="H39" s="5"/>
      <c r="I39" s="5"/>
      <c r="J39" s="5"/>
    </row>
    <row r="40" spans="1:12">
      <c r="C40" s="36" t="s">
        <v>182</v>
      </c>
      <c r="E40" s="17">
        <v>1</v>
      </c>
    </row>
    <row r="41" spans="1:12">
      <c r="C41" s="51" t="s">
        <v>4</v>
      </c>
      <c r="E41" s="17">
        <v>26</v>
      </c>
    </row>
    <row r="42" spans="1:12">
      <c r="C42" s="17" t="s">
        <v>183</v>
      </c>
      <c r="D42" s="17"/>
      <c r="E42" s="17">
        <v>4</v>
      </c>
    </row>
    <row r="43" spans="1:12">
      <c r="C43" s="17" t="s">
        <v>184</v>
      </c>
      <c r="D43" s="17"/>
      <c r="E43" s="17">
        <v>1</v>
      </c>
    </row>
    <row r="44" spans="1:12">
      <c r="C44" s="51" t="s">
        <v>5</v>
      </c>
      <c r="E44" s="17">
        <v>9</v>
      </c>
    </row>
    <row r="45" spans="1:12">
      <c r="C45" s="51" t="s">
        <v>185</v>
      </c>
      <c r="E45" s="17">
        <v>13</v>
      </c>
    </row>
    <row r="46" spans="1:12">
      <c r="C46" s="17"/>
      <c r="D46" s="17"/>
    </row>
    <row r="47" spans="1:12" s="30" customFormat="1">
      <c r="A47" s="30">
        <v>7</v>
      </c>
      <c r="B47" s="30" t="s">
        <v>33</v>
      </c>
      <c r="C47" s="38"/>
      <c r="K47" s="30" t="s">
        <v>178</v>
      </c>
      <c r="L47" s="30" t="s">
        <v>178</v>
      </c>
    </row>
    <row r="48" spans="1:12" s="51" customFormat="1">
      <c r="C48" s="51" t="s">
        <v>186</v>
      </c>
      <c r="D48" s="52"/>
      <c r="E48" s="51">
        <v>3</v>
      </c>
      <c r="G48" s="59"/>
      <c r="H48" s="59"/>
      <c r="I48" s="59"/>
      <c r="J48" s="59"/>
    </row>
    <row r="49" spans="1:12" ht="21">
      <c r="C49" s="2" t="s">
        <v>188</v>
      </c>
      <c r="D49" s="2"/>
      <c r="E49" s="16">
        <v>1</v>
      </c>
      <c r="F49" s="16"/>
      <c r="G49" s="16"/>
      <c r="H49" s="16"/>
      <c r="I49" s="16"/>
      <c r="J49" s="16"/>
    </row>
    <row r="50" spans="1:12" ht="21">
      <c r="C50" s="40" t="s">
        <v>513</v>
      </c>
      <c r="D50" s="5"/>
      <c r="E50" s="17" t="s">
        <v>169</v>
      </c>
    </row>
    <row r="51" spans="1:12" s="30" customFormat="1">
      <c r="A51" s="30">
        <v>8</v>
      </c>
      <c r="B51" s="30" t="s">
        <v>35</v>
      </c>
      <c r="C51" s="38"/>
      <c r="K51" s="30" t="s">
        <v>178</v>
      </c>
      <c r="L51" s="30" t="s">
        <v>178</v>
      </c>
    </row>
    <row r="52" spans="1:12" s="51" customFormat="1">
      <c r="C52" s="51" t="s">
        <v>36</v>
      </c>
      <c r="D52" s="52"/>
      <c r="E52" s="51">
        <v>7</v>
      </c>
      <c r="G52" s="59"/>
      <c r="H52" s="59"/>
      <c r="I52" s="59"/>
      <c r="J52" s="59"/>
    </row>
    <row r="53" spans="1:12" ht="21">
      <c r="C53" s="2" t="s">
        <v>187</v>
      </c>
      <c r="D53" s="2"/>
      <c r="E53" s="16">
        <v>1</v>
      </c>
      <c r="F53" s="16"/>
      <c r="G53" s="16"/>
      <c r="H53" s="16"/>
      <c r="I53" s="16"/>
      <c r="J53" s="16"/>
    </row>
    <row r="54" spans="1:12">
      <c r="C54" s="17" t="s">
        <v>34</v>
      </c>
      <c r="D54" s="17"/>
      <c r="E54" s="17">
        <v>11</v>
      </c>
    </row>
    <row r="56" spans="1:12" s="30" customFormat="1">
      <c r="A56" s="30">
        <v>9</v>
      </c>
      <c r="B56" s="30" t="s">
        <v>15</v>
      </c>
      <c r="C56" s="38"/>
      <c r="K56" s="30" t="s">
        <v>178</v>
      </c>
      <c r="L56" s="30" t="s">
        <v>178</v>
      </c>
    </row>
    <row r="57" spans="1:12" s="51" customFormat="1">
      <c r="C57" s="16" t="s">
        <v>16</v>
      </c>
      <c r="D57" s="16"/>
      <c r="E57" s="51">
        <v>11</v>
      </c>
      <c r="G57" s="59"/>
      <c r="H57" s="59"/>
      <c r="I57" s="59"/>
      <c r="J57" s="59"/>
    </row>
    <row r="58" spans="1:12">
      <c r="C58" s="17" t="s">
        <v>189</v>
      </c>
      <c r="D58" s="17"/>
      <c r="E58" s="16">
        <v>1</v>
      </c>
      <c r="F58" s="16"/>
      <c r="G58" s="16"/>
      <c r="H58" s="16"/>
      <c r="I58" s="16"/>
      <c r="J58" s="16"/>
    </row>
    <row r="59" spans="1:12">
      <c r="C59" s="17" t="s">
        <v>18</v>
      </c>
      <c r="D59" s="17"/>
      <c r="E59" s="17">
        <v>8</v>
      </c>
    </row>
    <row r="60" spans="1:12">
      <c r="C60" s="17" t="s">
        <v>19</v>
      </c>
      <c r="D60" s="17"/>
      <c r="E60" s="17">
        <v>2</v>
      </c>
    </row>
    <row r="61" spans="1:12">
      <c r="C61" s="17" t="s">
        <v>20</v>
      </c>
      <c r="D61" s="17"/>
      <c r="E61" s="17">
        <v>3</v>
      </c>
    </row>
    <row r="62" spans="1:12" s="30" customFormat="1">
      <c r="A62" s="30">
        <v>10</v>
      </c>
      <c r="B62" s="30" t="s">
        <v>37</v>
      </c>
      <c r="C62" s="38"/>
      <c r="K62" s="30" t="s">
        <v>178</v>
      </c>
      <c r="L62" s="30" t="s">
        <v>178</v>
      </c>
    </row>
    <row r="63" spans="1:12" s="51" customFormat="1">
      <c r="C63" s="51" t="s">
        <v>38</v>
      </c>
      <c r="D63" s="52"/>
      <c r="E63" s="51">
        <v>3</v>
      </c>
      <c r="G63" s="59"/>
      <c r="H63" s="59"/>
      <c r="I63" s="59"/>
      <c r="J63" s="59"/>
    </row>
    <row r="64" spans="1:12" s="51" customFormat="1">
      <c r="C64" s="51" t="s">
        <v>39</v>
      </c>
      <c r="D64" s="52"/>
      <c r="E64" s="16">
        <v>11</v>
      </c>
      <c r="F64" s="16"/>
      <c r="G64" s="16"/>
      <c r="H64" s="16"/>
      <c r="I64" s="16"/>
      <c r="J64" s="16"/>
    </row>
    <row r="65" spans="1:12" s="51" customFormat="1">
      <c r="C65" s="51" t="s">
        <v>40</v>
      </c>
      <c r="D65" s="52"/>
      <c r="E65" s="16">
        <v>4</v>
      </c>
      <c r="F65" s="16"/>
      <c r="G65" s="16"/>
      <c r="H65" s="16"/>
      <c r="I65" s="16"/>
      <c r="J65" s="16"/>
    </row>
    <row r="66" spans="1:12">
      <c r="C66" s="36" t="s">
        <v>190</v>
      </c>
      <c r="E66" s="16">
        <v>1</v>
      </c>
      <c r="F66" s="16"/>
      <c r="G66" s="16"/>
      <c r="H66" s="16"/>
      <c r="I66" s="16"/>
      <c r="J66" s="16"/>
    </row>
    <row r="67" spans="1:12">
      <c r="C67" s="36" t="s">
        <v>191</v>
      </c>
      <c r="E67" s="16">
        <v>1</v>
      </c>
      <c r="F67" s="16"/>
      <c r="G67" s="16"/>
      <c r="H67" s="16"/>
      <c r="I67" s="16"/>
      <c r="J67" s="16"/>
    </row>
    <row r="68" spans="1:12" s="30" customFormat="1">
      <c r="A68" s="30">
        <v>11</v>
      </c>
      <c r="B68" s="30" t="s">
        <v>41</v>
      </c>
      <c r="C68" s="38"/>
      <c r="K68" s="30" t="s">
        <v>178</v>
      </c>
      <c r="L68" s="30" t="s">
        <v>178</v>
      </c>
    </row>
    <row r="69" spans="1:12" s="51" customFormat="1">
      <c r="C69" s="51" t="s">
        <v>42</v>
      </c>
      <c r="D69" s="52"/>
      <c r="E69" s="16">
        <v>6</v>
      </c>
      <c r="F69" s="16"/>
      <c r="G69" s="16"/>
      <c r="H69" s="16"/>
      <c r="I69" s="16"/>
      <c r="J69" s="16"/>
    </row>
    <row r="70" spans="1:12" s="51" customFormat="1">
      <c r="C70" s="36"/>
      <c r="D70" s="52"/>
      <c r="G70" s="59"/>
      <c r="H70" s="59"/>
      <c r="I70" s="59"/>
      <c r="J70" s="59"/>
    </row>
    <row r="72" spans="1:12" s="30" customFormat="1">
      <c r="A72" s="30">
        <v>12</v>
      </c>
      <c r="B72" s="30" t="s">
        <v>43</v>
      </c>
      <c r="C72" s="38"/>
      <c r="E72" s="29"/>
      <c r="K72" s="30" t="s">
        <v>178</v>
      </c>
      <c r="L72" s="30" t="s">
        <v>178</v>
      </c>
    </row>
    <row r="73" spans="1:12" s="16" customFormat="1">
      <c r="C73" s="51" t="s">
        <v>192</v>
      </c>
      <c r="D73" s="52"/>
      <c r="E73" s="16">
        <v>6</v>
      </c>
    </row>
    <row r="74" spans="1:12" s="51" customFormat="1">
      <c r="C74" s="36"/>
      <c r="D74" s="52"/>
      <c r="G74" s="59"/>
      <c r="H74" s="59"/>
      <c r="I74" s="59"/>
      <c r="J74" s="59"/>
    </row>
    <row r="76" spans="1:12" s="30" customFormat="1">
      <c r="A76" s="30">
        <v>13</v>
      </c>
      <c r="B76" s="30" t="s">
        <v>44</v>
      </c>
      <c r="C76" s="38"/>
      <c r="E76" s="29"/>
      <c r="K76" s="30" t="s">
        <v>178</v>
      </c>
      <c r="L76" s="30" t="s">
        <v>178</v>
      </c>
    </row>
    <row r="77" spans="1:12" s="16" customFormat="1">
      <c r="C77" s="16" t="s">
        <v>45</v>
      </c>
      <c r="E77" s="16">
        <v>3</v>
      </c>
    </row>
    <row r="78" spans="1:12" s="51" customFormat="1">
      <c r="C78" s="51" t="s">
        <v>222</v>
      </c>
      <c r="D78" s="52"/>
      <c r="E78" s="51">
        <v>1</v>
      </c>
      <c r="G78" s="59"/>
      <c r="H78" s="59"/>
      <c r="I78" s="59"/>
      <c r="J78" s="59"/>
    </row>
    <row r="79" spans="1:12" s="51" customFormat="1">
      <c r="C79" s="51" t="s">
        <v>223</v>
      </c>
      <c r="D79" s="52"/>
      <c r="E79" s="51">
        <v>6</v>
      </c>
      <c r="G79" s="59"/>
      <c r="H79" s="59"/>
      <c r="I79" s="59"/>
      <c r="J79" s="59"/>
    </row>
    <row r="80" spans="1:12" s="51" customFormat="1">
      <c r="D80" s="52"/>
      <c r="G80" s="59"/>
      <c r="H80" s="59"/>
      <c r="I80" s="59"/>
      <c r="J80" s="59"/>
    </row>
    <row r="81" spans="3:10" s="51" customFormat="1">
      <c r="C81" s="51" t="s">
        <v>46</v>
      </c>
      <c r="D81" s="52"/>
      <c r="E81" s="16">
        <v>7</v>
      </c>
      <c r="F81" s="16"/>
      <c r="G81" s="16"/>
      <c r="H81" s="16"/>
      <c r="I81" s="16"/>
      <c r="J81" s="16"/>
    </row>
    <row r="82" spans="3:10" s="51" customFormat="1">
      <c r="D82" s="52"/>
      <c r="E82" s="16"/>
      <c r="F82" s="16"/>
      <c r="G82" s="16"/>
      <c r="H82" s="16"/>
      <c r="I82" s="16"/>
      <c r="J82" s="16"/>
    </row>
    <row r="83" spans="3:10" s="51" customFormat="1">
      <c r="C83" s="51" t="s">
        <v>47</v>
      </c>
      <c r="D83" s="52"/>
      <c r="E83" s="16">
        <v>2</v>
      </c>
      <c r="F83" s="16"/>
      <c r="G83" s="16"/>
      <c r="H83" s="16"/>
      <c r="I83" s="16"/>
      <c r="J83" s="16"/>
    </row>
    <row r="84" spans="3:10" s="52" customFormat="1">
      <c r="E84" s="16"/>
      <c r="F84" s="16"/>
      <c r="G84" s="16"/>
      <c r="H84" s="16"/>
      <c r="I84" s="16"/>
      <c r="J84" s="16"/>
    </row>
    <row r="85" spans="3:10" s="51" customFormat="1">
      <c r="C85" s="51" t="s">
        <v>224</v>
      </c>
      <c r="D85" s="52"/>
      <c r="E85" s="16">
        <v>0</v>
      </c>
      <c r="F85" s="16"/>
      <c r="G85" s="16"/>
      <c r="H85" s="16"/>
      <c r="I85" s="16"/>
      <c r="J85" s="16"/>
    </row>
    <row r="86" spans="3:10" s="51" customFormat="1">
      <c r="C86" s="51" t="s">
        <v>225</v>
      </c>
      <c r="D86" s="52"/>
      <c r="E86" s="16">
        <v>0</v>
      </c>
      <c r="F86" s="16"/>
      <c r="G86" s="16"/>
      <c r="H86" s="16"/>
      <c r="I86" s="16"/>
      <c r="J86" s="16"/>
    </row>
    <row r="87" spans="3:10" s="51" customFormat="1">
      <c r="C87" s="51" t="s">
        <v>226</v>
      </c>
      <c r="D87" s="52"/>
      <c r="E87" s="16">
        <v>2</v>
      </c>
      <c r="F87" s="16"/>
      <c r="G87" s="16"/>
      <c r="H87" s="16"/>
      <c r="I87" s="16"/>
      <c r="J87" s="16"/>
    </row>
    <row r="88" spans="3:10" s="51" customFormat="1">
      <c r="C88" s="51" t="s">
        <v>227</v>
      </c>
      <c r="D88" s="52"/>
      <c r="E88" s="16">
        <v>7</v>
      </c>
      <c r="F88" s="16"/>
      <c r="G88" s="16"/>
      <c r="H88" s="16"/>
      <c r="I88" s="16"/>
      <c r="J88" s="16"/>
    </row>
    <row r="89" spans="3:10" s="52" customFormat="1">
      <c r="E89" s="16"/>
      <c r="F89" s="16"/>
      <c r="G89" s="16"/>
      <c r="H89" s="16"/>
      <c r="I89" s="16"/>
      <c r="J89" s="16"/>
    </row>
    <row r="90" spans="3:10" s="51" customFormat="1">
      <c r="C90" s="51" t="s">
        <v>228</v>
      </c>
      <c r="D90" s="52"/>
      <c r="E90" s="16">
        <v>0</v>
      </c>
      <c r="F90" s="16"/>
      <c r="G90" s="16"/>
      <c r="H90" s="16"/>
      <c r="I90" s="16"/>
      <c r="J90" s="16"/>
    </row>
    <row r="91" spans="3:10" s="52" customFormat="1">
      <c r="C91" s="52" t="s">
        <v>411</v>
      </c>
      <c r="E91" s="16">
        <v>1</v>
      </c>
      <c r="F91" s="16"/>
      <c r="G91" s="16"/>
      <c r="H91" s="16"/>
      <c r="I91" s="16"/>
      <c r="J91" s="16"/>
    </row>
    <row r="92" spans="3:10" s="51" customFormat="1">
      <c r="C92" s="51" t="s">
        <v>229</v>
      </c>
      <c r="D92" s="52"/>
      <c r="E92" s="16">
        <v>2</v>
      </c>
      <c r="F92" s="16"/>
      <c r="G92" s="16"/>
      <c r="H92" s="16"/>
      <c r="I92" s="16"/>
      <c r="J92" s="16"/>
    </row>
    <row r="93" spans="3:10" s="51" customFormat="1">
      <c r="C93" s="51" t="s">
        <v>230</v>
      </c>
      <c r="D93" s="52"/>
      <c r="E93" s="16">
        <v>1</v>
      </c>
      <c r="F93" s="16"/>
      <c r="G93" s="16"/>
      <c r="H93" s="16"/>
      <c r="I93" s="16"/>
      <c r="J93" s="16"/>
    </row>
    <row r="94" spans="3:10" s="52" customFormat="1">
      <c r="E94" s="16"/>
      <c r="F94" s="16"/>
      <c r="G94" s="16"/>
      <c r="H94" s="16"/>
      <c r="I94" s="16"/>
      <c r="J94" s="16"/>
    </row>
    <row r="95" spans="3:10" s="52" customFormat="1">
      <c r="C95" s="52" t="s">
        <v>357</v>
      </c>
      <c r="E95" s="16" t="s">
        <v>169</v>
      </c>
      <c r="F95" s="16"/>
      <c r="G95" s="16"/>
      <c r="H95" s="16"/>
      <c r="I95" s="16"/>
      <c r="J95" s="16"/>
    </row>
    <row r="96" spans="3:10" s="52" customFormat="1">
      <c r="E96" s="16"/>
      <c r="F96" s="16"/>
      <c r="G96" s="16"/>
      <c r="H96" s="16"/>
      <c r="I96" s="16"/>
      <c r="J96" s="16"/>
    </row>
    <row r="97" spans="3:10" s="52" customFormat="1">
      <c r="E97" s="16"/>
      <c r="F97" s="16"/>
      <c r="G97" s="16"/>
      <c r="H97" s="16"/>
      <c r="I97" s="16"/>
      <c r="J97" s="16"/>
    </row>
    <row r="98" spans="3:10" s="52" customFormat="1">
      <c r="E98" s="16"/>
      <c r="F98" s="16"/>
      <c r="G98" s="16"/>
      <c r="H98" s="16"/>
      <c r="I98" s="16"/>
      <c r="J98" s="16"/>
    </row>
    <row r="99" spans="3:10" s="52" customFormat="1">
      <c r="E99" s="16"/>
      <c r="F99" s="16"/>
      <c r="G99" s="16"/>
      <c r="H99" s="16"/>
      <c r="I99" s="16"/>
      <c r="J99" s="16"/>
    </row>
    <row r="100" spans="3:10" s="52" customFormat="1">
      <c r="E100" s="16"/>
      <c r="F100" s="16"/>
      <c r="G100" s="16"/>
      <c r="H100" s="16"/>
      <c r="I100" s="16"/>
      <c r="J100" s="16"/>
    </row>
    <row r="101" spans="3:10" s="52" customFormat="1">
      <c r="E101" s="16"/>
      <c r="F101" s="16"/>
      <c r="G101" s="16"/>
      <c r="H101" s="16"/>
      <c r="I101" s="16"/>
      <c r="J101" s="16"/>
    </row>
    <row r="102" spans="3:10" s="52" customFormat="1">
      <c r="E102" s="16"/>
      <c r="F102" s="16"/>
      <c r="G102" s="16"/>
      <c r="H102" s="16"/>
      <c r="I102" s="16"/>
      <c r="J102" s="16"/>
    </row>
    <row r="103" spans="3:10" s="51" customFormat="1">
      <c r="C103" s="51" t="s">
        <v>231</v>
      </c>
      <c r="D103" s="52"/>
      <c r="E103" s="16">
        <v>17</v>
      </c>
      <c r="F103" s="16"/>
      <c r="G103" s="16"/>
      <c r="H103" s="16"/>
      <c r="I103" s="16"/>
      <c r="J103" s="16"/>
    </row>
    <row r="104" spans="3:10" s="51" customFormat="1">
      <c r="C104" s="51" t="s">
        <v>232</v>
      </c>
      <c r="D104" s="52"/>
      <c r="E104" s="16">
        <v>0</v>
      </c>
      <c r="F104" s="16"/>
      <c r="G104" s="16"/>
      <c r="H104" s="16"/>
      <c r="I104" s="16"/>
      <c r="J104" s="16"/>
    </row>
    <row r="105" spans="3:10" s="51" customFormat="1">
      <c r="C105" s="51" t="s">
        <v>233</v>
      </c>
      <c r="D105" s="52"/>
      <c r="E105" s="16">
        <v>2</v>
      </c>
      <c r="F105" s="16"/>
      <c r="G105" s="16"/>
      <c r="H105" s="16"/>
      <c r="I105" s="16"/>
      <c r="J105" s="16"/>
    </row>
    <row r="106" spans="3:10" s="51" customFormat="1">
      <c r="C106" s="51" t="s">
        <v>234</v>
      </c>
      <c r="D106" s="52"/>
      <c r="E106" s="16">
        <v>2</v>
      </c>
      <c r="F106" s="16"/>
      <c r="G106" s="16"/>
      <c r="H106" s="16"/>
      <c r="I106" s="16"/>
      <c r="J106" s="16"/>
    </row>
    <row r="107" spans="3:10" s="51" customFormat="1">
      <c r="C107" s="51" t="s">
        <v>235</v>
      </c>
      <c r="D107" s="52"/>
      <c r="E107" s="16">
        <v>0</v>
      </c>
      <c r="F107" s="16"/>
      <c r="G107" s="16"/>
      <c r="H107" s="16"/>
      <c r="I107" s="16"/>
      <c r="J107" s="16"/>
    </row>
    <row r="108" spans="3:10" s="51" customFormat="1">
      <c r="C108" s="51" t="s">
        <v>236</v>
      </c>
      <c r="D108" s="52"/>
      <c r="E108" s="16" t="s">
        <v>169</v>
      </c>
      <c r="F108" s="16"/>
      <c r="G108" s="16"/>
      <c r="H108" s="16"/>
      <c r="I108" s="16"/>
      <c r="J108" s="16"/>
    </row>
    <row r="109" spans="3:10" s="51" customFormat="1">
      <c r="C109" s="51" t="s">
        <v>237</v>
      </c>
      <c r="D109" s="52"/>
      <c r="E109" s="16">
        <v>0</v>
      </c>
      <c r="F109" s="16"/>
      <c r="G109" s="16"/>
      <c r="H109" s="16"/>
      <c r="I109" s="16"/>
      <c r="J109" s="16"/>
    </row>
    <row r="110" spans="3:10" s="52" customFormat="1">
      <c r="E110" s="16"/>
      <c r="F110" s="16"/>
      <c r="G110" s="16"/>
      <c r="H110" s="16"/>
      <c r="I110" s="16"/>
      <c r="J110" s="16"/>
    </row>
    <row r="111" spans="3:10" s="51" customFormat="1">
      <c r="C111" s="51" t="s">
        <v>238</v>
      </c>
      <c r="D111" s="52"/>
      <c r="E111" s="16">
        <v>3</v>
      </c>
      <c r="F111" s="16"/>
      <c r="G111" s="16"/>
      <c r="H111" s="16"/>
      <c r="I111" s="16"/>
      <c r="J111" s="16"/>
    </row>
    <row r="112" spans="3:10" s="52" customFormat="1">
      <c r="E112" s="16"/>
      <c r="F112" s="16"/>
      <c r="G112" s="16"/>
      <c r="H112" s="16"/>
      <c r="I112" s="16"/>
      <c r="J112" s="16"/>
    </row>
    <row r="113" spans="3:10" s="51" customFormat="1">
      <c r="C113" s="51" t="s">
        <v>239</v>
      </c>
      <c r="D113" s="52"/>
      <c r="E113" s="16">
        <v>3</v>
      </c>
      <c r="F113" s="16"/>
      <c r="G113" s="16"/>
      <c r="H113" s="16"/>
      <c r="I113" s="16"/>
      <c r="J113" s="16"/>
    </row>
    <row r="114" spans="3:10" s="51" customFormat="1">
      <c r="C114" s="51" t="s">
        <v>240</v>
      </c>
      <c r="D114" s="52"/>
      <c r="E114" s="16"/>
      <c r="F114" s="16"/>
      <c r="G114" s="16"/>
      <c r="H114" s="16"/>
      <c r="I114" s="16"/>
      <c r="J114" s="16"/>
    </row>
    <row r="115" spans="3:10" s="51" customFormat="1">
      <c r="C115" s="51" t="s">
        <v>241</v>
      </c>
      <c r="D115" s="52"/>
      <c r="E115" s="16">
        <v>0</v>
      </c>
      <c r="F115" s="16"/>
      <c r="G115" s="16"/>
      <c r="H115" s="16"/>
      <c r="I115" s="16"/>
      <c r="J115" s="16"/>
    </row>
    <row r="116" spans="3:10" s="51" customFormat="1">
      <c r="C116" s="51" t="s">
        <v>242</v>
      </c>
      <c r="D116" s="52"/>
      <c r="E116" s="16">
        <v>0</v>
      </c>
      <c r="F116" s="16"/>
      <c r="G116" s="16"/>
      <c r="H116" s="16"/>
      <c r="I116" s="16"/>
      <c r="J116" s="16"/>
    </row>
    <row r="117" spans="3:10" s="51" customFormat="1">
      <c r="C117" s="51" t="s">
        <v>237</v>
      </c>
      <c r="D117" s="52"/>
      <c r="E117" s="16">
        <v>0</v>
      </c>
      <c r="F117" s="16"/>
      <c r="G117" s="16"/>
      <c r="H117" s="16"/>
      <c r="I117" s="16"/>
      <c r="J117" s="16"/>
    </row>
    <row r="118" spans="3:10" s="51" customFormat="1">
      <c r="C118" s="16" t="s">
        <v>243</v>
      </c>
      <c r="D118" s="16"/>
      <c r="E118" s="16">
        <v>5</v>
      </c>
      <c r="F118" s="16"/>
      <c r="G118" s="16"/>
      <c r="H118" s="16"/>
      <c r="I118" s="16"/>
      <c r="J118" s="16"/>
    </row>
    <row r="119" spans="3:10" s="52" customFormat="1">
      <c r="C119" s="16"/>
      <c r="D119" s="16"/>
      <c r="E119" s="16"/>
      <c r="F119" s="16"/>
      <c r="G119" s="16"/>
      <c r="H119" s="16"/>
      <c r="I119" s="16"/>
      <c r="J119" s="16"/>
    </row>
    <row r="120" spans="3:10" s="51" customFormat="1">
      <c r="C120" s="51" t="s">
        <v>244</v>
      </c>
      <c r="D120" s="52"/>
      <c r="E120" s="16">
        <v>1</v>
      </c>
      <c r="F120" s="16"/>
      <c r="G120" s="16"/>
      <c r="H120" s="16"/>
      <c r="I120" s="16"/>
      <c r="J120" s="16"/>
    </row>
    <row r="121" spans="3:10" s="51" customFormat="1">
      <c r="C121" s="51" t="s">
        <v>245</v>
      </c>
      <c r="D121" s="52"/>
      <c r="E121" s="16">
        <v>1</v>
      </c>
      <c r="F121" s="16"/>
      <c r="G121" s="16"/>
      <c r="H121" s="16"/>
      <c r="I121" s="16"/>
      <c r="J121" s="16"/>
    </row>
    <row r="122" spans="3:10" s="51" customFormat="1">
      <c r="C122" s="51" t="s">
        <v>246</v>
      </c>
      <c r="D122" s="52"/>
      <c r="E122" s="16">
        <v>1</v>
      </c>
      <c r="F122" s="16"/>
      <c r="G122" s="16"/>
      <c r="H122" s="16"/>
      <c r="I122" s="16"/>
      <c r="J122" s="16"/>
    </row>
    <row r="123" spans="3:10" s="51" customFormat="1">
      <c r="C123" s="51" t="s">
        <v>247</v>
      </c>
      <c r="D123" s="52"/>
      <c r="E123" s="16">
        <v>1</v>
      </c>
      <c r="F123" s="16"/>
      <c r="G123" s="16"/>
      <c r="H123" s="16"/>
      <c r="I123" s="16"/>
      <c r="J123" s="16"/>
    </row>
    <row r="124" spans="3:10" s="52" customFormat="1">
      <c r="E124" s="16"/>
      <c r="F124" s="16"/>
      <c r="G124" s="16"/>
      <c r="H124" s="16"/>
      <c r="I124" s="16"/>
      <c r="J124" s="16"/>
    </row>
    <row r="125" spans="3:10" s="51" customFormat="1">
      <c r="C125" s="51" t="s">
        <v>248</v>
      </c>
      <c r="D125" s="52"/>
      <c r="E125" s="16">
        <v>0</v>
      </c>
      <c r="F125" s="16"/>
      <c r="G125" s="16"/>
      <c r="H125" s="16"/>
      <c r="I125" s="16"/>
      <c r="J125" s="16"/>
    </row>
    <row r="126" spans="3:10" s="52" customFormat="1">
      <c r="E126" s="16"/>
      <c r="F126" s="16"/>
      <c r="G126" s="16"/>
      <c r="H126" s="16"/>
      <c r="I126" s="16"/>
      <c r="J126" s="16"/>
    </row>
    <row r="127" spans="3:10" s="51" customFormat="1">
      <c r="C127" s="51" t="s">
        <v>249</v>
      </c>
      <c r="D127" s="52"/>
      <c r="E127" s="16">
        <v>0</v>
      </c>
      <c r="F127" s="16"/>
      <c r="G127" s="16"/>
      <c r="H127" s="16"/>
      <c r="I127" s="16"/>
      <c r="J127" s="16"/>
    </row>
    <row r="128" spans="3:10" s="52" customFormat="1">
      <c r="E128" s="16"/>
      <c r="F128" s="16"/>
      <c r="G128" s="16"/>
      <c r="H128" s="16"/>
      <c r="I128" s="16"/>
      <c r="J128" s="16"/>
    </row>
    <row r="129" spans="3:10" s="51" customFormat="1">
      <c r="C129" s="51" t="s">
        <v>250</v>
      </c>
      <c r="D129" s="52"/>
      <c r="E129" s="16">
        <v>7</v>
      </c>
      <c r="F129" s="16"/>
      <c r="G129" s="16"/>
      <c r="H129" s="16"/>
      <c r="I129" s="16"/>
      <c r="J129" s="16"/>
    </row>
    <row r="130" spans="3:10" s="51" customFormat="1" ht="21" customHeight="1">
      <c r="C130" s="16" t="s">
        <v>355</v>
      </c>
      <c r="D130" s="16"/>
      <c r="E130" s="16"/>
      <c r="F130" s="16" t="s">
        <v>356</v>
      </c>
      <c r="G130" s="16"/>
      <c r="H130" s="16"/>
      <c r="I130" s="16"/>
      <c r="J130" s="16"/>
    </row>
    <row r="131" spans="3:10" s="51" customFormat="1" ht="21" customHeight="1">
      <c r="C131" s="16" t="s">
        <v>251</v>
      </c>
      <c r="D131" s="16"/>
      <c r="E131" s="16">
        <v>1</v>
      </c>
      <c r="F131" s="16"/>
      <c r="G131" s="16"/>
      <c r="H131" s="16"/>
      <c r="I131" s="16"/>
      <c r="J131" s="16"/>
    </row>
    <row r="132" spans="3:10" s="52" customFormat="1" ht="21" customHeight="1">
      <c r="C132" s="16"/>
      <c r="D132" s="16"/>
      <c r="E132" s="16"/>
      <c r="F132" s="16"/>
      <c r="G132" s="16"/>
      <c r="H132" s="16"/>
      <c r="I132" s="16"/>
      <c r="J132" s="16"/>
    </row>
    <row r="133" spans="3:10" s="51" customFormat="1" ht="21" customHeight="1">
      <c r="C133" s="16" t="s">
        <v>252</v>
      </c>
      <c r="D133" s="16"/>
      <c r="E133" s="16">
        <v>1</v>
      </c>
      <c r="F133" s="16"/>
      <c r="G133" s="16"/>
      <c r="H133" s="16"/>
      <c r="I133" s="16"/>
      <c r="J133" s="16"/>
    </row>
    <row r="134" spans="3:10" s="51" customFormat="1" ht="21" customHeight="1">
      <c r="C134" s="16" t="s">
        <v>253</v>
      </c>
      <c r="D134" s="16"/>
      <c r="E134" s="16">
        <v>0</v>
      </c>
      <c r="F134" s="16"/>
      <c r="G134" s="16"/>
      <c r="H134" s="16"/>
      <c r="I134" s="16"/>
      <c r="J134" s="16"/>
    </row>
    <row r="135" spans="3:10" s="51" customFormat="1" ht="21" customHeight="1">
      <c r="C135" s="16" t="s">
        <v>254</v>
      </c>
      <c r="D135" s="16"/>
      <c r="E135" s="16">
        <v>3</v>
      </c>
      <c r="F135" s="16"/>
      <c r="G135" s="16"/>
      <c r="H135" s="16"/>
      <c r="I135" s="16"/>
      <c r="J135" s="16"/>
    </row>
    <row r="136" spans="3:10" s="51" customFormat="1" ht="21" customHeight="1">
      <c r="C136" s="16" t="s">
        <v>255</v>
      </c>
      <c r="D136" s="16"/>
      <c r="E136" s="16">
        <v>2</v>
      </c>
      <c r="F136" s="16"/>
      <c r="G136" s="16"/>
      <c r="H136" s="16"/>
      <c r="I136" s="16"/>
      <c r="J136" s="16"/>
    </row>
    <row r="137" spans="3:10" s="52" customFormat="1" ht="21" customHeight="1">
      <c r="C137" s="16"/>
      <c r="D137" s="16"/>
      <c r="E137" s="16"/>
      <c r="F137" s="16"/>
      <c r="G137" s="16"/>
      <c r="H137" s="16"/>
      <c r="I137" s="16"/>
      <c r="J137" s="16"/>
    </row>
    <row r="138" spans="3:10">
      <c r="C138" s="51"/>
      <c r="E138" s="16"/>
      <c r="F138" s="16"/>
      <c r="G138" s="16"/>
      <c r="H138" s="16"/>
      <c r="I138" s="16"/>
      <c r="J138" s="16"/>
    </row>
    <row r="139" spans="3:10">
      <c r="C139" s="51" t="s">
        <v>200</v>
      </c>
      <c r="E139" s="16">
        <v>2</v>
      </c>
      <c r="F139" s="16"/>
      <c r="G139" s="16"/>
      <c r="H139" s="16"/>
      <c r="I139" s="16"/>
      <c r="J139" s="16"/>
    </row>
    <row r="140" spans="3:10">
      <c r="C140" s="51" t="s">
        <v>201</v>
      </c>
      <c r="E140" s="16">
        <v>1</v>
      </c>
      <c r="F140" s="16"/>
      <c r="G140" s="16"/>
      <c r="H140" s="16"/>
      <c r="I140" s="16"/>
      <c r="J140" s="16"/>
    </row>
    <row r="141" spans="3:10">
      <c r="C141" s="51" t="s">
        <v>202</v>
      </c>
      <c r="E141" s="16">
        <v>0</v>
      </c>
      <c r="F141" s="16"/>
      <c r="G141" s="16"/>
      <c r="H141" s="16"/>
      <c r="I141" s="16"/>
      <c r="J141" s="16"/>
    </row>
    <row r="142" spans="3:10">
      <c r="C142" s="51" t="s">
        <v>204</v>
      </c>
      <c r="E142" s="16">
        <v>0</v>
      </c>
      <c r="F142" s="16"/>
      <c r="G142" s="16"/>
      <c r="H142" s="16"/>
      <c r="I142" s="16"/>
      <c r="J142" s="16"/>
    </row>
    <row r="143" spans="3:10">
      <c r="C143" s="51" t="s">
        <v>203</v>
      </c>
      <c r="E143" s="16">
        <v>5</v>
      </c>
      <c r="F143" s="16"/>
      <c r="G143" s="16"/>
      <c r="H143" s="16"/>
      <c r="I143" s="16"/>
      <c r="J143" s="16"/>
    </row>
    <row r="144" spans="3:10">
      <c r="C144" s="51" t="s">
        <v>205</v>
      </c>
      <c r="E144" s="16">
        <v>0</v>
      </c>
      <c r="F144" s="16"/>
      <c r="G144" s="16"/>
      <c r="H144" s="16"/>
      <c r="I144" s="16"/>
      <c r="J144" s="16"/>
    </row>
    <row r="145" spans="3:10">
      <c r="C145" s="51" t="s">
        <v>206</v>
      </c>
      <c r="E145" s="16">
        <v>0</v>
      </c>
      <c r="F145" s="16"/>
      <c r="G145" s="16"/>
      <c r="H145" s="16"/>
      <c r="I145" s="16"/>
      <c r="J145" s="16"/>
    </row>
    <row r="146" spans="3:10">
      <c r="C146" s="51" t="s">
        <v>207</v>
      </c>
      <c r="E146" s="16">
        <v>0</v>
      </c>
      <c r="F146" s="16"/>
      <c r="G146" s="16"/>
      <c r="H146" s="16"/>
      <c r="I146" s="16"/>
      <c r="J146" s="16"/>
    </row>
    <row r="147" spans="3:10">
      <c r="C147" s="51" t="s">
        <v>209</v>
      </c>
      <c r="E147" s="16">
        <v>1</v>
      </c>
      <c r="F147" s="16"/>
      <c r="G147" s="16"/>
      <c r="H147" s="16"/>
      <c r="I147" s="16"/>
      <c r="J147" s="16"/>
    </row>
    <row r="148" spans="3:10">
      <c r="C148" s="51" t="s">
        <v>208</v>
      </c>
      <c r="E148" s="16">
        <v>0</v>
      </c>
      <c r="F148" s="16"/>
      <c r="G148" s="16"/>
      <c r="H148" s="16"/>
      <c r="I148" s="16"/>
      <c r="J148" s="16"/>
    </row>
    <row r="149" spans="3:10">
      <c r="C149" s="51" t="s">
        <v>210</v>
      </c>
      <c r="E149" s="16">
        <v>0</v>
      </c>
      <c r="F149" s="16"/>
      <c r="G149" s="16"/>
      <c r="H149" s="16"/>
      <c r="I149" s="16"/>
      <c r="J149" s="16"/>
    </row>
    <row r="150" spans="3:10">
      <c r="C150" s="51" t="s">
        <v>211</v>
      </c>
      <c r="E150" s="16">
        <v>0</v>
      </c>
      <c r="F150" s="16"/>
      <c r="G150" s="16"/>
      <c r="H150" s="16"/>
      <c r="I150" s="16"/>
      <c r="J150" s="16"/>
    </row>
    <row r="151" spans="3:10">
      <c r="C151" s="51" t="s">
        <v>213</v>
      </c>
      <c r="E151" s="16">
        <v>0</v>
      </c>
      <c r="F151" s="16"/>
      <c r="G151" s="16"/>
      <c r="H151" s="16"/>
      <c r="I151" s="16"/>
      <c r="J151" s="16"/>
    </row>
    <row r="152" spans="3:10">
      <c r="C152" s="51" t="s">
        <v>212</v>
      </c>
      <c r="E152" s="16">
        <v>0</v>
      </c>
      <c r="F152" s="16"/>
      <c r="G152" s="16"/>
      <c r="H152" s="16"/>
      <c r="I152" s="16"/>
      <c r="J152" s="16"/>
    </row>
    <row r="153" spans="3:10">
      <c r="C153" s="51" t="s">
        <v>214</v>
      </c>
      <c r="E153" s="16">
        <v>0</v>
      </c>
      <c r="F153" s="16"/>
      <c r="G153" s="16"/>
      <c r="H153" s="16"/>
      <c r="I153" s="16"/>
      <c r="J153" s="16"/>
    </row>
    <row r="154" spans="3:10">
      <c r="C154" s="51" t="s">
        <v>215</v>
      </c>
      <c r="E154" s="16">
        <v>0</v>
      </c>
      <c r="F154" s="16"/>
      <c r="G154" s="16"/>
      <c r="H154" s="16"/>
      <c r="I154" s="16"/>
      <c r="J154" s="16"/>
    </row>
    <row r="155" spans="3:10">
      <c r="C155" s="51" t="s">
        <v>216</v>
      </c>
      <c r="E155" s="16">
        <v>0</v>
      </c>
      <c r="F155" s="16"/>
      <c r="G155" s="16"/>
      <c r="H155" s="16"/>
      <c r="I155" s="16"/>
      <c r="J155" s="16"/>
    </row>
    <row r="156" spans="3:10">
      <c r="C156" s="51" t="s">
        <v>217</v>
      </c>
      <c r="E156" s="16">
        <v>0</v>
      </c>
      <c r="F156" s="16"/>
      <c r="G156" s="16"/>
      <c r="H156" s="16"/>
      <c r="I156" s="16"/>
      <c r="J156" s="16"/>
    </row>
    <row r="157" spans="3:10">
      <c r="C157" s="51" t="s">
        <v>218</v>
      </c>
      <c r="E157" s="16">
        <v>0</v>
      </c>
      <c r="F157" s="16"/>
      <c r="G157" s="16"/>
      <c r="H157" s="16"/>
      <c r="I157" s="16"/>
      <c r="J157" s="16"/>
    </row>
    <row r="158" spans="3:10">
      <c r="C158" s="51" t="s">
        <v>219</v>
      </c>
      <c r="E158" s="16">
        <v>0</v>
      </c>
      <c r="F158" s="16"/>
      <c r="G158" s="16"/>
      <c r="H158" s="16"/>
      <c r="I158" s="16"/>
      <c r="J158" s="16"/>
    </row>
    <row r="159" spans="3:10" s="51" customFormat="1">
      <c r="D159" s="52"/>
      <c r="E159" s="16"/>
      <c r="F159" s="16"/>
      <c r="G159" s="16"/>
      <c r="H159" s="16"/>
      <c r="I159" s="16"/>
      <c r="J159" s="16"/>
    </row>
    <row r="160" spans="3:10">
      <c r="C160" s="51" t="s">
        <v>48</v>
      </c>
      <c r="E160" s="16">
        <v>9</v>
      </c>
      <c r="F160" s="16"/>
      <c r="G160" s="16"/>
      <c r="H160" s="16"/>
      <c r="I160" s="16"/>
      <c r="J160" s="16"/>
    </row>
    <row r="161" spans="1:12">
      <c r="C161" s="51" t="s">
        <v>193</v>
      </c>
      <c r="E161" s="16">
        <v>0</v>
      </c>
      <c r="F161" s="16"/>
      <c r="G161" s="16"/>
      <c r="H161" s="16"/>
      <c r="I161" s="16"/>
      <c r="J161" s="16"/>
    </row>
    <row r="162" spans="1:12">
      <c r="C162" s="51" t="s">
        <v>194</v>
      </c>
      <c r="E162" s="16">
        <v>5</v>
      </c>
      <c r="F162" s="16"/>
      <c r="G162" s="16"/>
      <c r="H162" s="16"/>
      <c r="I162" s="16"/>
      <c r="J162" s="16"/>
    </row>
    <row r="163" spans="1:12">
      <c r="C163" s="51" t="s">
        <v>195</v>
      </c>
      <c r="E163" s="16">
        <v>2</v>
      </c>
      <c r="F163" s="16"/>
      <c r="G163" s="16"/>
      <c r="H163" s="16"/>
      <c r="I163" s="16"/>
      <c r="J163" s="16"/>
    </row>
    <row r="164" spans="1:12">
      <c r="C164" s="51" t="s">
        <v>196</v>
      </c>
      <c r="E164" s="16">
        <v>1</v>
      </c>
      <c r="F164" s="16"/>
      <c r="G164" s="16"/>
      <c r="H164" s="16"/>
      <c r="I164" s="16"/>
      <c r="J164" s="16"/>
    </row>
    <row r="165" spans="1:12">
      <c r="C165" s="51" t="s">
        <v>197</v>
      </c>
      <c r="E165" s="16">
        <v>1</v>
      </c>
      <c r="F165" s="16"/>
      <c r="G165" s="16"/>
      <c r="H165" s="16"/>
      <c r="I165" s="16"/>
      <c r="J165" s="16"/>
    </row>
    <row r="166" spans="1:12">
      <c r="C166" s="51" t="s">
        <v>198</v>
      </c>
      <c r="E166" s="16">
        <v>0</v>
      </c>
      <c r="F166" s="16"/>
      <c r="G166" s="16"/>
      <c r="H166" s="16"/>
      <c r="I166" s="16"/>
      <c r="J166" s="16"/>
    </row>
    <row r="167" spans="1:12">
      <c r="C167" s="51" t="s">
        <v>199</v>
      </c>
      <c r="E167" s="16">
        <v>3</v>
      </c>
      <c r="F167" s="16"/>
      <c r="G167" s="16"/>
      <c r="H167" s="16"/>
      <c r="I167" s="16"/>
      <c r="J167" s="16"/>
    </row>
    <row r="168" spans="1:12">
      <c r="C168" s="51"/>
      <c r="E168" s="16"/>
      <c r="F168" s="16"/>
      <c r="G168" s="16"/>
      <c r="H168" s="16"/>
      <c r="I168" s="16"/>
      <c r="J168" s="16"/>
    </row>
    <row r="169" spans="1:12">
      <c r="C169" s="51" t="s">
        <v>220</v>
      </c>
      <c r="E169" s="16">
        <v>2</v>
      </c>
      <c r="F169" s="16"/>
      <c r="G169" s="16"/>
      <c r="H169" s="16"/>
      <c r="I169" s="16"/>
      <c r="J169" s="16"/>
    </row>
    <row r="170" spans="1:12">
      <c r="C170" s="51" t="s">
        <v>190</v>
      </c>
      <c r="E170" s="16">
        <v>1</v>
      </c>
      <c r="F170" s="16"/>
      <c r="G170" s="16"/>
      <c r="H170" s="16"/>
      <c r="I170" s="16"/>
      <c r="J170" s="16"/>
    </row>
    <row r="171" spans="1:12">
      <c r="C171" s="51"/>
      <c r="E171" s="16"/>
      <c r="F171" s="16"/>
      <c r="G171" s="16"/>
      <c r="H171" s="16"/>
      <c r="I171" s="16"/>
      <c r="J171" s="16"/>
    </row>
    <row r="172" spans="1:12">
      <c r="C172" s="51" t="s">
        <v>221</v>
      </c>
      <c r="E172" s="16">
        <v>0</v>
      </c>
      <c r="F172" s="16"/>
      <c r="G172" s="16"/>
      <c r="H172" s="16"/>
      <c r="I172" s="16"/>
      <c r="J172" s="16"/>
    </row>
    <row r="173" spans="1:12" s="30" customFormat="1">
      <c r="A173" s="30">
        <v>14</v>
      </c>
      <c r="B173" s="30" t="s">
        <v>49</v>
      </c>
      <c r="C173" s="38"/>
      <c r="K173" s="30" t="s">
        <v>178</v>
      </c>
      <c r="L173" s="30" t="s">
        <v>178</v>
      </c>
    </row>
    <row r="174" spans="1:12" s="51" customFormat="1">
      <c r="C174" s="51" t="s">
        <v>50</v>
      </c>
      <c r="D174" s="52"/>
      <c r="E174" s="51">
        <v>5</v>
      </c>
      <c r="G174" s="59"/>
      <c r="H174" s="59"/>
      <c r="I174" s="59"/>
      <c r="J174" s="59"/>
    </row>
    <row r="175" spans="1:12" s="51" customFormat="1">
      <c r="C175" s="51" t="s">
        <v>257</v>
      </c>
      <c r="D175" s="52"/>
      <c r="E175" s="16">
        <v>1</v>
      </c>
      <c r="F175" s="16"/>
      <c r="G175" s="16"/>
      <c r="H175" s="16"/>
      <c r="I175" s="16"/>
      <c r="J175" s="16"/>
    </row>
    <row r="176" spans="1:12" s="51" customFormat="1">
      <c r="C176" s="51" t="s">
        <v>51</v>
      </c>
      <c r="D176" s="52"/>
      <c r="E176" s="16">
        <v>9</v>
      </c>
      <c r="F176" s="16"/>
      <c r="G176" s="16"/>
      <c r="H176" s="16"/>
      <c r="I176" s="16"/>
      <c r="J176" s="16"/>
    </row>
    <row r="177" spans="1:12" s="51" customFormat="1">
      <c r="C177" s="51" t="s">
        <v>52</v>
      </c>
      <c r="D177" s="52"/>
      <c r="E177" s="16">
        <v>1</v>
      </c>
      <c r="F177" s="16"/>
      <c r="G177" s="16"/>
      <c r="H177" s="16"/>
      <c r="I177" s="16"/>
      <c r="J177" s="16"/>
    </row>
    <row r="178" spans="1:12" s="51" customFormat="1">
      <c r="C178" s="36"/>
      <c r="D178" s="52"/>
      <c r="E178" s="16"/>
      <c r="F178" s="16"/>
      <c r="G178" s="16"/>
      <c r="H178" s="16"/>
      <c r="I178" s="16"/>
      <c r="J178" s="16"/>
    </row>
    <row r="179" spans="1:12" s="30" customFormat="1">
      <c r="A179" s="30">
        <v>15</v>
      </c>
      <c r="B179" s="30" t="s">
        <v>53</v>
      </c>
      <c r="C179" s="38"/>
      <c r="K179" s="30" t="s">
        <v>178</v>
      </c>
      <c r="L179" s="30" t="s">
        <v>178</v>
      </c>
    </row>
    <row r="180" spans="1:12" s="51" customFormat="1">
      <c r="C180" s="51" t="s">
        <v>258</v>
      </c>
      <c r="D180" s="52"/>
      <c r="E180" s="16">
        <v>3</v>
      </c>
      <c r="F180" s="16"/>
      <c r="G180" s="16"/>
      <c r="H180" s="16"/>
      <c r="I180" s="16"/>
      <c r="J180" s="16"/>
    </row>
    <row r="181" spans="1:12" s="51" customFormat="1">
      <c r="C181" s="51" t="s">
        <v>260</v>
      </c>
      <c r="D181" s="52"/>
      <c r="E181" s="16">
        <v>1</v>
      </c>
      <c r="F181" s="16"/>
      <c r="G181" s="16"/>
      <c r="H181" s="16"/>
      <c r="I181" s="16"/>
      <c r="J181" s="16"/>
    </row>
    <row r="182" spans="1:12" s="51" customFormat="1">
      <c r="C182" s="51" t="s">
        <v>259</v>
      </c>
      <c r="D182" s="52"/>
      <c r="E182" s="16">
        <v>0</v>
      </c>
      <c r="F182" s="16"/>
      <c r="G182" s="16"/>
      <c r="H182" s="16"/>
      <c r="I182" s="16"/>
      <c r="J182" s="16"/>
    </row>
    <row r="183" spans="1:12" s="30" customFormat="1">
      <c r="A183" s="30">
        <v>16</v>
      </c>
      <c r="B183" s="30" t="s">
        <v>54</v>
      </c>
      <c r="K183" s="30" t="s">
        <v>178</v>
      </c>
      <c r="L183" s="30" t="s">
        <v>178</v>
      </c>
    </row>
    <row r="184" spans="1:12" s="51" customFormat="1">
      <c r="C184" s="51" t="s">
        <v>55</v>
      </c>
      <c r="D184" s="52"/>
      <c r="E184" s="16">
        <v>7</v>
      </c>
      <c r="F184" s="16"/>
      <c r="G184" s="16"/>
      <c r="H184" s="16"/>
      <c r="I184" s="16"/>
      <c r="J184" s="16"/>
    </row>
    <row r="185" spans="1:12" s="51" customFormat="1" ht="34" customHeight="1">
      <c r="C185" s="51" t="s">
        <v>260</v>
      </c>
      <c r="D185" s="52"/>
      <c r="E185" s="16" t="s">
        <v>169</v>
      </c>
      <c r="F185" s="5" t="s">
        <v>264</v>
      </c>
      <c r="G185" s="5"/>
      <c r="H185" s="5"/>
      <c r="I185" s="5"/>
      <c r="J185" s="5"/>
    </row>
    <row r="186" spans="1:12" s="51" customFormat="1" ht="20" customHeight="1">
      <c r="C186" s="51" t="s">
        <v>261</v>
      </c>
      <c r="D186" s="52"/>
      <c r="E186" s="16">
        <v>1</v>
      </c>
      <c r="F186" s="5"/>
      <c r="G186" s="5"/>
      <c r="H186" s="5"/>
      <c r="I186" s="5"/>
      <c r="J186" s="5"/>
    </row>
    <row r="187" spans="1:12" s="51" customFormat="1">
      <c r="C187" s="51" t="s">
        <v>56</v>
      </c>
      <c r="D187" s="52"/>
      <c r="E187" s="16">
        <v>7</v>
      </c>
      <c r="F187" s="16"/>
      <c r="G187" s="16"/>
      <c r="H187" s="16"/>
      <c r="I187" s="16"/>
      <c r="J187" s="16"/>
    </row>
    <row r="188" spans="1:12" s="51" customFormat="1">
      <c r="C188" s="36"/>
      <c r="D188" s="52"/>
      <c r="G188" s="59"/>
      <c r="H188" s="59"/>
      <c r="I188" s="59"/>
      <c r="J188" s="59"/>
    </row>
    <row r="189" spans="1:12" s="30" customFormat="1">
      <c r="A189" s="30">
        <v>17</v>
      </c>
      <c r="B189" s="30" t="s">
        <v>57</v>
      </c>
      <c r="K189" s="30" t="s">
        <v>178</v>
      </c>
      <c r="L189" s="30" t="s">
        <v>178</v>
      </c>
    </row>
    <row r="190" spans="1:12" s="51" customFormat="1">
      <c r="C190" s="51" t="s">
        <v>58</v>
      </c>
      <c r="D190" s="52"/>
      <c r="E190" s="51">
        <v>5</v>
      </c>
      <c r="G190" s="59"/>
      <c r="H190" s="59"/>
      <c r="I190" s="59"/>
      <c r="J190" s="59"/>
    </row>
    <row r="191" spans="1:12" s="51" customFormat="1">
      <c r="C191" s="51" t="s">
        <v>265</v>
      </c>
      <c r="D191" s="52"/>
      <c r="E191" s="16">
        <v>1</v>
      </c>
      <c r="G191" s="59"/>
      <c r="H191" s="59"/>
      <c r="I191" s="59"/>
      <c r="J191" s="59"/>
    </row>
    <row r="192" spans="1:12">
      <c r="C192" s="17" t="s">
        <v>59</v>
      </c>
      <c r="D192" s="17"/>
      <c r="E192" s="16">
        <v>12</v>
      </c>
      <c r="F192" s="16"/>
      <c r="G192" s="16"/>
      <c r="H192" s="16"/>
      <c r="I192" s="16"/>
      <c r="J192" s="16"/>
    </row>
    <row r="193" spans="1:12">
      <c r="C193" s="36" t="s">
        <v>194</v>
      </c>
      <c r="F193" s="17" t="s">
        <v>267</v>
      </c>
    </row>
    <row r="195" spans="1:12" s="30" customFormat="1">
      <c r="A195" s="30">
        <v>18</v>
      </c>
      <c r="B195" s="30" t="s">
        <v>60</v>
      </c>
      <c r="K195" s="30" t="s">
        <v>178</v>
      </c>
      <c r="L195" s="30" t="s">
        <v>178</v>
      </c>
    </row>
    <row r="196" spans="1:12" s="51" customFormat="1">
      <c r="C196" s="51" t="s">
        <v>280</v>
      </c>
      <c r="D196" s="52"/>
      <c r="E196" s="51">
        <v>7</v>
      </c>
      <c r="G196" s="59"/>
      <c r="H196" s="59"/>
      <c r="I196" s="59"/>
      <c r="J196" s="59"/>
    </row>
    <row r="197" spans="1:12" s="51" customFormat="1">
      <c r="C197" s="51" t="s">
        <v>281</v>
      </c>
      <c r="D197" s="52"/>
      <c r="E197" s="51">
        <v>1</v>
      </c>
      <c r="G197" s="59"/>
      <c r="H197" s="59"/>
      <c r="I197" s="59"/>
      <c r="J197" s="59"/>
    </row>
    <row r="198" spans="1:12">
      <c r="C198" s="17" t="s">
        <v>61</v>
      </c>
      <c r="D198" s="17"/>
      <c r="E198" s="17">
        <v>17</v>
      </c>
    </row>
    <row r="200" spans="1:12" s="51" customFormat="1">
      <c r="C200" s="36"/>
      <c r="D200" s="52"/>
      <c r="E200" s="16"/>
      <c r="F200" s="16"/>
      <c r="G200" s="16"/>
      <c r="H200" s="16"/>
      <c r="I200" s="16"/>
      <c r="J200" s="16"/>
    </row>
    <row r="201" spans="1:12" s="30" customFormat="1">
      <c r="A201" s="30">
        <v>19</v>
      </c>
      <c r="B201" s="30" t="s">
        <v>64</v>
      </c>
      <c r="K201" s="30" t="s">
        <v>178</v>
      </c>
      <c r="L201" s="30" t="s">
        <v>178</v>
      </c>
    </row>
    <row r="202" spans="1:12" s="51" customFormat="1">
      <c r="C202" s="51" t="s">
        <v>63</v>
      </c>
      <c r="D202" s="52"/>
      <c r="E202" s="51">
        <v>8</v>
      </c>
      <c r="G202" s="59"/>
      <c r="H202" s="59"/>
      <c r="I202" s="59"/>
      <c r="J202" s="59"/>
    </row>
    <row r="203" spans="1:12" s="51" customFormat="1">
      <c r="C203" s="51" t="s">
        <v>282</v>
      </c>
      <c r="D203" s="52"/>
      <c r="E203" s="51">
        <v>1</v>
      </c>
      <c r="G203" s="59"/>
      <c r="H203" s="59"/>
      <c r="I203" s="59"/>
      <c r="J203" s="59"/>
    </row>
    <row r="204" spans="1:12">
      <c r="C204" s="17" t="s">
        <v>62</v>
      </c>
      <c r="D204" s="17"/>
      <c r="E204" s="17">
        <v>15</v>
      </c>
    </row>
    <row r="206" spans="1:12" s="51" customFormat="1">
      <c r="C206" s="36"/>
      <c r="D206" s="52"/>
      <c r="E206" s="16"/>
      <c r="F206" s="16"/>
      <c r="G206" s="16"/>
      <c r="H206" s="16"/>
      <c r="I206" s="16"/>
      <c r="J206" s="16"/>
    </row>
    <row r="207" spans="1:12" s="30" customFormat="1">
      <c r="A207" s="30">
        <v>20</v>
      </c>
      <c r="B207" s="30" t="s">
        <v>65</v>
      </c>
      <c r="K207" s="30" t="s">
        <v>178</v>
      </c>
      <c r="L207" s="30" t="s">
        <v>178</v>
      </c>
    </row>
    <row r="208" spans="1:12" s="51" customFormat="1">
      <c r="C208" s="51" t="s">
        <v>66</v>
      </c>
      <c r="D208" s="52"/>
      <c r="E208" s="51">
        <v>8</v>
      </c>
      <c r="G208" s="59"/>
      <c r="H208" s="59"/>
      <c r="I208" s="59"/>
      <c r="J208" s="59"/>
    </row>
    <row r="209" spans="1:12" s="51" customFormat="1">
      <c r="C209" s="51" t="s">
        <v>270</v>
      </c>
      <c r="D209" s="52"/>
      <c r="E209" s="51">
        <v>1</v>
      </c>
      <c r="G209" s="59"/>
      <c r="H209" s="59"/>
      <c r="I209" s="59"/>
      <c r="J209" s="59"/>
    </row>
    <row r="210" spans="1:12">
      <c r="C210" s="17" t="s">
        <v>68</v>
      </c>
      <c r="D210" s="17"/>
      <c r="E210" s="17">
        <v>9</v>
      </c>
    </row>
    <row r="211" spans="1:12">
      <c r="C211" s="17" t="s">
        <v>67</v>
      </c>
      <c r="D211" s="17"/>
      <c r="E211" s="17">
        <v>19</v>
      </c>
    </row>
    <row r="212" spans="1:12">
      <c r="C212" s="17" t="s">
        <v>199</v>
      </c>
      <c r="D212" s="17"/>
      <c r="E212" s="17" t="s">
        <v>169</v>
      </c>
      <c r="F212" s="57" t="s">
        <v>284</v>
      </c>
      <c r="G212" s="57"/>
      <c r="H212" s="57"/>
      <c r="I212" s="57"/>
      <c r="J212" s="57"/>
    </row>
    <row r="213" spans="1:12">
      <c r="C213" s="17" t="s">
        <v>285</v>
      </c>
      <c r="D213" s="17"/>
      <c r="E213" s="17">
        <v>2</v>
      </c>
      <c r="F213" s="57"/>
      <c r="G213" s="57"/>
      <c r="H213" s="57"/>
      <c r="I213" s="57"/>
      <c r="J213" s="57"/>
    </row>
    <row r="214" spans="1:12" s="51" customFormat="1">
      <c r="C214" s="36"/>
      <c r="D214" s="52"/>
      <c r="E214" s="16"/>
      <c r="F214" s="16"/>
      <c r="G214" s="16"/>
      <c r="H214" s="16"/>
      <c r="I214" s="16"/>
      <c r="J214" s="16"/>
    </row>
    <row r="215" spans="1:12" s="30" customFormat="1">
      <c r="A215" s="30">
        <v>21</v>
      </c>
      <c r="B215" s="30" t="s">
        <v>149</v>
      </c>
      <c r="K215" s="30" t="s">
        <v>178</v>
      </c>
      <c r="L215" s="30" t="s">
        <v>178</v>
      </c>
    </row>
    <row r="216" spans="1:12" s="51" customFormat="1">
      <c r="C216" s="51" t="s">
        <v>69</v>
      </c>
      <c r="D216" s="52"/>
      <c r="E216" s="51">
        <v>3</v>
      </c>
      <c r="G216" s="59"/>
      <c r="H216" s="59"/>
      <c r="I216" s="59"/>
      <c r="J216" s="59"/>
    </row>
    <row r="217" spans="1:12" s="51" customFormat="1">
      <c r="C217" s="51" t="s">
        <v>271</v>
      </c>
      <c r="D217" s="52"/>
      <c r="E217" s="16">
        <v>1</v>
      </c>
      <c r="G217" s="59"/>
      <c r="H217" s="59"/>
      <c r="I217" s="59"/>
      <c r="J217" s="59"/>
    </row>
    <row r="218" spans="1:12">
      <c r="C218" s="17" t="s">
        <v>70</v>
      </c>
      <c r="D218" s="17"/>
      <c r="E218" s="17" t="s">
        <v>169</v>
      </c>
      <c r="F218" s="51" t="s">
        <v>286</v>
      </c>
      <c r="G218" s="59"/>
      <c r="H218" s="59"/>
      <c r="I218" s="59"/>
      <c r="J218" s="59"/>
    </row>
    <row r="219" spans="1:12" s="30" customFormat="1">
      <c r="A219" s="30">
        <v>22</v>
      </c>
      <c r="B219" s="30" t="s">
        <v>150</v>
      </c>
      <c r="K219" s="30" t="s">
        <v>178</v>
      </c>
      <c r="L219" s="30" t="s">
        <v>178</v>
      </c>
    </row>
    <row r="220" spans="1:12" s="51" customFormat="1">
      <c r="C220" s="51" t="s">
        <v>71</v>
      </c>
      <c r="D220" s="52"/>
      <c r="E220" s="51">
        <v>7</v>
      </c>
      <c r="G220" s="59"/>
      <c r="H220" s="59"/>
      <c r="I220" s="59"/>
      <c r="J220" s="59"/>
    </row>
    <row r="221" spans="1:12" s="51" customFormat="1">
      <c r="C221" s="51" t="s">
        <v>271</v>
      </c>
      <c r="D221" s="52"/>
      <c r="E221" s="16">
        <v>1</v>
      </c>
      <c r="G221" s="59"/>
      <c r="H221" s="59"/>
      <c r="I221" s="59"/>
      <c r="J221" s="59"/>
    </row>
    <row r="222" spans="1:12">
      <c r="C222" s="17" t="s">
        <v>70</v>
      </c>
      <c r="D222" s="17"/>
      <c r="E222" s="17">
        <v>14</v>
      </c>
    </row>
    <row r="224" spans="1:12" s="30" customFormat="1">
      <c r="A224" s="30">
        <v>23</v>
      </c>
      <c r="B224" s="44" t="s">
        <v>72</v>
      </c>
      <c r="K224" s="30" t="s">
        <v>178</v>
      </c>
      <c r="L224" s="30" t="s">
        <v>178</v>
      </c>
    </row>
    <row r="225" spans="1:12" s="51" customFormat="1">
      <c r="C225" s="51" t="s">
        <v>73</v>
      </c>
      <c r="D225" s="52"/>
      <c r="E225" s="51">
        <v>10</v>
      </c>
      <c r="G225" s="59"/>
      <c r="H225" s="59"/>
      <c r="I225" s="59"/>
      <c r="J225" s="59"/>
    </row>
    <row r="226" spans="1:12" s="51" customFormat="1">
      <c r="C226" s="51" t="s">
        <v>69</v>
      </c>
      <c r="D226" s="52"/>
      <c r="E226" s="51" t="s">
        <v>169</v>
      </c>
      <c r="F226" s="51" t="s">
        <v>289</v>
      </c>
      <c r="G226" s="59"/>
      <c r="H226" s="59"/>
      <c r="I226" s="59"/>
      <c r="J226" s="59"/>
    </row>
    <row r="227" spans="1:12" s="51" customFormat="1">
      <c r="C227" s="51" t="s">
        <v>288</v>
      </c>
      <c r="D227" s="52"/>
      <c r="E227" s="51" t="s">
        <v>169</v>
      </c>
      <c r="F227" s="51" t="s">
        <v>286</v>
      </c>
      <c r="G227" s="59"/>
      <c r="H227" s="59"/>
      <c r="I227" s="59"/>
      <c r="J227" s="59"/>
    </row>
    <row r="228" spans="1:12" s="51" customFormat="1">
      <c r="C228" s="51" t="s">
        <v>287</v>
      </c>
      <c r="D228" s="52"/>
      <c r="E228" s="16">
        <v>1</v>
      </c>
      <c r="G228" s="59"/>
      <c r="H228" s="59"/>
      <c r="I228" s="59"/>
      <c r="J228" s="59"/>
    </row>
    <row r="229" spans="1:12">
      <c r="C229" s="17" t="s">
        <v>17</v>
      </c>
      <c r="D229" s="17"/>
      <c r="E229" s="17">
        <v>10</v>
      </c>
    </row>
    <row r="230" spans="1:12">
      <c r="C230" s="36" t="s">
        <v>199</v>
      </c>
      <c r="E230" s="17" t="s">
        <v>169</v>
      </c>
      <c r="F230" s="57" t="s">
        <v>284</v>
      </c>
      <c r="G230" s="57"/>
      <c r="H230" s="57"/>
      <c r="I230" s="57"/>
      <c r="J230" s="57"/>
    </row>
    <row r="231" spans="1:12" s="51" customFormat="1">
      <c r="C231" s="36"/>
      <c r="D231" s="52"/>
      <c r="E231" s="16"/>
      <c r="F231" s="16"/>
      <c r="G231" s="16"/>
      <c r="H231" s="16"/>
      <c r="I231" s="16"/>
      <c r="J231" s="16"/>
    </row>
    <row r="232" spans="1:12" s="30" customFormat="1">
      <c r="A232" s="30">
        <v>24</v>
      </c>
      <c r="B232" s="30" t="s">
        <v>74</v>
      </c>
      <c r="K232" s="30" t="s">
        <v>178</v>
      </c>
      <c r="L232" s="30" t="s">
        <v>178</v>
      </c>
    </row>
    <row r="233" spans="1:12" s="51" customFormat="1">
      <c r="C233" s="51" t="s">
        <v>75</v>
      </c>
      <c r="D233" s="52"/>
      <c r="E233" s="51">
        <v>6</v>
      </c>
      <c r="G233" s="59"/>
      <c r="H233" s="59"/>
      <c r="I233" s="59"/>
      <c r="J233" s="59"/>
    </row>
    <row r="234" spans="1:12">
      <c r="C234" s="17" t="s">
        <v>76</v>
      </c>
      <c r="D234" s="17"/>
      <c r="E234" s="17">
        <v>3</v>
      </c>
    </row>
    <row r="235" spans="1:12" s="51" customFormat="1">
      <c r="C235" s="36"/>
      <c r="D235" s="52"/>
      <c r="E235" s="16"/>
      <c r="F235" s="16"/>
      <c r="G235" s="16"/>
      <c r="H235" s="16"/>
      <c r="I235" s="16"/>
      <c r="J235" s="16"/>
    </row>
    <row r="236" spans="1:12" s="30" customFormat="1">
      <c r="A236" s="30">
        <v>25</v>
      </c>
      <c r="B236" s="30" t="s">
        <v>77</v>
      </c>
      <c r="K236" s="30" t="s">
        <v>178</v>
      </c>
      <c r="L236" s="30" t="s">
        <v>178</v>
      </c>
    </row>
    <row r="237" spans="1:12" s="51" customFormat="1">
      <c r="C237" s="51" t="s">
        <v>297</v>
      </c>
      <c r="D237" s="52"/>
      <c r="E237" s="51">
        <v>4</v>
      </c>
      <c r="G237" s="59"/>
      <c r="H237" s="59"/>
      <c r="I237" s="59"/>
      <c r="J237" s="59"/>
    </row>
    <row r="238" spans="1:12">
      <c r="C238" s="17" t="s">
        <v>78</v>
      </c>
      <c r="D238" s="17"/>
      <c r="E238" s="17">
        <v>1</v>
      </c>
    </row>
    <row r="239" spans="1:12" s="51" customFormat="1">
      <c r="C239" s="36" t="s">
        <v>272</v>
      </c>
      <c r="D239" s="52"/>
      <c r="E239" s="16">
        <v>7</v>
      </c>
      <c r="F239" s="16"/>
      <c r="G239" s="16"/>
      <c r="H239" s="16"/>
      <c r="I239" s="16"/>
      <c r="J239" s="16"/>
    </row>
    <row r="240" spans="1:12" s="51" customFormat="1">
      <c r="C240" s="36"/>
      <c r="D240" s="52"/>
      <c r="E240" s="16"/>
      <c r="F240" s="16"/>
      <c r="G240" s="16"/>
      <c r="H240" s="16"/>
      <c r="I240" s="16"/>
      <c r="J240" s="16"/>
    </row>
    <row r="241" spans="3:10" s="51" customFormat="1">
      <c r="C241" s="36" t="s">
        <v>290</v>
      </c>
      <c r="D241" s="52"/>
      <c r="E241" s="16">
        <v>26</v>
      </c>
      <c r="F241" s="16"/>
      <c r="G241" s="16"/>
      <c r="H241" s="16"/>
      <c r="I241" s="16"/>
      <c r="J241" s="16"/>
    </row>
    <row r="242" spans="3:10" s="51" customFormat="1">
      <c r="C242" s="36" t="s">
        <v>234</v>
      </c>
      <c r="D242" s="52"/>
      <c r="E242" s="16" t="s">
        <v>169</v>
      </c>
      <c r="F242" s="16" t="s">
        <v>284</v>
      </c>
      <c r="G242" s="16"/>
      <c r="H242" s="16"/>
      <c r="I242" s="16"/>
      <c r="J242" s="16"/>
    </row>
    <row r="243" spans="3:10" s="51" customFormat="1">
      <c r="C243" s="36" t="s">
        <v>292</v>
      </c>
      <c r="D243" s="52"/>
      <c r="E243" s="16">
        <v>0</v>
      </c>
      <c r="F243" s="16"/>
      <c r="G243" s="16"/>
      <c r="H243" s="16"/>
      <c r="I243" s="16"/>
      <c r="J243" s="16"/>
    </row>
    <row r="244" spans="3:10" s="51" customFormat="1">
      <c r="C244" s="36" t="s">
        <v>210</v>
      </c>
      <c r="D244" s="52"/>
      <c r="E244" s="16" t="s">
        <v>169</v>
      </c>
      <c r="F244" s="16" t="s">
        <v>284</v>
      </c>
      <c r="G244" s="16"/>
      <c r="H244" s="16"/>
      <c r="I244" s="16"/>
      <c r="J244" s="16"/>
    </row>
    <row r="245" spans="3:10" s="51" customFormat="1">
      <c r="C245" s="36" t="s">
        <v>293</v>
      </c>
      <c r="D245" s="52"/>
      <c r="E245" s="16">
        <v>4</v>
      </c>
      <c r="F245" s="16"/>
      <c r="G245" s="16"/>
      <c r="H245" s="16"/>
      <c r="I245" s="16"/>
      <c r="J245" s="16"/>
    </row>
    <row r="246" spans="3:10" s="51" customFormat="1">
      <c r="C246" s="36" t="s">
        <v>294</v>
      </c>
      <c r="D246" s="52"/>
      <c r="E246" s="16">
        <v>3</v>
      </c>
      <c r="F246" s="16"/>
      <c r="G246" s="16"/>
      <c r="H246" s="16"/>
      <c r="I246" s="16"/>
      <c r="J246" s="16"/>
    </row>
    <row r="247" spans="3:10" s="51" customFormat="1">
      <c r="C247" s="36"/>
      <c r="D247" s="52"/>
      <c r="E247" s="16"/>
      <c r="F247" s="16"/>
      <c r="G247" s="16"/>
      <c r="H247" s="16"/>
      <c r="I247" s="16"/>
      <c r="J247" s="16"/>
    </row>
    <row r="248" spans="3:10" s="51" customFormat="1">
      <c r="C248" s="36" t="s">
        <v>295</v>
      </c>
      <c r="D248" s="52"/>
      <c r="E248" s="16">
        <v>0</v>
      </c>
      <c r="F248" s="16"/>
      <c r="G248" s="16"/>
      <c r="H248" s="16"/>
      <c r="I248" s="16"/>
      <c r="J248" s="16"/>
    </row>
    <row r="249" spans="3:10" s="51" customFormat="1">
      <c r="C249" s="36" t="s">
        <v>234</v>
      </c>
      <c r="D249" s="52"/>
      <c r="E249" s="16" t="s">
        <v>169</v>
      </c>
      <c r="F249" s="57" t="s">
        <v>283</v>
      </c>
      <c r="G249" s="57"/>
      <c r="H249" s="57"/>
      <c r="I249" s="57"/>
      <c r="J249" s="57"/>
    </row>
    <row r="250" spans="3:10" s="51" customFormat="1">
      <c r="C250" s="36" t="s">
        <v>210</v>
      </c>
      <c r="D250" s="52"/>
      <c r="E250" s="16" t="s">
        <v>169</v>
      </c>
      <c r="F250" s="16" t="s">
        <v>284</v>
      </c>
      <c r="G250" s="16"/>
      <c r="H250" s="16"/>
      <c r="I250" s="16"/>
      <c r="J250" s="16"/>
    </row>
    <row r="251" spans="3:10" s="51" customFormat="1">
      <c r="C251" s="36"/>
      <c r="D251" s="52"/>
      <c r="E251" s="16"/>
      <c r="F251" s="16"/>
      <c r="G251" s="16"/>
      <c r="H251" s="16"/>
      <c r="I251" s="16"/>
      <c r="J251" s="16"/>
    </row>
    <row r="252" spans="3:10" s="51" customFormat="1">
      <c r="C252" s="36" t="s">
        <v>193</v>
      </c>
      <c r="D252" s="52"/>
      <c r="E252" s="16">
        <v>0</v>
      </c>
      <c r="F252" s="16"/>
      <c r="G252" s="16"/>
      <c r="H252" s="16"/>
      <c r="I252" s="16"/>
      <c r="J252" s="16"/>
    </row>
    <row r="253" spans="3:10" s="51" customFormat="1">
      <c r="C253" s="36"/>
      <c r="D253" s="52"/>
      <c r="E253" s="16"/>
      <c r="F253" s="16"/>
      <c r="G253" s="16"/>
      <c r="H253" s="16"/>
      <c r="I253" s="16"/>
      <c r="J253" s="16"/>
    </row>
    <row r="254" spans="3:10" s="51" customFormat="1">
      <c r="C254" s="36" t="s">
        <v>296</v>
      </c>
      <c r="D254" s="52"/>
      <c r="E254" s="16">
        <v>1</v>
      </c>
      <c r="F254" s="16"/>
      <c r="G254" s="16"/>
      <c r="H254" s="16"/>
      <c r="I254" s="16"/>
      <c r="J254" s="16"/>
    </row>
    <row r="255" spans="3:10" s="51" customFormat="1">
      <c r="C255" s="36" t="s">
        <v>291</v>
      </c>
      <c r="D255" s="52"/>
      <c r="E255" s="16">
        <v>6</v>
      </c>
      <c r="F255" s="16"/>
      <c r="G255" s="16"/>
      <c r="H255" s="16"/>
      <c r="I255" s="16"/>
      <c r="J255" s="16"/>
    </row>
    <row r="256" spans="3:10" s="51" customFormat="1">
      <c r="C256" s="51" t="s">
        <v>234</v>
      </c>
      <c r="D256" s="52"/>
      <c r="E256" s="51" t="s">
        <v>169</v>
      </c>
      <c r="F256" s="16" t="s">
        <v>284</v>
      </c>
      <c r="G256" s="16"/>
      <c r="H256" s="16"/>
      <c r="I256" s="16"/>
      <c r="J256" s="16"/>
    </row>
    <row r="257" spans="1:12" s="51" customFormat="1">
      <c r="C257" s="36" t="s">
        <v>193</v>
      </c>
      <c r="D257" s="52"/>
      <c r="E257" s="16" t="s">
        <v>169</v>
      </c>
      <c r="F257" s="16" t="s">
        <v>298</v>
      </c>
      <c r="G257" s="16"/>
      <c r="H257" s="16"/>
      <c r="I257" s="16"/>
      <c r="J257" s="16"/>
    </row>
    <row r="258" spans="1:12" s="51" customFormat="1">
      <c r="C258" s="36" t="s">
        <v>210</v>
      </c>
      <c r="D258" s="52"/>
      <c r="E258" s="16" t="s">
        <v>169</v>
      </c>
      <c r="F258" s="16" t="s">
        <v>284</v>
      </c>
      <c r="G258" s="16"/>
      <c r="H258" s="16"/>
      <c r="I258" s="16"/>
      <c r="J258" s="16"/>
    </row>
    <row r="259" spans="1:12" s="51" customFormat="1">
      <c r="C259" s="36" t="s">
        <v>193</v>
      </c>
      <c r="D259" s="52"/>
      <c r="E259" s="16" t="s">
        <v>169</v>
      </c>
      <c r="F259" s="16" t="s">
        <v>298</v>
      </c>
      <c r="G259" s="16"/>
      <c r="H259" s="16"/>
      <c r="I259" s="16"/>
      <c r="J259" s="16"/>
    </row>
    <row r="260" spans="1:12" s="51" customFormat="1">
      <c r="C260" s="36"/>
      <c r="D260" s="52"/>
      <c r="E260" s="16"/>
      <c r="F260" s="16"/>
      <c r="G260" s="16"/>
      <c r="H260" s="16"/>
      <c r="I260" s="16"/>
      <c r="J260" s="16"/>
    </row>
    <row r="261" spans="1:12" s="51" customFormat="1">
      <c r="C261" s="36"/>
      <c r="D261" s="52"/>
      <c r="E261" s="16"/>
      <c r="F261" s="16"/>
      <c r="G261" s="16"/>
      <c r="H261" s="16"/>
      <c r="I261" s="16"/>
      <c r="J261" s="16"/>
    </row>
    <row r="262" spans="1:12" s="30" customFormat="1">
      <c r="A262" s="30">
        <v>26</v>
      </c>
      <c r="B262" s="30" t="s">
        <v>79</v>
      </c>
      <c r="C262" s="38"/>
      <c r="K262" s="30" t="s">
        <v>178</v>
      </c>
      <c r="L262" s="30" t="s">
        <v>178</v>
      </c>
    </row>
    <row r="263" spans="1:12" s="51" customFormat="1">
      <c r="C263" s="51" t="s">
        <v>80</v>
      </c>
      <c r="D263" s="52"/>
      <c r="E263" s="51">
        <v>3</v>
      </c>
      <c r="G263" s="59"/>
      <c r="H263" s="59"/>
      <c r="I263" s="59"/>
      <c r="J263" s="59"/>
    </row>
    <row r="264" spans="1:12">
      <c r="C264" s="17" t="s">
        <v>81</v>
      </c>
      <c r="D264" s="17"/>
      <c r="E264" s="17">
        <v>3</v>
      </c>
    </row>
    <row r="265" spans="1:12">
      <c r="C265" s="17" t="s">
        <v>82</v>
      </c>
      <c r="D265" s="17"/>
      <c r="E265" s="17">
        <v>1</v>
      </c>
    </row>
    <row r="266" spans="1:12" s="51" customFormat="1">
      <c r="C266" s="36"/>
      <c r="D266" s="52"/>
      <c r="E266" s="16"/>
      <c r="F266" s="16"/>
      <c r="G266" s="16"/>
      <c r="H266" s="16"/>
      <c r="I266" s="16"/>
      <c r="J266" s="16"/>
    </row>
    <row r="267" spans="1:12" s="30" customFormat="1">
      <c r="A267" s="30">
        <v>27</v>
      </c>
      <c r="B267" s="30" t="s">
        <v>84</v>
      </c>
      <c r="C267" s="38"/>
      <c r="K267" s="30" t="s">
        <v>178</v>
      </c>
      <c r="L267" s="30" t="s">
        <v>178</v>
      </c>
    </row>
    <row r="268" spans="1:12" s="51" customFormat="1">
      <c r="C268" s="51" t="s">
        <v>83</v>
      </c>
      <c r="D268" s="52"/>
      <c r="E268" s="51">
        <v>10</v>
      </c>
      <c r="G268" s="59"/>
      <c r="H268" s="59"/>
      <c r="I268" s="59"/>
      <c r="J268" s="59"/>
    </row>
    <row r="269" spans="1:12">
      <c r="C269" s="17" t="s">
        <v>85</v>
      </c>
      <c r="D269" s="17"/>
      <c r="E269" s="17">
        <v>9</v>
      </c>
    </row>
    <row r="270" spans="1:12">
      <c r="C270" s="17"/>
      <c r="D270" s="17"/>
    </row>
    <row r="271" spans="1:12">
      <c r="C271" s="17"/>
      <c r="D271" s="17"/>
    </row>
    <row r="272" spans="1:12">
      <c r="C272" s="17" t="s">
        <v>87</v>
      </c>
      <c r="D272" s="17"/>
      <c r="E272" s="17">
        <v>24</v>
      </c>
    </row>
    <row r="273" spans="3:10">
      <c r="C273" s="17" t="s">
        <v>88</v>
      </c>
      <c r="D273" s="17"/>
      <c r="E273" s="17">
        <v>0</v>
      </c>
    </row>
    <row r="274" spans="3:10">
      <c r="C274" s="17" t="s">
        <v>317</v>
      </c>
      <c r="D274" s="17"/>
      <c r="E274" s="17">
        <v>2</v>
      </c>
    </row>
    <row r="275" spans="3:10">
      <c r="C275" s="17" t="s">
        <v>318</v>
      </c>
      <c r="D275" s="17"/>
      <c r="E275" s="17">
        <v>0</v>
      </c>
    </row>
    <row r="276" spans="3:10">
      <c r="C276" s="17" t="s">
        <v>319</v>
      </c>
      <c r="D276" s="17"/>
      <c r="E276" s="17">
        <v>0</v>
      </c>
    </row>
    <row r="277" spans="3:10">
      <c r="C277" s="17" t="s">
        <v>193</v>
      </c>
      <c r="D277" s="17"/>
      <c r="E277" s="17" t="s">
        <v>169</v>
      </c>
      <c r="F277" s="16" t="s">
        <v>298</v>
      </c>
      <c r="G277" s="16"/>
      <c r="H277" s="16"/>
      <c r="I277" s="16"/>
      <c r="J277" s="16"/>
    </row>
    <row r="278" spans="3:10">
      <c r="C278" s="17" t="s">
        <v>320</v>
      </c>
      <c r="D278" s="17"/>
      <c r="E278" s="17">
        <v>4</v>
      </c>
    </row>
    <row r="279" spans="3:10">
      <c r="C279" s="17" t="s">
        <v>89</v>
      </c>
      <c r="D279" s="17"/>
      <c r="E279" s="17">
        <v>1</v>
      </c>
    </row>
    <row r="280" spans="3:10">
      <c r="C280" s="17" t="s">
        <v>195</v>
      </c>
      <c r="D280" s="17"/>
      <c r="E280" s="17" t="s">
        <v>169</v>
      </c>
      <c r="F280" s="17" t="s">
        <v>327</v>
      </c>
    </row>
    <row r="281" spans="3:10">
      <c r="C281" s="17"/>
      <c r="F281" s="67" t="s">
        <v>736</v>
      </c>
      <c r="G281" s="67"/>
      <c r="H281" s="67"/>
      <c r="I281" s="67"/>
      <c r="J281" s="67"/>
    </row>
    <row r="282" spans="3:10">
      <c r="C282" s="17"/>
      <c r="D282" s="17"/>
    </row>
    <row r="283" spans="3:10">
      <c r="C283" s="17" t="s">
        <v>86</v>
      </c>
      <c r="D283" s="17"/>
      <c r="E283" s="17">
        <v>2</v>
      </c>
    </row>
    <row r="284" spans="3:10">
      <c r="C284" s="17"/>
      <c r="D284" s="17"/>
    </row>
    <row r="285" spans="3:10">
      <c r="C285" s="17" t="s">
        <v>321</v>
      </c>
      <c r="D285" s="17"/>
      <c r="E285" s="17">
        <v>1</v>
      </c>
    </row>
    <row r="286" spans="3:10">
      <c r="C286" s="17"/>
      <c r="D286" s="17"/>
    </row>
    <row r="287" spans="3:10">
      <c r="C287" s="17" t="s">
        <v>322</v>
      </c>
      <c r="D287" s="17"/>
      <c r="E287" s="17">
        <v>0</v>
      </c>
    </row>
    <row r="288" spans="3:10">
      <c r="C288" s="17" t="s">
        <v>217</v>
      </c>
      <c r="D288" s="17"/>
      <c r="E288" s="17">
        <v>0</v>
      </c>
    </row>
    <row r="289" spans="3:6">
      <c r="C289" s="17" t="s">
        <v>323</v>
      </c>
      <c r="D289" s="17"/>
      <c r="E289" s="17">
        <v>0</v>
      </c>
    </row>
    <row r="290" spans="3:6">
      <c r="C290" s="17" t="s">
        <v>324</v>
      </c>
      <c r="D290" s="17"/>
      <c r="E290" s="17">
        <v>0</v>
      </c>
    </row>
    <row r="291" spans="3:6">
      <c r="C291" s="17" t="s">
        <v>326</v>
      </c>
      <c r="D291" s="17"/>
      <c r="E291" s="17">
        <v>1</v>
      </c>
    </row>
    <row r="292" spans="3:6">
      <c r="C292" s="17" t="s">
        <v>325</v>
      </c>
      <c r="D292" s="17"/>
      <c r="E292" s="17">
        <v>0</v>
      </c>
    </row>
    <row r="293" spans="3:6">
      <c r="C293" s="17"/>
      <c r="D293" s="17"/>
    </row>
    <row r="294" spans="3:6">
      <c r="C294" s="17" t="s">
        <v>224</v>
      </c>
      <c r="D294" s="17"/>
      <c r="E294" s="17" t="s">
        <v>169</v>
      </c>
      <c r="F294" s="17" t="s">
        <v>327</v>
      </c>
    </row>
    <row r="295" spans="3:6">
      <c r="C295" s="17" t="s">
        <v>328</v>
      </c>
      <c r="D295" s="17"/>
      <c r="E295" s="17">
        <v>0</v>
      </c>
    </row>
    <row r="296" spans="3:6">
      <c r="C296" s="17" t="s">
        <v>329</v>
      </c>
      <c r="D296" s="17"/>
      <c r="E296" s="17">
        <v>1</v>
      </c>
    </row>
    <row r="297" spans="3:6">
      <c r="C297" s="17" t="s">
        <v>231</v>
      </c>
      <c r="D297" s="17"/>
      <c r="E297" s="17" t="s">
        <v>169</v>
      </c>
      <c r="F297" s="17" t="s">
        <v>327</v>
      </c>
    </row>
    <row r="298" spans="3:6">
      <c r="C298" s="17" t="s">
        <v>330</v>
      </c>
      <c r="D298" s="17"/>
      <c r="E298" s="17">
        <v>1</v>
      </c>
    </row>
    <row r="299" spans="3:6">
      <c r="C299" s="17" t="s">
        <v>332</v>
      </c>
      <c r="D299" s="17"/>
      <c r="E299" s="17">
        <v>1</v>
      </c>
    </row>
    <row r="300" spans="3:6">
      <c r="C300" s="17" t="s">
        <v>331</v>
      </c>
      <c r="D300" s="17"/>
      <c r="E300" s="17">
        <v>0</v>
      </c>
    </row>
    <row r="301" spans="3:6">
      <c r="C301" s="17" t="s">
        <v>333</v>
      </c>
      <c r="D301" s="17"/>
      <c r="E301" s="17">
        <v>0</v>
      </c>
    </row>
    <row r="302" spans="3:6">
      <c r="C302" s="17" t="s">
        <v>334</v>
      </c>
      <c r="D302" s="17"/>
      <c r="E302" s="17">
        <v>1</v>
      </c>
    </row>
    <row r="303" spans="3:6">
      <c r="C303" s="17" t="s">
        <v>233</v>
      </c>
      <c r="D303" s="17"/>
      <c r="E303" s="17" t="s">
        <v>169</v>
      </c>
      <c r="F303" s="17" t="s">
        <v>327</v>
      </c>
    </row>
    <row r="304" spans="3:6">
      <c r="C304" s="17"/>
      <c r="D304" s="17"/>
    </row>
    <row r="305" spans="3:6">
      <c r="C305" s="17" t="s">
        <v>335</v>
      </c>
      <c r="D305" s="17"/>
      <c r="E305" s="17">
        <v>2</v>
      </c>
    </row>
    <row r="306" spans="3:6">
      <c r="C306" s="17" t="s">
        <v>336</v>
      </c>
      <c r="D306" s="17"/>
      <c r="E306" s="17">
        <v>0</v>
      </c>
    </row>
    <row r="307" spans="3:6">
      <c r="C307" s="17" t="s">
        <v>337</v>
      </c>
      <c r="D307" s="17"/>
      <c r="E307" s="17">
        <v>0</v>
      </c>
    </row>
    <row r="308" spans="3:6">
      <c r="C308" s="17" t="s">
        <v>338</v>
      </c>
      <c r="D308" s="17"/>
      <c r="E308" s="17">
        <v>0</v>
      </c>
    </row>
    <row r="309" spans="3:6">
      <c r="C309" s="17"/>
      <c r="D309" s="17"/>
    </row>
    <row r="310" spans="3:6">
      <c r="C310" s="17" t="s">
        <v>339</v>
      </c>
      <c r="D310" s="17"/>
      <c r="E310" s="17">
        <v>0</v>
      </c>
    </row>
    <row r="311" spans="3:6">
      <c r="C311" s="17" t="s">
        <v>340</v>
      </c>
      <c r="D311" s="17"/>
      <c r="E311" s="17">
        <v>6</v>
      </c>
    </row>
    <row r="312" spans="3:6">
      <c r="C312" s="17" t="s">
        <v>101</v>
      </c>
      <c r="D312" s="17"/>
      <c r="E312" s="17" t="s">
        <v>169</v>
      </c>
      <c r="F312" s="17" t="s">
        <v>341</v>
      </c>
    </row>
    <row r="313" spans="3:6">
      <c r="C313" s="17"/>
      <c r="D313" s="17"/>
    </row>
    <row r="314" spans="3:6">
      <c r="C314" s="17" t="s">
        <v>342</v>
      </c>
      <c r="D314" s="17"/>
      <c r="E314" s="17">
        <v>0</v>
      </c>
    </row>
    <row r="315" spans="3:6">
      <c r="C315" s="17" t="s">
        <v>343</v>
      </c>
      <c r="D315" s="17"/>
      <c r="E315" s="17">
        <v>0</v>
      </c>
    </row>
    <row r="316" spans="3:6">
      <c r="C316" s="17"/>
      <c r="D316" s="17"/>
    </row>
    <row r="317" spans="3:6">
      <c r="C317" s="17" t="s">
        <v>344</v>
      </c>
      <c r="D317" s="17"/>
      <c r="E317" s="17">
        <v>5</v>
      </c>
    </row>
    <row r="318" spans="3:6">
      <c r="C318" s="17" t="s">
        <v>526</v>
      </c>
      <c r="D318" s="17"/>
      <c r="E318" s="17">
        <v>0</v>
      </c>
    </row>
    <row r="319" spans="3:6">
      <c r="C319" s="17" t="s">
        <v>345</v>
      </c>
      <c r="D319" s="17"/>
      <c r="E319" s="17">
        <v>5</v>
      </c>
    </row>
    <row r="320" spans="3:6">
      <c r="C320" s="17" t="s">
        <v>346</v>
      </c>
      <c r="D320" s="17"/>
      <c r="E320" s="17">
        <v>0</v>
      </c>
    </row>
    <row r="321" spans="3:5">
      <c r="C321" s="17" t="s">
        <v>347</v>
      </c>
      <c r="D321" s="17"/>
      <c r="E321" s="17">
        <v>0</v>
      </c>
    </row>
    <row r="322" spans="3:5">
      <c r="C322" s="17" t="s">
        <v>348</v>
      </c>
      <c r="D322" s="17"/>
      <c r="E322" s="17">
        <v>0</v>
      </c>
    </row>
    <row r="323" spans="3:5">
      <c r="C323" s="17" t="s">
        <v>350</v>
      </c>
      <c r="D323" s="17"/>
      <c r="E323" s="17">
        <v>1</v>
      </c>
    </row>
    <row r="324" spans="3:5">
      <c r="C324" s="17" t="s">
        <v>349</v>
      </c>
      <c r="D324" s="17"/>
      <c r="E324" s="17">
        <v>1</v>
      </c>
    </row>
    <row r="325" spans="3:5">
      <c r="C325" s="17"/>
    </row>
    <row r="326" spans="3:5">
      <c r="C326" s="17"/>
      <c r="D326" s="17"/>
    </row>
    <row r="327" spans="3:5">
      <c r="C327" s="17" t="s">
        <v>90</v>
      </c>
      <c r="D327" s="17"/>
      <c r="E327" s="17">
        <v>4</v>
      </c>
    </row>
    <row r="328" spans="3:5">
      <c r="C328" s="17" t="s">
        <v>299</v>
      </c>
      <c r="D328" s="17"/>
      <c r="E328" s="17">
        <v>2</v>
      </c>
    </row>
    <row r="329" spans="3:5">
      <c r="C329" s="17"/>
      <c r="D329" s="17"/>
    </row>
    <row r="330" spans="3:5" ht="19" customHeight="1">
      <c r="C330" s="17" t="s">
        <v>300</v>
      </c>
      <c r="D330" s="17"/>
      <c r="E330" s="17">
        <v>9</v>
      </c>
    </row>
    <row r="331" spans="3:5">
      <c r="C331" s="17" t="s">
        <v>301</v>
      </c>
      <c r="D331" s="17"/>
      <c r="E331" s="17">
        <v>0</v>
      </c>
    </row>
    <row r="332" spans="3:5">
      <c r="C332" s="17" t="s">
        <v>302</v>
      </c>
      <c r="D332" s="17"/>
      <c r="E332" s="17">
        <v>1</v>
      </c>
    </row>
    <row r="333" spans="3:5">
      <c r="C333" s="17" t="s">
        <v>303</v>
      </c>
      <c r="D333" s="17"/>
      <c r="E333" s="17">
        <v>0</v>
      </c>
    </row>
    <row r="334" spans="3:5">
      <c r="C334" s="17" t="s">
        <v>304</v>
      </c>
      <c r="D334" s="17"/>
      <c r="E334" s="17">
        <v>0</v>
      </c>
    </row>
    <row r="335" spans="3:5">
      <c r="C335" s="17" t="s">
        <v>305</v>
      </c>
      <c r="D335" s="17"/>
      <c r="E335" s="17">
        <v>1</v>
      </c>
    </row>
    <row r="336" spans="3:5">
      <c r="C336" s="17" t="s">
        <v>306</v>
      </c>
      <c r="D336" s="17"/>
      <c r="E336" s="17">
        <v>0</v>
      </c>
    </row>
    <row r="337" spans="3:5">
      <c r="C337" s="17" t="s">
        <v>307</v>
      </c>
      <c r="D337" s="17"/>
      <c r="E337" s="17">
        <v>0</v>
      </c>
    </row>
    <row r="338" spans="3:5">
      <c r="C338" s="17" t="s">
        <v>308</v>
      </c>
      <c r="D338" s="17"/>
      <c r="E338" s="17">
        <v>3</v>
      </c>
    </row>
    <row r="339" spans="3:5">
      <c r="C339" s="17" t="s">
        <v>309</v>
      </c>
      <c r="D339" s="17"/>
      <c r="E339" s="17">
        <v>0</v>
      </c>
    </row>
    <row r="340" spans="3:5">
      <c r="C340" s="17" t="s">
        <v>310</v>
      </c>
      <c r="D340" s="17"/>
      <c r="E340" s="17">
        <v>0</v>
      </c>
    </row>
    <row r="341" spans="3:5">
      <c r="C341" s="17"/>
      <c r="D341" s="17"/>
    </row>
    <row r="342" spans="3:5">
      <c r="C342" s="17" t="s">
        <v>311</v>
      </c>
      <c r="D342" s="17"/>
      <c r="E342" s="17">
        <v>0</v>
      </c>
    </row>
    <row r="343" spans="3:5">
      <c r="C343" s="17" t="s">
        <v>312</v>
      </c>
      <c r="D343" s="17"/>
      <c r="E343" s="17">
        <v>2</v>
      </c>
    </row>
    <row r="344" spans="3:5">
      <c r="C344" s="17"/>
      <c r="D344" s="17"/>
    </row>
    <row r="345" spans="3:5">
      <c r="C345" s="17" t="s">
        <v>313</v>
      </c>
      <c r="D345" s="17"/>
      <c r="E345" s="17">
        <v>0</v>
      </c>
    </row>
    <row r="346" spans="3:5">
      <c r="C346" s="17" t="s">
        <v>314</v>
      </c>
      <c r="D346" s="17"/>
      <c r="E346" s="17">
        <v>2</v>
      </c>
    </row>
    <row r="347" spans="3:5">
      <c r="C347" s="17" t="s">
        <v>254</v>
      </c>
      <c r="D347" s="17"/>
      <c r="E347" s="17">
        <v>3</v>
      </c>
    </row>
    <row r="348" spans="3:5">
      <c r="C348" s="17" t="s">
        <v>315</v>
      </c>
      <c r="D348" s="17"/>
      <c r="E348" s="17">
        <v>10</v>
      </c>
    </row>
    <row r="349" spans="3:5">
      <c r="C349" s="17" t="s">
        <v>255</v>
      </c>
      <c r="D349" s="17"/>
      <c r="E349" s="17">
        <v>2</v>
      </c>
    </row>
    <row r="350" spans="3:5">
      <c r="C350" s="17" t="s">
        <v>316</v>
      </c>
      <c r="D350" s="17"/>
      <c r="E350" s="17">
        <v>1</v>
      </c>
    </row>
    <row r="351" spans="3:5">
      <c r="C351" s="17"/>
      <c r="D351" s="17"/>
    </row>
    <row r="352" spans="3:5">
      <c r="C352" s="17" t="s">
        <v>249</v>
      </c>
      <c r="D352" s="17"/>
      <c r="E352" s="17">
        <v>0</v>
      </c>
    </row>
    <row r="353" spans="1:12">
      <c r="C353" s="17" t="s">
        <v>250</v>
      </c>
      <c r="D353" s="17"/>
      <c r="E353" s="17" t="s">
        <v>169</v>
      </c>
      <c r="F353" s="16" t="s">
        <v>274</v>
      </c>
      <c r="G353" s="16"/>
      <c r="H353" s="16"/>
      <c r="I353" s="16"/>
      <c r="J353" s="16"/>
    </row>
    <row r="354" spans="1:12">
      <c r="C354" s="17"/>
      <c r="D354" s="17"/>
    </row>
    <row r="355" spans="1:12">
      <c r="C355" s="17"/>
      <c r="D355" s="17"/>
    </row>
    <row r="356" spans="1:12">
      <c r="C356" s="17"/>
      <c r="D356" s="17"/>
    </row>
    <row r="357" spans="1:12" s="51" customFormat="1">
      <c r="C357" s="36"/>
      <c r="D357" s="52"/>
      <c r="E357" s="16"/>
      <c r="F357" s="16"/>
      <c r="G357" s="16"/>
      <c r="H357" s="16"/>
      <c r="I357" s="16"/>
      <c r="J357" s="16"/>
    </row>
    <row r="358" spans="1:12" s="30" customFormat="1">
      <c r="A358" s="30">
        <v>28</v>
      </c>
      <c r="B358" s="30" t="s">
        <v>91</v>
      </c>
      <c r="C358" s="38"/>
      <c r="K358" s="30" t="s">
        <v>178</v>
      </c>
      <c r="L358" s="30" t="s">
        <v>178</v>
      </c>
    </row>
    <row r="359" spans="1:12" s="51" customFormat="1">
      <c r="C359" s="51" t="s">
        <v>92</v>
      </c>
      <c r="D359" s="52"/>
      <c r="E359" s="51">
        <v>3</v>
      </c>
      <c r="G359" s="59"/>
      <c r="H359" s="59"/>
      <c r="I359" s="59"/>
      <c r="J359" s="59"/>
    </row>
    <row r="360" spans="1:12" ht="21">
      <c r="C360" s="40" t="s">
        <v>273</v>
      </c>
      <c r="D360" s="5"/>
      <c r="E360" s="16"/>
      <c r="F360" s="16" t="s">
        <v>274</v>
      </c>
      <c r="G360" s="16"/>
      <c r="H360" s="16"/>
      <c r="I360" s="16"/>
      <c r="J360" s="16"/>
    </row>
    <row r="361" spans="1:12">
      <c r="C361" s="40"/>
      <c r="D361" s="5"/>
      <c r="E361" s="16"/>
      <c r="F361" s="16"/>
      <c r="G361" s="16"/>
      <c r="H361" s="16"/>
      <c r="I361" s="16"/>
      <c r="J361" s="16"/>
    </row>
    <row r="362" spans="1:12">
      <c r="C362" s="40"/>
      <c r="D362" s="5"/>
      <c r="E362" s="16"/>
      <c r="F362" s="16"/>
      <c r="G362" s="16"/>
      <c r="H362" s="16"/>
      <c r="I362" s="16"/>
      <c r="J362" s="16"/>
    </row>
    <row r="363" spans="1:12" s="51" customFormat="1">
      <c r="C363" s="36"/>
      <c r="D363" s="52"/>
      <c r="E363" s="16"/>
      <c r="F363" s="16"/>
      <c r="G363" s="16"/>
      <c r="H363" s="16"/>
      <c r="I363" s="16"/>
      <c r="J363" s="16"/>
    </row>
    <row r="364" spans="1:12" s="30" customFormat="1">
      <c r="A364" s="30">
        <v>29</v>
      </c>
      <c r="B364" s="30" t="s">
        <v>96</v>
      </c>
      <c r="C364" s="38"/>
      <c r="K364" s="30" t="s">
        <v>178</v>
      </c>
      <c r="L364" s="30" t="s">
        <v>178</v>
      </c>
    </row>
    <row r="365" spans="1:12" s="51" customFormat="1">
      <c r="C365" s="51" t="s">
        <v>93</v>
      </c>
      <c r="D365" s="52"/>
      <c r="E365" s="51">
        <v>15</v>
      </c>
      <c r="G365" s="59"/>
      <c r="H365" s="59"/>
      <c r="I365" s="59"/>
      <c r="J365" s="59"/>
    </row>
    <row r="366" spans="1:12">
      <c r="C366" s="17" t="s">
        <v>94</v>
      </c>
      <c r="D366" s="17"/>
      <c r="E366" s="17">
        <v>10</v>
      </c>
    </row>
    <row r="367" spans="1:12">
      <c r="C367" s="17" t="s">
        <v>95</v>
      </c>
      <c r="D367" s="17"/>
      <c r="E367" s="17">
        <v>1</v>
      </c>
    </row>
    <row r="368" spans="1:12">
      <c r="C368" s="17" t="s">
        <v>157</v>
      </c>
      <c r="D368" s="17"/>
      <c r="E368" s="17">
        <v>7</v>
      </c>
    </row>
    <row r="369" spans="1:12" s="30" customFormat="1">
      <c r="A369" s="30">
        <v>30</v>
      </c>
      <c r="B369" s="30" t="s">
        <v>97</v>
      </c>
      <c r="C369" s="38"/>
      <c r="K369" s="30" t="s">
        <v>178</v>
      </c>
      <c r="L369" s="30" t="s">
        <v>178</v>
      </c>
    </row>
    <row r="370" spans="1:12">
      <c r="C370" s="17" t="s">
        <v>98</v>
      </c>
      <c r="D370" s="17"/>
      <c r="E370" s="17">
        <v>2</v>
      </c>
    </row>
    <row r="371" spans="1:12" s="30" customFormat="1">
      <c r="A371" s="30">
        <v>31</v>
      </c>
      <c r="B371" s="30" t="s">
        <v>99</v>
      </c>
      <c r="C371" s="38"/>
      <c r="K371" s="30" t="s">
        <v>178</v>
      </c>
      <c r="L371" s="30" t="s">
        <v>178</v>
      </c>
    </row>
    <row r="372" spans="1:12">
      <c r="C372" s="17" t="s">
        <v>100</v>
      </c>
      <c r="D372" s="17"/>
      <c r="E372" s="17">
        <v>4</v>
      </c>
    </row>
    <row r="373" spans="1:12">
      <c r="C373" s="17" t="s">
        <v>102</v>
      </c>
      <c r="D373" s="17"/>
      <c r="E373" s="17">
        <v>6</v>
      </c>
    </row>
    <row r="374" spans="1:12">
      <c r="C374" s="17" t="s">
        <v>101</v>
      </c>
      <c r="D374" s="17"/>
      <c r="E374" s="17">
        <v>6</v>
      </c>
    </row>
    <row r="376" spans="1:12" s="30" customFormat="1">
      <c r="A376" s="30">
        <v>32</v>
      </c>
      <c r="B376" s="30" t="s">
        <v>104</v>
      </c>
      <c r="C376" s="38"/>
      <c r="K376" s="30" t="s">
        <v>178</v>
      </c>
      <c r="L376" s="30" t="s">
        <v>178</v>
      </c>
    </row>
    <row r="377" spans="1:12">
      <c r="C377" s="17" t="s">
        <v>105</v>
      </c>
      <c r="D377" s="17"/>
      <c r="E377" s="17">
        <v>3</v>
      </c>
    </row>
    <row r="378" spans="1:12">
      <c r="C378" s="17" t="s">
        <v>106</v>
      </c>
      <c r="D378" s="17"/>
      <c r="E378" s="17">
        <v>3</v>
      </c>
    </row>
    <row r="379" spans="1:12" s="30" customFormat="1">
      <c r="A379" s="30">
        <v>33</v>
      </c>
      <c r="B379" s="30" t="s">
        <v>151</v>
      </c>
      <c r="C379" s="38"/>
      <c r="K379" s="30" t="s">
        <v>178</v>
      </c>
      <c r="L379" s="30" t="s">
        <v>178</v>
      </c>
    </row>
    <row r="380" spans="1:12">
      <c r="C380" s="17" t="s">
        <v>107</v>
      </c>
      <c r="D380" s="17"/>
      <c r="E380" s="17">
        <v>3</v>
      </c>
    </row>
    <row r="381" spans="1:12">
      <c r="C381" s="17" t="s">
        <v>275</v>
      </c>
      <c r="D381" s="17"/>
      <c r="E381" s="17">
        <v>1</v>
      </c>
    </row>
    <row r="382" spans="1:12">
      <c r="C382" s="17" t="s">
        <v>158</v>
      </c>
      <c r="D382" s="17"/>
      <c r="E382" s="17">
        <v>0</v>
      </c>
    </row>
    <row r="383" spans="1:12" s="30" customFormat="1">
      <c r="A383" s="30">
        <v>34</v>
      </c>
      <c r="B383" s="44" t="s">
        <v>268</v>
      </c>
      <c r="C383" s="38"/>
      <c r="K383" s="30" t="s">
        <v>178</v>
      </c>
      <c r="L383" s="30" t="s">
        <v>178</v>
      </c>
    </row>
    <row r="384" spans="1:12">
      <c r="C384" s="17" t="s">
        <v>108</v>
      </c>
      <c r="D384" s="17"/>
      <c r="E384" s="17">
        <v>0</v>
      </c>
    </row>
    <row r="385" spans="1:12">
      <c r="C385" s="17" t="s">
        <v>109</v>
      </c>
      <c r="D385" s="17"/>
      <c r="E385" s="17">
        <v>6</v>
      </c>
    </row>
    <row r="386" spans="1:12">
      <c r="C386" s="17" t="s">
        <v>110</v>
      </c>
      <c r="D386" s="17"/>
      <c r="E386" s="17">
        <v>8</v>
      </c>
    </row>
    <row r="387" spans="1:12" s="24" customFormat="1">
      <c r="C387" s="39" t="s">
        <v>351</v>
      </c>
      <c r="D387" s="16"/>
      <c r="E387" s="24">
        <v>0</v>
      </c>
    </row>
    <row r="388" spans="1:12" s="24" customFormat="1">
      <c r="C388" s="39"/>
      <c r="D388" s="16"/>
    </row>
    <row r="389" spans="1:12" s="24" customFormat="1">
      <c r="C389" s="39" t="s">
        <v>352</v>
      </c>
      <c r="D389" s="16"/>
      <c r="E389" s="24">
        <v>0</v>
      </c>
    </row>
    <row r="390" spans="1:12" s="30" customFormat="1">
      <c r="A390" s="30">
        <v>35</v>
      </c>
      <c r="B390" s="30" t="s">
        <v>111</v>
      </c>
      <c r="C390" s="38"/>
      <c r="K390" s="30" t="s">
        <v>178</v>
      </c>
      <c r="L390" s="30" t="s">
        <v>178</v>
      </c>
    </row>
    <row r="391" spans="1:12">
      <c r="C391" s="17" t="s">
        <v>113</v>
      </c>
      <c r="D391" s="17"/>
      <c r="E391" s="17">
        <v>2</v>
      </c>
    </row>
    <row r="392" spans="1:12" s="30" customFormat="1">
      <c r="A392" s="30">
        <v>36</v>
      </c>
      <c r="B392" s="30" t="s">
        <v>114</v>
      </c>
      <c r="C392" s="38"/>
      <c r="K392" s="30" t="s">
        <v>178</v>
      </c>
      <c r="L392" s="30" t="s">
        <v>178</v>
      </c>
    </row>
    <row r="393" spans="1:12">
      <c r="C393" s="17" t="s">
        <v>112</v>
      </c>
      <c r="D393" s="17"/>
      <c r="E393" s="17">
        <v>4</v>
      </c>
    </row>
    <row r="394" spans="1:12">
      <c r="C394" s="17" t="s">
        <v>115</v>
      </c>
      <c r="D394" s="17"/>
      <c r="E394" s="17">
        <v>9</v>
      </c>
    </row>
    <row r="396" spans="1:12" s="30" customFormat="1">
      <c r="A396" s="30">
        <v>37</v>
      </c>
      <c r="B396" s="44" t="s">
        <v>269</v>
      </c>
      <c r="C396" s="38"/>
      <c r="K396" s="30" t="s">
        <v>178</v>
      </c>
      <c r="L396" s="30" t="s">
        <v>178</v>
      </c>
    </row>
    <row r="397" spans="1:12">
      <c r="C397" s="17" t="s">
        <v>354</v>
      </c>
      <c r="D397" s="17"/>
      <c r="E397" s="17">
        <v>3</v>
      </c>
    </row>
    <row r="398" spans="1:12">
      <c r="C398" s="17" t="s">
        <v>116</v>
      </c>
      <c r="D398" s="17"/>
      <c r="E398" s="17">
        <v>8</v>
      </c>
    </row>
    <row r="401" spans="1:12" s="30" customFormat="1">
      <c r="A401" s="30">
        <v>38</v>
      </c>
      <c r="B401" s="30" t="s">
        <v>118</v>
      </c>
      <c r="C401" s="38"/>
      <c r="K401" s="30" t="s">
        <v>178</v>
      </c>
      <c r="L401" s="30" t="s">
        <v>178</v>
      </c>
    </row>
    <row r="402" spans="1:12">
      <c r="C402" s="17" t="s">
        <v>120</v>
      </c>
      <c r="D402" s="17"/>
      <c r="E402" s="17">
        <v>4</v>
      </c>
    </row>
    <row r="403" spans="1:12">
      <c r="C403" s="17" t="s">
        <v>415</v>
      </c>
      <c r="D403" s="17"/>
      <c r="E403" s="17">
        <v>41</v>
      </c>
    </row>
    <row r="404" spans="1:12">
      <c r="C404" s="17" t="s">
        <v>414</v>
      </c>
      <c r="D404" s="17"/>
      <c r="E404" s="17">
        <v>7</v>
      </c>
    </row>
    <row r="405" spans="1:12">
      <c r="C405" s="17" t="s">
        <v>119</v>
      </c>
      <c r="D405" s="17"/>
      <c r="E405" s="17">
        <v>1</v>
      </c>
    </row>
    <row r="406" spans="1:12">
      <c r="C406" s="17" t="s">
        <v>413</v>
      </c>
      <c r="D406" s="17"/>
      <c r="E406" s="17">
        <v>0</v>
      </c>
    </row>
    <row r="407" spans="1:12">
      <c r="C407" s="17"/>
      <c r="D407" s="17"/>
    </row>
    <row r="408" spans="1:12">
      <c r="C408" s="17" t="s">
        <v>415</v>
      </c>
      <c r="D408" s="17"/>
      <c r="E408" s="17" t="s">
        <v>169</v>
      </c>
    </row>
    <row r="409" spans="1:12">
      <c r="C409" s="17" t="s">
        <v>414</v>
      </c>
      <c r="D409" s="17"/>
      <c r="E409" s="17" t="s">
        <v>169</v>
      </c>
    </row>
    <row r="410" spans="1:12">
      <c r="C410" s="17" t="s">
        <v>121</v>
      </c>
      <c r="D410" s="17"/>
      <c r="E410" s="17">
        <v>9</v>
      </c>
    </row>
    <row r="411" spans="1:12">
      <c r="C411" s="17" t="s">
        <v>413</v>
      </c>
      <c r="D411" s="17"/>
      <c r="E411" s="17" t="s">
        <v>169</v>
      </c>
    </row>
    <row r="412" spans="1:12">
      <c r="C412" s="17" t="s">
        <v>301</v>
      </c>
      <c r="D412" s="17"/>
      <c r="E412" s="17" t="s">
        <v>169</v>
      </c>
    </row>
    <row r="413" spans="1:12">
      <c r="C413" s="36" t="s">
        <v>416</v>
      </c>
      <c r="E413" s="17">
        <v>11</v>
      </c>
    </row>
    <row r="414" spans="1:12">
      <c r="C414" s="36" t="s">
        <v>417</v>
      </c>
      <c r="E414" s="17">
        <v>2</v>
      </c>
    </row>
    <row r="415" spans="1:12">
      <c r="C415" s="36" t="s">
        <v>413</v>
      </c>
      <c r="E415" s="17" t="s">
        <v>169</v>
      </c>
    </row>
    <row r="416" spans="1:12">
      <c r="C416" s="36" t="s">
        <v>344</v>
      </c>
      <c r="E416" s="17" t="s">
        <v>169</v>
      </c>
    </row>
    <row r="417" spans="3:10">
      <c r="C417" s="36" t="s">
        <v>413</v>
      </c>
      <c r="E417" s="17" t="s">
        <v>169</v>
      </c>
    </row>
    <row r="418" spans="3:10">
      <c r="C418" s="17"/>
      <c r="D418" s="17"/>
    </row>
    <row r="419" spans="3:10">
      <c r="C419" s="17"/>
      <c r="D419" s="17"/>
    </row>
    <row r="420" spans="3:10">
      <c r="C420" s="17"/>
      <c r="D420" s="17"/>
    </row>
    <row r="421" spans="3:10" s="51" customFormat="1" ht="23" customHeight="1">
      <c r="D421" s="52" t="s">
        <v>418</v>
      </c>
      <c r="E421" s="16">
        <v>9</v>
      </c>
      <c r="F421" s="16" t="s">
        <v>419</v>
      </c>
      <c r="G421" s="16"/>
      <c r="H421" s="16"/>
      <c r="I421" s="16"/>
      <c r="J421" s="16"/>
    </row>
    <row r="422" spans="3:10" s="52" customFormat="1" ht="23" customHeight="1">
      <c r="D422" s="52" t="s">
        <v>451</v>
      </c>
      <c r="E422" s="17" t="s">
        <v>169</v>
      </c>
      <c r="F422" s="16"/>
      <c r="G422" s="16"/>
      <c r="H422" s="16"/>
      <c r="I422" s="16"/>
      <c r="J422" s="16"/>
    </row>
    <row r="423" spans="3:10" s="52" customFormat="1">
      <c r="D423" s="52" t="s">
        <v>420</v>
      </c>
      <c r="E423" s="16">
        <v>0</v>
      </c>
      <c r="F423" s="16"/>
      <c r="G423" s="16"/>
      <c r="H423" s="16"/>
      <c r="I423" s="16"/>
      <c r="J423" s="16"/>
    </row>
    <row r="424" spans="3:10" s="52" customFormat="1">
      <c r="E424" s="16"/>
      <c r="F424" s="16"/>
      <c r="G424" s="16"/>
      <c r="H424" s="16"/>
      <c r="I424" s="16"/>
      <c r="J424" s="16"/>
    </row>
    <row r="425" spans="3:10" s="52" customFormat="1">
      <c r="E425" s="16"/>
      <c r="F425" s="16"/>
      <c r="G425" s="16"/>
      <c r="H425" s="16"/>
      <c r="I425" s="16"/>
      <c r="J425" s="16"/>
    </row>
    <row r="426" spans="3:10" s="52" customFormat="1">
      <c r="E426" s="16"/>
      <c r="F426" s="16"/>
      <c r="G426" s="16"/>
      <c r="H426" s="16"/>
      <c r="I426" s="16"/>
      <c r="J426" s="16"/>
    </row>
    <row r="427" spans="3:10" s="52" customFormat="1">
      <c r="D427" s="52" t="s">
        <v>421</v>
      </c>
      <c r="E427" s="16">
        <v>4</v>
      </c>
      <c r="F427" s="16"/>
      <c r="G427" s="16"/>
      <c r="H427" s="16"/>
      <c r="I427" s="16"/>
      <c r="J427" s="16"/>
    </row>
    <row r="428" spans="3:10" s="52" customFormat="1">
      <c r="D428" s="52" t="s">
        <v>422</v>
      </c>
      <c r="E428" s="16">
        <v>7</v>
      </c>
      <c r="F428" s="16"/>
      <c r="G428" s="16"/>
      <c r="H428" s="16"/>
      <c r="I428" s="16"/>
      <c r="J428" s="16"/>
    </row>
    <row r="429" spans="3:10" s="52" customFormat="1">
      <c r="D429" s="52" t="s">
        <v>423</v>
      </c>
      <c r="E429" s="16">
        <v>8</v>
      </c>
      <c r="F429" s="16"/>
      <c r="G429" s="16"/>
      <c r="H429" s="16"/>
      <c r="I429" s="16"/>
      <c r="J429" s="16"/>
    </row>
    <row r="430" spans="3:10" s="52" customFormat="1">
      <c r="E430" s="16"/>
      <c r="F430" s="16"/>
      <c r="G430" s="16"/>
      <c r="H430" s="16"/>
      <c r="I430" s="16"/>
      <c r="J430" s="16"/>
    </row>
    <row r="431" spans="3:10" s="52" customFormat="1">
      <c r="E431" s="16"/>
      <c r="F431" s="16"/>
      <c r="G431" s="16"/>
      <c r="H431" s="16"/>
      <c r="I431" s="16"/>
      <c r="J431" s="16"/>
    </row>
    <row r="432" spans="3:10" s="52" customFormat="1">
      <c r="D432" s="52" t="s">
        <v>424</v>
      </c>
      <c r="E432" s="16">
        <v>0</v>
      </c>
      <c r="F432" s="16"/>
      <c r="G432" s="16"/>
      <c r="H432" s="16"/>
      <c r="I432" s="16"/>
      <c r="J432" s="16"/>
    </row>
    <row r="433" spans="4:10" s="52" customFormat="1">
      <c r="D433" s="52" t="s">
        <v>425</v>
      </c>
      <c r="E433" s="16">
        <v>15</v>
      </c>
      <c r="F433" s="16"/>
      <c r="G433" s="16"/>
      <c r="H433" s="16"/>
      <c r="I433" s="16"/>
      <c r="J433" s="16"/>
    </row>
    <row r="434" spans="4:10" s="52" customFormat="1">
      <c r="D434" s="52" t="s">
        <v>426</v>
      </c>
      <c r="E434" s="16">
        <v>0</v>
      </c>
      <c r="F434" s="16"/>
      <c r="G434" s="16"/>
      <c r="H434" s="16"/>
      <c r="I434" s="16"/>
      <c r="J434" s="16"/>
    </row>
    <row r="435" spans="4:10" s="52" customFormat="1">
      <c r="D435" s="52" t="s">
        <v>369</v>
      </c>
      <c r="E435" s="16" t="s">
        <v>169</v>
      </c>
      <c r="F435" s="16"/>
      <c r="G435" s="16"/>
      <c r="H435" s="16"/>
      <c r="I435" s="16"/>
      <c r="J435" s="16"/>
    </row>
    <row r="436" spans="4:10" s="52" customFormat="1">
      <c r="D436" s="52" t="s">
        <v>427</v>
      </c>
      <c r="E436" s="16">
        <v>4</v>
      </c>
      <c r="F436" s="16"/>
      <c r="G436" s="16"/>
      <c r="H436" s="16"/>
      <c r="I436" s="16"/>
      <c r="J436" s="16"/>
    </row>
    <row r="437" spans="4:10" s="52" customFormat="1">
      <c r="D437" s="52" t="s">
        <v>428</v>
      </c>
      <c r="E437" s="16">
        <v>0</v>
      </c>
      <c r="F437" s="16"/>
      <c r="G437" s="16"/>
      <c r="H437" s="16"/>
      <c r="I437" s="16"/>
      <c r="J437" s="16"/>
    </row>
    <row r="438" spans="4:10" s="52" customFormat="1">
      <c r="D438" s="52" t="s">
        <v>429</v>
      </c>
      <c r="E438" s="16">
        <v>0</v>
      </c>
      <c r="F438" s="16"/>
      <c r="G438" s="16"/>
      <c r="H438" s="16"/>
      <c r="I438" s="16"/>
      <c r="J438" s="16"/>
    </row>
    <row r="439" spans="4:10" s="52" customFormat="1">
      <c r="D439" s="52" t="s">
        <v>383</v>
      </c>
      <c r="E439" s="16" t="s">
        <v>169</v>
      </c>
      <c r="F439" s="16"/>
      <c r="G439" s="16"/>
      <c r="H439" s="16"/>
      <c r="I439" s="16"/>
      <c r="J439" s="16"/>
    </row>
    <row r="440" spans="4:10" s="52" customFormat="1">
      <c r="D440" s="52" t="s">
        <v>430</v>
      </c>
      <c r="E440" s="16">
        <v>0</v>
      </c>
      <c r="F440" s="16"/>
      <c r="G440" s="16"/>
      <c r="H440" s="16"/>
      <c r="I440" s="16"/>
      <c r="J440" s="16"/>
    </row>
    <row r="441" spans="4:10" s="52" customFormat="1">
      <c r="D441" s="52" t="s">
        <v>431</v>
      </c>
      <c r="E441" s="16">
        <v>1</v>
      </c>
      <c r="F441" s="16"/>
      <c r="G441" s="16"/>
      <c r="H441" s="16"/>
      <c r="I441" s="16"/>
      <c r="J441" s="16"/>
    </row>
    <row r="442" spans="4:10" s="52" customFormat="1">
      <c r="D442" s="52" t="s">
        <v>432</v>
      </c>
      <c r="E442" s="16" t="s">
        <v>169</v>
      </c>
      <c r="F442" s="16"/>
      <c r="G442" s="16"/>
      <c r="H442" s="16"/>
      <c r="I442" s="16"/>
      <c r="J442" s="16"/>
    </row>
    <row r="443" spans="4:10" s="52" customFormat="1">
      <c r="D443" s="52" t="s">
        <v>433</v>
      </c>
      <c r="E443" s="16">
        <v>6</v>
      </c>
      <c r="F443" s="16"/>
      <c r="G443" s="16"/>
      <c r="H443" s="16"/>
      <c r="I443" s="16"/>
      <c r="J443" s="16"/>
    </row>
    <row r="444" spans="4:10" s="52" customFormat="1">
      <c r="E444" s="16"/>
      <c r="F444" s="16"/>
      <c r="G444" s="16"/>
      <c r="H444" s="16"/>
      <c r="I444" s="16"/>
      <c r="J444" s="16"/>
    </row>
    <row r="445" spans="4:10" s="52" customFormat="1">
      <c r="E445" s="16"/>
      <c r="F445" s="16"/>
      <c r="G445" s="16"/>
      <c r="H445" s="16"/>
      <c r="I445" s="16"/>
      <c r="J445" s="16"/>
    </row>
    <row r="446" spans="4:10" s="52" customFormat="1">
      <c r="D446" s="52" t="s">
        <v>434</v>
      </c>
      <c r="E446" s="16">
        <v>1</v>
      </c>
      <c r="F446" s="16"/>
      <c r="G446" s="16"/>
      <c r="H446" s="16"/>
      <c r="I446" s="16"/>
      <c r="J446" s="16"/>
    </row>
    <row r="447" spans="4:10" s="52" customFormat="1">
      <c r="E447" s="16"/>
      <c r="F447" s="16"/>
      <c r="G447" s="16"/>
      <c r="H447" s="16"/>
      <c r="I447" s="16"/>
      <c r="J447" s="16"/>
    </row>
    <row r="448" spans="4:10" s="52" customFormat="1">
      <c r="E448" s="16"/>
      <c r="F448" s="16"/>
      <c r="G448" s="16"/>
      <c r="H448" s="16"/>
      <c r="I448" s="16"/>
      <c r="J448" s="16"/>
    </row>
    <row r="449" spans="4:10" s="52" customFormat="1">
      <c r="D449" s="52" t="s">
        <v>435</v>
      </c>
      <c r="E449" s="16">
        <v>43</v>
      </c>
      <c r="F449" s="16"/>
      <c r="G449" s="16"/>
      <c r="H449" s="16"/>
      <c r="I449" s="16"/>
      <c r="J449" s="16"/>
    </row>
    <row r="450" spans="4:10" s="52" customFormat="1">
      <c r="D450" s="52" t="s">
        <v>436</v>
      </c>
      <c r="E450" s="16">
        <v>3</v>
      </c>
      <c r="F450" s="16"/>
      <c r="G450" s="16"/>
      <c r="H450" s="16"/>
      <c r="I450" s="16"/>
      <c r="J450" s="16"/>
    </row>
    <row r="451" spans="4:10" s="52" customFormat="1">
      <c r="D451" s="52" t="s">
        <v>437</v>
      </c>
      <c r="E451" s="16">
        <v>9</v>
      </c>
      <c r="F451" s="16"/>
      <c r="G451" s="16"/>
      <c r="H451" s="16"/>
      <c r="I451" s="16"/>
      <c r="J451" s="16"/>
    </row>
    <row r="452" spans="4:10" s="52" customFormat="1">
      <c r="D452" s="52" t="s">
        <v>438</v>
      </c>
      <c r="E452" s="16">
        <v>1</v>
      </c>
      <c r="F452" s="16"/>
      <c r="G452" s="16"/>
      <c r="H452" s="16"/>
      <c r="I452" s="16"/>
      <c r="J452" s="16"/>
    </row>
    <row r="453" spans="4:10" s="52" customFormat="1">
      <c r="D453" s="52" t="s">
        <v>359</v>
      </c>
      <c r="E453" s="16" t="s">
        <v>169</v>
      </c>
      <c r="F453" s="16"/>
      <c r="G453" s="16"/>
      <c r="H453" s="16"/>
      <c r="I453" s="16"/>
      <c r="J453" s="16"/>
    </row>
    <row r="454" spans="4:10" s="52" customFormat="1">
      <c r="D454" s="52" t="s">
        <v>439</v>
      </c>
      <c r="E454" s="16">
        <v>2</v>
      </c>
      <c r="F454" s="16"/>
      <c r="G454" s="16"/>
      <c r="H454" s="16"/>
      <c r="I454" s="16"/>
      <c r="J454" s="16"/>
    </row>
    <row r="455" spans="4:10" s="52" customFormat="1">
      <c r="E455" s="16"/>
      <c r="F455" s="16"/>
      <c r="G455" s="16"/>
      <c r="H455" s="16"/>
      <c r="I455" s="16"/>
      <c r="J455" s="16"/>
    </row>
    <row r="456" spans="4:10" s="52" customFormat="1">
      <c r="D456" s="52" t="s">
        <v>440</v>
      </c>
      <c r="E456" s="16">
        <v>4</v>
      </c>
      <c r="F456" s="16"/>
      <c r="G456" s="16"/>
      <c r="H456" s="16"/>
      <c r="I456" s="16"/>
      <c r="J456" s="16"/>
    </row>
    <row r="457" spans="4:10" s="52" customFormat="1">
      <c r="D457" s="52" t="s">
        <v>441</v>
      </c>
      <c r="E457" s="16">
        <v>4</v>
      </c>
      <c r="F457" s="16"/>
      <c r="G457" s="16"/>
      <c r="H457" s="16"/>
      <c r="I457" s="16"/>
      <c r="J457" s="16"/>
    </row>
    <row r="458" spans="4:10" s="52" customFormat="1">
      <c r="D458" s="52" t="s">
        <v>442</v>
      </c>
      <c r="E458" s="16">
        <v>6</v>
      </c>
      <c r="F458" s="16"/>
      <c r="G458" s="16"/>
      <c r="H458" s="16"/>
      <c r="I458" s="16"/>
      <c r="J458" s="16"/>
    </row>
    <row r="459" spans="4:10" s="52" customFormat="1">
      <c r="D459" s="52" t="s">
        <v>403</v>
      </c>
      <c r="E459" s="16" t="s">
        <v>169</v>
      </c>
      <c r="F459" s="16"/>
      <c r="G459" s="16"/>
      <c r="H459" s="16"/>
      <c r="I459" s="16"/>
      <c r="J459" s="16"/>
    </row>
    <row r="460" spans="4:10" s="52" customFormat="1">
      <c r="D460" s="52" t="s">
        <v>443</v>
      </c>
      <c r="E460" s="16">
        <v>9</v>
      </c>
      <c r="F460" s="16"/>
      <c r="G460" s="16"/>
      <c r="H460" s="16"/>
      <c r="I460" s="16"/>
      <c r="J460" s="16"/>
    </row>
    <row r="461" spans="4:10" s="52" customFormat="1">
      <c r="E461" s="16"/>
      <c r="F461" s="16"/>
      <c r="G461" s="16"/>
      <c r="H461" s="16"/>
      <c r="I461" s="16"/>
      <c r="J461" s="16"/>
    </row>
    <row r="462" spans="4:10" s="52" customFormat="1">
      <c r="D462" s="52" t="s">
        <v>444</v>
      </c>
      <c r="E462" s="16">
        <v>5</v>
      </c>
      <c r="F462" s="16"/>
      <c r="G462" s="16"/>
      <c r="H462" s="16"/>
      <c r="I462" s="16"/>
      <c r="J462" s="16"/>
    </row>
    <row r="463" spans="4:10" s="52" customFormat="1">
      <c r="D463" s="52" t="s">
        <v>445</v>
      </c>
      <c r="E463" s="16">
        <v>0</v>
      </c>
      <c r="F463" s="16"/>
      <c r="G463" s="16"/>
      <c r="H463" s="16"/>
      <c r="I463" s="16"/>
      <c r="J463" s="16"/>
    </row>
    <row r="464" spans="4:10" s="52" customFormat="1">
      <c r="D464" s="52" t="s">
        <v>446</v>
      </c>
      <c r="E464" s="16">
        <v>4</v>
      </c>
      <c r="F464" s="16"/>
      <c r="G464" s="16"/>
      <c r="H464" s="16"/>
      <c r="I464" s="16"/>
      <c r="J464" s="16"/>
    </row>
    <row r="465" spans="4:10" s="52" customFormat="1">
      <c r="D465" s="52" t="s">
        <v>447</v>
      </c>
      <c r="E465" s="16">
        <v>0</v>
      </c>
      <c r="F465" s="16"/>
      <c r="G465" s="16"/>
      <c r="H465" s="16"/>
      <c r="I465" s="16"/>
      <c r="J465" s="16"/>
    </row>
    <row r="466" spans="4:10" s="52" customFormat="1">
      <c r="D466" s="52" t="s">
        <v>359</v>
      </c>
      <c r="E466" s="16" t="s">
        <v>169</v>
      </c>
      <c r="F466" s="16"/>
      <c r="G466" s="16"/>
      <c r="H466" s="16"/>
      <c r="I466" s="16"/>
      <c r="J466" s="16"/>
    </row>
    <row r="467" spans="4:10" s="52" customFormat="1">
      <c r="D467" s="52" t="s">
        <v>448</v>
      </c>
      <c r="E467" s="16">
        <v>0</v>
      </c>
      <c r="F467" s="16"/>
      <c r="G467" s="16"/>
      <c r="H467" s="16"/>
      <c r="I467" s="16"/>
      <c r="J467" s="16"/>
    </row>
    <row r="468" spans="4:10" s="52" customFormat="1">
      <c r="E468" s="16"/>
      <c r="F468" s="16"/>
      <c r="G468" s="16"/>
      <c r="H468" s="16"/>
      <c r="I468" s="16"/>
      <c r="J468" s="16"/>
    </row>
    <row r="469" spans="4:10" s="52" customFormat="1">
      <c r="D469" s="52" t="s">
        <v>449</v>
      </c>
      <c r="E469" s="16">
        <v>2</v>
      </c>
      <c r="F469" s="16"/>
      <c r="G469" s="16"/>
      <c r="H469" s="16"/>
      <c r="I469" s="16"/>
      <c r="J469" s="16"/>
    </row>
    <row r="470" spans="4:10" s="52" customFormat="1">
      <c r="D470" s="52" t="s">
        <v>403</v>
      </c>
      <c r="E470" s="16" t="s">
        <v>169</v>
      </c>
      <c r="F470" s="16"/>
      <c r="G470" s="16"/>
      <c r="H470" s="16"/>
      <c r="I470" s="16"/>
      <c r="J470" s="16"/>
    </row>
    <row r="471" spans="4:10" s="52" customFormat="1">
      <c r="E471" s="16"/>
      <c r="F471" s="16"/>
      <c r="G471" s="16"/>
      <c r="H471" s="16"/>
      <c r="I471" s="16"/>
      <c r="J471" s="16"/>
    </row>
    <row r="472" spans="4:10" s="52" customFormat="1">
      <c r="D472" s="52" t="s">
        <v>450</v>
      </c>
      <c r="E472" s="16">
        <v>4</v>
      </c>
      <c r="F472" s="16"/>
      <c r="G472" s="16"/>
      <c r="H472" s="16"/>
      <c r="I472" s="16"/>
      <c r="J472" s="16"/>
    </row>
    <row r="473" spans="4:10" s="52" customFormat="1">
      <c r="D473" s="52" t="s">
        <v>451</v>
      </c>
      <c r="E473" s="16" t="s">
        <v>169</v>
      </c>
      <c r="F473" s="16"/>
      <c r="G473" s="16"/>
      <c r="H473" s="16"/>
      <c r="I473" s="16"/>
      <c r="J473" s="16"/>
    </row>
    <row r="474" spans="4:10" s="52" customFormat="1">
      <c r="E474" s="16"/>
      <c r="F474" s="16"/>
      <c r="G474" s="16"/>
      <c r="H474" s="16"/>
      <c r="I474" s="16"/>
      <c r="J474" s="16"/>
    </row>
    <row r="475" spans="4:10" s="52" customFormat="1">
      <c r="D475" s="52" t="s">
        <v>452</v>
      </c>
      <c r="E475" s="16">
        <v>4</v>
      </c>
      <c r="F475" s="16"/>
      <c r="G475" s="16"/>
      <c r="H475" s="16"/>
      <c r="I475" s="16"/>
      <c r="J475" s="16"/>
    </row>
    <row r="476" spans="4:10" s="52" customFormat="1">
      <c r="D476" s="52" t="s">
        <v>451</v>
      </c>
      <c r="E476" s="16" t="s">
        <v>169</v>
      </c>
      <c r="F476" s="16"/>
      <c r="G476" s="16"/>
      <c r="H476" s="16"/>
      <c r="I476" s="16"/>
      <c r="J476" s="16"/>
    </row>
    <row r="477" spans="4:10" s="52" customFormat="1">
      <c r="D477" s="52" t="s">
        <v>436</v>
      </c>
      <c r="E477" s="16" t="s">
        <v>169</v>
      </c>
      <c r="F477" s="16"/>
      <c r="G477" s="16"/>
      <c r="H477" s="16"/>
      <c r="I477" s="16"/>
      <c r="J477" s="16"/>
    </row>
    <row r="478" spans="4:10" s="52" customFormat="1">
      <c r="D478" s="52" t="s">
        <v>437</v>
      </c>
      <c r="E478" s="16" t="s">
        <v>169</v>
      </c>
      <c r="F478" s="16"/>
      <c r="G478" s="16"/>
      <c r="H478" s="16"/>
      <c r="I478" s="16"/>
      <c r="J478" s="16"/>
    </row>
    <row r="479" spans="4:10" s="52" customFormat="1">
      <c r="D479" s="52" t="s">
        <v>451</v>
      </c>
      <c r="E479" s="16" t="s">
        <v>169</v>
      </c>
      <c r="F479" s="16"/>
      <c r="G479" s="16"/>
      <c r="H479" s="16"/>
      <c r="I479" s="16"/>
      <c r="J479" s="16"/>
    </row>
    <row r="480" spans="4:10" s="52" customFormat="1">
      <c r="E480" s="16"/>
      <c r="F480" s="16"/>
      <c r="G480" s="16"/>
      <c r="H480" s="16"/>
      <c r="I480" s="16"/>
      <c r="J480" s="16"/>
    </row>
    <row r="481" spans="4:10" s="52" customFormat="1">
      <c r="D481" s="52" t="s">
        <v>439</v>
      </c>
      <c r="E481" s="16" t="s">
        <v>169</v>
      </c>
      <c r="F481" s="16"/>
      <c r="G481" s="16"/>
      <c r="H481" s="16"/>
      <c r="I481" s="16"/>
      <c r="J481" s="16"/>
    </row>
    <row r="482" spans="4:10" s="52" customFormat="1">
      <c r="D482" s="52" t="s">
        <v>440</v>
      </c>
      <c r="E482" s="16" t="s">
        <v>169</v>
      </c>
      <c r="F482" s="16"/>
      <c r="G482" s="16"/>
      <c r="H482" s="16"/>
      <c r="I482" s="16"/>
      <c r="J482" s="16"/>
    </row>
    <row r="483" spans="4:10" s="52" customFormat="1">
      <c r="D483" s="52" t="s">
        <v>444</v>
      </c>
      <c r="E483" s="16" t="s">
        <v>169</v>
      </c>
      <c r="F483" s="16"/>
      <c r="G483" s="16"/>
      <c r="H483" s="16"/>
      <c r="I483" s="16"/>
      <c r="J483" s="16"/>
    </row>
    <row r="484" spans="4:10" s="52" customFormat="1">
      <c r="E484" s="16"/>
      <c r="F484" s="16"/>
      <c r="G484" s="16"/>
      <c r="H484" s="16"/>
      <c r="I484" s="16"/>
      <c r="J484" s="16"/>
    </row>
    <row r="485" spans="4:10" s="52" customFormat="1">
      <c r="D485" s="52" t="s">
        <v>453</v>
      </c>
      <c r="E485" s="16" t="s">
        <v>169</v>
      </c>
      <c r="F485" s="16"/>
      <c r="G485" s="16"/>
      <c r="H485" s="16"/>
      <c r="I485" s="16"/>
      <c r="J485" s="16"/>
    </row>
    <row r="486" spans="4:10" s="52" customFormat="1">
      <c r="D486" s="52" t="s">
        <v>450</v>
      </c>
      <c r="E486" s="16" t="s">
        <v>169</v>
      </c>
      <c r="F486" s="16"/>
      <c r="G486" s="16"/>
      <c r="H486" s="16"/>
      <c r="I486" s="16"/>
      <c r="J486" s="16"/>
    </row>
    <row r="487" spans="4:10" s="52" customFormat="1">
      <c r="E487" s="16"/>
      <c r="F487" s="16"/>
      <c r="G487" s="16"/>
      <c r="H487" s="16"/>
      <c r="I487" s="16"/>
      <c r="J487" s="16"/>
    </row>
    <row r="488" spans="4:10" s="52" customFormat="1">
      <c r="D488" s="52" t="s">
        <v>438</v>
      </c>
      <c r="E488" s="16" t="s">
        <v>169</v>
      </c>
      <c r="F488" s="16"/>
      <c r="G488" s="16"/>
      <c r="H488" s="16"/>
      <c r="I488" s="16"/>
      <c r="J488" s="16"/>
    </row>
    <row r="489" spans="4:10" s="52" customFormat="1">
      <c r="D489" s="52" t="s">
        <v>439</v>
      </c>
      <c r="E489" s="16" t="s">
        <v>169</v>
      </c>
      <c r="F489" s="16"/>
      <c r="G489" s="16"/>
      <c r="H489" s="16"/>
      <c r="I489" s="16"/>
      <c r="J489" s="16"/>
    </row>
    <row r="490" spans="4:10" s="52" customFormat="1">
      <c r="D490" s="52" t="s">
        <v>440</v>
      </c>
      <c r="E490" s="16" t="s">
        <v>169</v>
      </c>
      <c r="F490" s="16"/>
      <c r="G490" s="16"/>
      <c r="H490" s="16"/>
      <c r="I490" s="16"/>
      <c r="J490" s="16"/>
    </row>
    <row r="491" spans="4:10" s="52" customFormat="1">
      <c r="D491" s="52" t="s">
        <v>444</v>
      </c>
      <c r="E491" s="16" t="s">
        <v>169</v>
      </c>
      <c r="F491" s="16"/>
      <c r="G491" s="16"/>
      <c r="H491" s="16"/>
      <c r="I491" s="16"/>
      <c r="J491" s="16"/>
    </row>
    <row r="492" spans="4:10" s="52" customFormat="1">
      <c r="D492" s="52" t="s">
        <v>453</v>
      </c>
      <c r="E492" s="16" t="s">
        <v>169</v>
      </c>
      <c r="F492" s="16"/>
      <c r="G492" s="16"/>
      <c r="H492" s="16"/>
      <c r="I492" s="16"/>
      <c r="J492" s="16"/>
    </row>
    <row r="493" spans="4:10" s="52" customFormat="1">
      <c r="E493" s="16"/>
      <c r="F493" s="16"/>
      <c r="G493" s="16"/>
      <c r="H493" s="16"/>
      <c r="I493" s="16"/>
      <c r="J493" s="16"/>
    </row>
    <row r="494" spans="4:10" s="52" customFormat="1">
      <c r="D494" s="52" t="s">
        <v>438</v>
      </c>
      <c r="E494" s="16" t="s">
        <v>169</v>
      </c>
      <c r="F494" s="16"/>
      <c r="G494" s="16"/>
      <c r="H494" s="16"/>
      <c r="I494" s="16"/>
      <c r="J494" s="16"/>
    </row>
    <row r="495" spans="4:10" s="52" customFormat="1">
      <c r="D495" s="52" t="s">
        <v>439</v>
      </c>
      <c r="E495" s="16" t="s">
        <v>169</v>
      </c>
      <c r="F495" s="16"/>
      <c r="G495" s="16"/>
      <c r="H495" s="16"/>
      <c r="I495" s="16"/>
      <c r="J495" s="16"/>
    </row>
    <row r="496" spans="4:10" s="52" customFormat="1">
      <c r="D496" s="52" t="s">
        <v>440</v>
      </c>
      <c r="E496" s="16" t="s">
        <v>169</v>
      </c>
      <c r="F496" s="16"/>
      <c r="G496" s="16"/>
      <c r="H496" s="16"/>
      <c r="I496" s="16"/>
      <c r="J496" s="16"/>
    </row>
    <row r="497" spans="4:10" s="52" customFormat="1">
      <c r="D497" s="52" t="s">
        <v>444</v>
      </c>
      <c r="E497" s="16" t="s">
        <v>169</v>
      </c>
      <c r="F497" s="16"/>
      <c r="G497" s="16"/>
      <c r="H497" s="16"/>
      <c r="I497" s="16"/>
      <c r="J497" s="16"/>
    </row>
    <row r="498" spans="4:10" s="52" customFormat="1">
      <c r="D498" s="52" t="s">
        <v>453</v>
      </c>
      <c r="E498" s="16" t="s">
        <v>169</v>
      </c>
      <c r="F498" s="16"/>
      <c r="G498" s="16"/>
      <c r="H498" s="16"/>
      <c r="I498" s="16"/>
      <c r="J498" s="16"/>
    </row>
    <row r="499" spans="4:10" s="52" customFormat="1">
      <c r="E499" s="16"/>
      <c r="F499" s="16"/>
      <c r="G499" s="16"/>
      <c r="H499" s="16"/>
      <c r="I499" s="16"/>
      <c r="J499" s="16"/>
    </row>
    <row r="500" spans="4:10" s="52" customFormat="1">
      <c r="E500" s="16"/>
      <c r="F500" s="16"/>
      <c r="G500" s="16"/>
      <c r="H500" s="16"/>
      <c r="I500" s="16"/>
      <c r="J500" s="16"/>
    </row>
    <row r="501" spans="4:10" s="52" customFormat="1">
      <c r="D501" s="52" t="s">
        <v>454</v>
      </c>
      <c r="E501" s="16">
        <v>3</v>
      </c>
      <c r="F501" s="16"/>
      <c r="G501" s="16"/>
      <c r="H501" s="16"/>
      <c r="I501" s="16"/>
      <c r="J501" s="16"/>
    </row>
    <row r="502" spans="4:10" s="52" customFormat="1">
      <c r="D502" s="52" t="s">
        <v>455</v>
      </c>
      <c r="E502" s="16">
        <v>6</v>
      </c>
      <c r="F502" s="16"/>
      <c r="G502" s="16"/>
      <c r="H502" s="16"/>
      <c r="I502" s="16"/>
      <c r="J502" s="16"/>
    </row>
    <row r="503" spans="4:10" s="52" customFormat="1">
      <c r="D503" s="52" t="s">
        <v>456</v>
      </c>
      <c r="E503" s="16">
        <v>0</v>
      </c>
      <c r="F503" s="16"/>
      <c r="G503" s="16"/>
      <c r="H503" s="16"/>
      <c r="I503" s="16"/>
      <c r="J503" s="16"/>
    </row>
    <row r="504" spans="4:10" s="52" customFormat="1">
      <c r="D504" s="52" t="s">
        <v>359</v>
      </c>
      <c r="E504" s="16" t="s">
        <v>169</v>
      </c>
      <c r="F504" s="16"/>
      <c r="G504" s="16"/>
      <c r="H504" s="16"/>
      <c r="I504" s="16"/>
      <c r="J504" s="16"/>
    </row>
    <row r="505" spans="4:10" s="52" customFormat="1">
      <c r="E505" s="16"/>
      <c r="F505" s="16"/>
      <c r="G505" s="16"/>
      <c r="H505" s="16"/>
      <c r="I505" s="16"/>
      <c r="J505" s="16"/>
    </row>
    <row r="506" spans="4:10" s="52" customFormat="1">
      <c r="D506" s="52" t="s">
        <v>457</v>
      </c>
      <c r="E506" s="16">
        <v>0</v>
      </c>
      <c r="F506" s="16"/>
      <c r="G506" s="16"/>
      <c r="H506" s="16"/>
      <c r="I506" s="16"/>
      <c r="J506" s="16"/>
    </row>
    <row r="507" spans="4:10" s="52" customFormat="1">
      <c r="D507" s="52" t="s">
        <v>434</v>
      </c>
      <c r="E507" s="16" t="s">
        <v>169</v>
      </c>
      <c r="F507" s="16"/>
      <c r="G507" s="16"/>
      <c r="H507" s="16"/>
      <c r="I507" s="16"/>
      <c r="J507" s="16"/>
    </row>
    <row r="508" spans="4:10" s="52" customFormat="1">
      <c r="E508" s="16"/>
      <c r="F508" s="16"/>
      <c r="G508" s="16"/>
      <c r="H508" s="16"/>
      <c r="I508" s="16"/>
      <c r="J508" s="16"/>
    </row>
    <row r="509" spans="4:10" s="52" customFormat="1">
      <c r="D509" s="52" t="s">
        <v>456</v>
      </c>
      <c r="E509" s="16" t="s">
        <v>169</v>
      </c>
      <c r="F509" s="16"/>
      <c r="G509" s="16"/>
      <c r="H509" s="16"/>
      <c r="I509" s="16"/>
      <c r="J509" s="16"/>
    </row>
    <row r="510" spans="4:10" s="52" customFormat="1">
      <c r="D510" s="52" t="s">
        <v>458</v>
      </c>
      <c r="E510" s="16">
        <v>3</v>
      </c>
      <c r="F510" s="16"/>
      <c r="G510" s="16"/>
      <c r="H510" s="16"/>
      <c r="I510" s="16"/>
      <c r="J510" s="16"/>
    </row>
    <row r="511" spans="4:10" s="52" customFormat="1">
      <c r="E511" s="16"/>
      <c r="F511" s="16"/>
      <c r="G511" s="16"/>
      <c r="H511" s="16"/>
      <c r="I511" s="16"/>
      <c r="J511" s="16"/>
    </row>
    <row r="512" spans="4:10" s="52" customFormat="1">
      <c r="D512" s="52" t="s">
        <v>459</v>
      </c>
      <c r="E512" s="16">
        <v>3</v>
      </c>
      <c r="F512" s="16"/>
      <c r="G512" s="16"/>
      <c r="H512" s="16"/>
      <c r="I512" s="16"/>
      <c r="J512" s="16"/>
    </row>
    <row r="513" spans="4:10" s="52" customFormat="1">
      <c r="D513" s="52" t="s">
        <v>359</v>
      </c>
      <c r="E513" s="16" t="s">
        <v>169</v>
      </c>
      <c r="F513" s="16"/>
      <c r="G513" s="16"/>
      <c r="H513" s="16"/>
      <c r="I513" s="16"/>
      <c r="J513" s="16"/>
    </row>
    <row r="514" spans="4:10" s="52" customFormat="1">
      <c r="D514" s="52" t="s">
        <v>458</v>
      </c>
      <c r="E514" s="16" t="s">
        <v>169</v>
      </c>
      <c r="F514" s="16"/>
      <c r="G514" s="16"/>
      <c r="H514" s="16"/>
      <c r="I514" s="16"/>
      <c r="J514" s="16"/>
    </row>
    <row r="515" spans="4:10" s="52" customFormat="1">
      <c r="D515" s="52" t="s">
        <v>460</v>
      </c>
      <c r="E515" s="16">
        <v>3</v>
      </c>
      <c r="F515" s="16"/>
      <c r="G515" s="16"/>
      <c r="H515" s="16"/>
      <c r="I515" s="16"/>
      <c r="J515" s="16"/>
    </row>
    <row r="516" spans="4:10" s="52" customFormat="1">
      <c r="E516" s="16"/>
      <c r="F516" s="16"/>
      <c r="G516" s="16"/>
      <c r="H516" s="16"/>
      <c r="I516" s="16"/>
      <c r="J516" s="16"/>
    </row>
    <row r="517" spans="4:10" s="52" customFormat="1">
      <c r="D517" s="52" t="s">
        <v>455</v>
      </c>
      <c r="E517" s="16" t="s">
        <v>169</v>
      </c>
      <c r="F517" s="16"/>
      <c r="G517" s="16"/>
      <c r="H517" s="16"/>
      <c r="I517" s="16"/>
      <c r="J517" s="16"/>
    </row>
    <row r="518" spans="4:10" s="52" customFormat="1">
      <c r="E518" s="16"/>
      <c r="F518" s="16"/>
      <c r="G518" s="16"/>
      <c r="H518" s="16"/>
      <c r="I518" s="16"/>
      <c r="J518" s="16"/>
    </row>
    <row r="519" spans="4:10" s="52" customFormat="1">
      <c r="E519" s="16"/>
      <c r="F519" s="16"/>
      <c r="G519" s="16"/>
      <c r="H519" s="16"/>
      <c r="I519" s="16"/>
      <c r="J519" s="16"/>
    </row>
    <row r="520" spans="4:10" s="52" customFormat="1">
      <c r="D520" s="52" t="s">
        <v>461</v>
      </c>
      <c r="E520" s="16" t="s">
        <v>169</v>
      </c>
      <c r="F520" s="16"/>
      <c r="G520" s="16"/>
      <c r="H520" s="16"/>
      <c r="I520" s="16"/>
      <c r="J520" s="16"/>
    </row>
    <row r="521" spans="4:10" s="52" customFormat="1">
      <c r="E521" s="16"/>
      <c r="F521" s="16"/>
      <c r="G521" s="16"/>
      <c r="H521" s="16"/>
      <c r="I521" s="16"/>
      <c r="J521" s="16"/>
    </row>
    <row r="522" spans="4:10" s="52" customFormat="1">
      <c r="E522" s="16"/>
      <c r="F522" s="16"/>
      <c r="G522" s="16"/>
      <c r="H522" s="16"/>
      <c r="I522" s="16"/>
      <c r="J522" s="16"/>
    </row>
    <row r="523" spans="4:10" s="52" customFormat="1">
      <c r="D523" s="52" t="s">
        <v>462</v>
      </c>
      <c r="E523" s="16">
        <v>4</v>
      </c>
      <c r="F523" s="16"/>
      <c r="G523" s="16"/>
      <c r="H523" s="16"/>
      <c r="I523" s="16"/>
      <c r="J523" s="16"/>
    </row>
    <row r="524" spans="4:10" s="52" customFormat="1">
      <c r="D524" s="52" t="s">
        <v>383</v>
      </c>
      <c r="E524" s="16" t="s">
        <v>169</v>
      </c>
      <c r="F524" s="16"/>
      <c r="G524" s="16"/>
      <c r="H524" s="16"/>
      <c r="I524" s="16"/>
      <c r="J524" s="16"/>
    </row>
    <row r="525" spans="4:10" s="52" customFormat="1">
      <c r="D525" s="52" t="s">
        <v>403</v>
      </c>
      <c r="E525" s="16" t="s">
        <v>169</v>
      </c>
      <c r="F525" s="16"/>
      <c r="G525" s="16"/>
      <c r="H525" s="16"/>
      <c r="I525" s="16"/>
      <c r="J525" s="16"/>
    </row>
    <row r="526" spans="4:10" s="52" customFormat="1">
      <c r="D526" s="52" t="s">
        <v>463</v>
      </c>
      <c r="E526" s="16">
        <v>0</v>
      </c>
      <c r="F526" s="16"/>
      <c r="G526" s="16"/>
      <c r="H526" s="16"/>
      <c r="I526" s="16"/>
      <c r="J526" s="16"/>
    </row>
    <row r="527" spans="4:10" s="52" customFormat="1">
      <c r="D527" s="52" t="s">
        <v>464</v>
      </c>
      <c r="E527" s="16">
        <v>0</v>
      </c>
      <c r="F527" s="16"/>
      <c r="G527" s="16"/>
      <c r="H527" s="16"/>
      <c r="I527" s="16"/>
      <c r="J527" s="16"/>
    </row>
    <row r="528" spans="4:10" s="52" customFormat="1">
      <c r="D528" s="52" t="s">
        <v>385</v>
      </c>
      <c r="E528" s="16" t="s">
        <v>169</v>
      </c>
      <c r="F528" s="16"/>
      <c r="G528" s="16"/>
      <c r="H528" s="16"/>
      <c r="I528" s="16"/>
      <c r="J528" s="16"/>
    </row>
    <row r="529" spans="4:10" s="52" customFormat="1">
      <c r="D529" s="52" t="s">
        <v>430</v>
      </c>
      <c r="E529" s="16" t="s">
        <v>169</v>
      </c>
      <c r="F529" s="16"/>
      <c r="G529" s="16"/>
      <c r="H529" s="16"/>
      <c r="I529" s="16"/>
      <c r="J529" s="16"/>
    </row>
    <row r="530" spans="4:10" s="52" customFormat="1">
      <c r="D530" s="52" t="s">
        <v>431</v>
      </c>
      <c r="E530" s="16" t="s">
        <v>169</v>
      </c>
      <c r="F530" s="16"/>
      <c r="G530" s="16"/>
      <c r="H530" s="16"/>
      <c r="I530" s="16"/>
      <c r="J530" s="16"/>
    </row>
    <row r="531" spans="4:10" s="52" customFormat="1">
      <c r="D531" s="52" t="s">
        <v>465</v>
      </c>
      <c r="E531" s="16">
        <v>1</v>
      </c>
      <c r="F531" s="16"/>
      <c r="G531" s="16"/>
      <c r="H531" s="16"/>
      <c r="I531" s="16"/>
      <c r="J531" s="16"/>
    </row>
    <row r="532" spans="4:10" s="52" customFormat="1">
      <c r="E532" s="16"/>
      <c r="F532" s="16"/>
      <c r="G532" s="16"/>
      <c r="H532" s="16"/>
      <c r="I532" s="16"/>
      <c r="J532" s="16"/>
    </row>
    <row r="533" spans="4:10" s="52" customFormat="1">
      <c r="D533" s="52" t="s">
        <v>466</v>
      </c>
      <c r="E533" s="16">
        <v>4</v>
      </c>
      <c r="F533" s="16"/>
      <c r="G533" s="16"/>
      <c r="H533" s="16"/>
      <c r="I533" s="16"/>
      <c r="J533" s="16"/>
    </row>
    <row r="534" spans="4:10" s="52" customFormat="1">
      <c r="D534" s="52" t="s">
        <v>385</v>
      </c>
      <c r="E534" s="16" t="s">
        <v>169</v>
      </c>
      <c r="F534" s="16"/>
      <c r="G534" s="16"/>
      <c r="H534" s="16"/>
      <c r="I534" s="16"/>
      <c r="J534" s="16"/>
    </row>
    <row r="535" spans="4:10" s="52" customFormat="1">
      <c r="D535" s="52" t="s">
        <v>403</v>
      </c>
      <c r="E535" s="16" t="s">
        <v>169</v>
      </c>
      <c r="F535" s="16"/>
      <c r="G535" s="16"/>
      <c r="H535" s="16"/>
      <c r="I535" s="16"/>
      <c r="J535" s="16"/>
    </row>
    <row r="536" spans="4:10" s="52" customFormat="1">
      <c r="D536" s="52" t="s">
        <v>467</v>
      </c>
      <c r="E536" s="16">
        <v>0</v>
      </c>
      <c r="F536" s="16"/>
      <c r="G536" s="16"/>
      <c r="H536" s="16"/>
      <c r="I536" s="16"/>
      <c r="J536" s="16"/>
    </row>
    <row r="537" spans="4:10" s="52" customFormat="1">
      <c r="D537" s="52" t="s">
        <v>468</v>
      </c>
      <c r="E537" s="16">
        <v>0</v>
      </c>
      <c r="F537" s="16"/>
      <c r="G537" s="16"/>
      <c r="H537" s="16"/>
      <c r="I537" s="16"/>
      <c r="J537" s="16"/>
    </row>
    <row r="538" spans="4:10" s="52" customFormat="1">
      <c r="D538" s="52" t="s">
        <v>388</v>
      </c>
      <c r="E538" s="16" t="s">
        <v>169</v>
      </c>
      <c r="F538" s="16"/>
      <c r="G538" s="16"/>
      <c r="H538" s="16"/>
      <c r="I538" s="16"/>
      <c r="J538" s="16"/>
    </row>
    <row r="539" spans="4:10" s="52" customFormat="1">
      <c r="D539" s="52" t="s">
        <v>430</v>
      </c>
      <c r="E539" s="16">
        <v>0</v>
      </c>
      <c r="F539" s="16"/>
      <c r="G539" s="16"/>
      <c r="H539" s="16"/>
      <c r="I539" s="16"/>
      <c r="J539" s="16"/>
    </row>
    <row r="540" spans="4:10" s="52" customFormat="1">
      <c r="D540" s="52" t="s">
        <v>388</v>
      </c>
      <c r="E540" s="16" t="s">
        <v>169</v>
      </c>
      <c r="F540" s="16"/>
      <c r="G540" s="16"/>
      <c r="H540" s="16"/>
      <c r="I540" s="16"/>
      <c r="J540" s="16"/>
    </row>
    <row r="541" spans="4:10" s="52" customFormat="1">
      <c r="D541" s="52" t="s">
        <v>400</v>
      </c>
      <c r="E541" s="16" t="s">
        <v>169</v>
      </c>
      <c r="F541" s="16"/>
      <c r="G541" s="16"/>
      <c r="H541" s="16"/>
      <c r="I541" s="16"/>
      <c r="J541" s="16"/>
    </row>
    <row r="542" spans="4:10" s="52" customFormat="1">
      <c r="D542" s="52" t="s">
        <v>470</v>
      </c>
      <c r="E542" s="16">
        <v>1</v>
      </c>
      <c r="F542" s="16"/>
      <c r="G542" s="16"/>
      <c r="H542" s="16"/>
      <c r="I542" s="16"/>
      <c r="J542" s="16"/>
    </row>
    <row r="543" spans="4:10" s="52" customFormat="1">
      <c r="D543" s="52" t="s">
        <v>469</v>
      </c>
      <c r="E543" s="16">
        <v>0</v>
      </c>
      <c r="F543" s="16"/>
      <c r="G543" s="16"/>
      <c r="H543" s="16"/>
      <c r="I543" s="16"/>
      <c r="J543" s="16"/>
    </row>
    <row r="544" spans="4:10" s="52" customFormat="1">
      <c r="E544" s="16"/>
      <c r="F544" s="16"/>
      <c r="G544" s="16"/>
      <c r="H544" s="16"/>
      <c r="I544" s="16"/>
      <c r="J544" s="16"/>
    </row>
    <row r="545" spans="4:10" s="52" customFormat="1">
      <c r="D545" s="52" t="s">
        <v>468</v>
      </c>
      <c r="E545" s="16" t="s">
        <v>169</v>
      </c>
      <c r="F545" s="16"/>
      <c r="G545" s="16"/>
      <c r="H545" s="16"/>
      <c r="I545" s="16"/>
      <c r="J545" s="16"/>
    </row>
    <row r="546" spans="4:10" s="52" customFormat="1">
      <c r="D546" s="52" t="s">
        <v>431</v>
      </c>
      <c r="E546" s="16" t="s">
        <v>169</v>
      </c>
      <c r="F546" s="16"/>
      <c r="G546" s="16"/>
      <c r="H546" s="16"/>
      <c r="I546" s="16"/>
      <c r="J546" s="16"/>
    </row>
    <row r="547" spans="4:10" s="52" customFormat="1">
      <c r="D547" s="52" t="s">
        <v>469</v>
      </c>
      <c r="E547" s="16" t="s">
        <v>169</v>
      </c>
      <c r="F547" s="16"/>
      <c r="G547" s="16"/>
      <c r="H547" s="16"/>
      <c r="I547" s="16"/>
      <c r="J547" s="16"/>
    </row>
    <row r="548" spans="4:10" s="52" customFormat="1">
      <c r="E548" s="16"/>
      <c r="F548" s="16"/>
      <c r="G548" s="16"/>
      <c r="H548" s="16"/>
      <c r="I548" s="16"/>
      <c r="J548" s="16"/>
    </row>
    <row r="549" spans="4:10" s="52" customFormat="1">
      <c r="D549" s="52" t="s">
        <v>471</v>
      </c>
      <c r="E549" s="16">
        <v>0</v>
      </c>
      <c r="F549" s="16"/>
      <c r="G549" s="16"/>
      <c r="H549" s="16"/>
      <c r="I549" s="16"/>
      <c r="J549" s="16"/>
    </row>
    <row r="550" spans="4:10" s="52" customFormat="1">
      <c r="D550" s="52" t="s">
        <v>403</v>
      </c>
      <c r="E550" s="16" t="s">
        <v>169</v>
      </c>
      <c r="F550" s="16"/>
      <c r="G550" s="16"/>
      <c r="H550" s="16"/>
      <c r="I550" s="16"/>
      <c r="J550" s="16"/>
    </row>
    <row r="551" spans="4:10" s="52" customFormat="1">
      <c r="D551" s="52" t="s">
        <v>472</v>
      </c>
      <c r="E551" s="16">
        <v>0</v>
      </c>
      <c r="F551" s="16"/>
      <c r="G551" s="16"/>
      <c r="H551" s="16"/>
      <c r="I551" s="16"/>
      <c r="J551" s="16"/>
    </row>
    <row r="552" spans="4:10" s="52" customFormat="1">
      <c r="D552" s="52" t="s">
        <v>473</v>
      </c>
      <c r="E552" s="16">
        <v>0</v>
      </c>
      <c r="F552" s="16"/>
      <c r="G552" s="16"/>
      <c r="H552" s="16"/>
      <c r="I552" s="16"/>
      <c r="J552" s="16"/>
    </row>
    <row r="553" spans="4:10" s="52" customFormat="1">
      <c r="D553" s="52" t="s">
        <v>390</v>
      </c>
      <c r="E553" s="16" t="s">
        <v>169</v>
      </c>
      <c r="F553" s="16"/>
      <c r="G553" s="16"/>
      <c r="H553" s="16"/>
      <c r="I553" s="16"/>
      <c r="J553" s="16"/>
    </row>
    <row r="554" spans="4:10" s="52" customFormat="1">
      <c r="D554" s="52" t="s">
        <v>430</v>
      </c>
      <c r="E554" s="16">
        <v>0</v>
      </c>
      <c r="F554" s="16"/>
      <c r="G554" s="16"/>
      <c r="H554" s="16"/>
      <c r="I554" s="16"/>
      <c r="J554" s="16"/>
    </row>
    <row r="555" spans="4:10" s="52" customFormat="1">
      <c r="D555" s="52" t="s">
        <v>390</v>
      </c>
      <c r="E555" s="16" t="s">
        <v>169</v>
      </c>
      <c r="F555" s="16"/>
      <c r="G555" s="16"/>
      <c r="H555" s="16"/>
      <c r="I555" s="16"/>
      <c r="J555" s="16"/>
    </row>
    <row r="556" spans="4:10" s="52" customFormat="1">
      <c r="D556" s="52" t="s">
        <v>401</v>
      </c>
      <c r="E556" s="16">
        <v>0</v>
      </c>
      <c r="F556" s="16"/>
      <c r="G556" s="16"/>
      <c r="H556" s="16"/>
      <c r="I556" s="16"/>
      <c r="J556" s="16"/>
    </row>
    <row r="557" spans="4:10" s="52" customFormat="1">
      <c r="D557" s="52" t="s">
        <v>390</v>
      </c>
      <c r="E557" s="16" t="s">
        <v>169</v>
      </c>
      <c r="F557" s="16"/>
      <c r="G557" s="16"/>
      <c r="H557" s="16"/>
      <c r="I557" s="16"/>
      <c r="J557" s="16"/>
    </row>
    <row r="558" spans="4:10" s="52" customFormat="1">
      <c r="D558" s="52" t="s">
        <v>397</v>
      </c>
      <c r="E558" s="16" t="s">
        <v>169</v>
      </c>
      <c r="F558" s="16"/>
      <c r="G558" s="16"/>
      <c r="H558" s="16"/>
      <c r="I558" s="16"/>
      <c r="J558" s="16"/>
    </row>
    <row r="559" spans="4:10" s="52" customFormat="1">
      <c r="D559" s="52" t="s">
        <v>475</v>
      </c>
      <c r="E559" s="16">
        <v>0</v>
      </c>
      <c r="F559" s="16"/>
      <c r="G559" s="16"/>
      <c r="H559" s="16"/>
      <c r="I559" s="16"/>
      <c r="J559" s="16"/>
    </row>
    <row r="560" spans="4:10" s="52" customFormat="1">
      <c r="D560" s="52" t="s">
        <v>476</v>
      </c>
      <c r="E560" s="16">
        <v>1</v>
      </c>
      <c r="F560" s="16"/>
      <c r="G560" s="16"/>
      <c r="H560" s="16"/>
      <c r="I560" s="16"/>
      <c r="J560" s="16"/>
    </row>
    <row r="561" spans="4:10" s="52" customFormat="1">
      <c r="D561" s="52" t="s">
        <v>474</v>
      </c>
      <c r="E561" s="16">
        <v>0</v>
      </c>
      <c r="F561" s="16"/>
      <c r="G561" s="16"/>
      <c r="H561" s="16"/>
      <c r="I561" s="16"/>
      <c r="J561" s="16"/>
    </row>
    <row r="562" spans="4:10" s="52" customFormat="1">
      <c r="E562" s="16"/>
      <c r="F562" s="16"/>
      <c r="G562" s="16"/>
      <c r="H562" s="16"/>
      <c r="I562" s="16"/>
      <c r="J562" s="16"/>
    </row>
    <row r="563" spans="4:10" s="52" customFormat="1">
      <c r="E563" s="16"/>
      <c r="F563" s="16"/>
      <c r="G563" s="16"/>
      <c r="H563" s="16"/>
      <c r="I563" s="16"/>
      <c r="J563" s="16"/>
    </row>
    <row r="564" spans="4:10" s="52" customFormat="1">
      <c r="E564" s="16"/>
      <c r="F564" s="16"/>
      <c r="G564" s="16"/>
      <c r="H564" s="16"/>
      <c r="I564" s="16"/>
      <c r="J564" s="16"/>
    </row>
    <row r="565" spans="4:10" s="52" customFormat="1">
      <c r="D565" s="52" t="s">
        <v>477</v>
      </c>
      <c r="E565" s="16">
        <v>0</v>
      </c>
      <c r="F565" s="16"/>
      <c r="G565" s="16"/>
      <c r="H565" s="16"/>
      <c r="I565" s="16"/>
      <c r="J565" s="16"/>
    </row>
    <row r="566" spans="4:10" s="52" customFormat="1">
      <c r="D566" s="52" t="s">
        <v>478</v>
      </c>
      <c r="E566" s="16">
        <v>6</v>
      </c>
      <c r="F566" s="16"/>
      <c r="G566" s="16"/>
      <c r="H566" s="16"/>
      <c r="I566" s="16"/>
      <c r="J566" s="16"/>
    </row>
    <row r="567" spans="4:10" s="52" customFormat="1">
      <c r="D567" s="52" t="s">
        <v>426</v>
      </c>
      <c r="E567" s="16" t="s">
        <v>169</v>
      </c>
      <c r="F567" s="16"/>
      <c r="G567" s="16"/>
      <c r="H567" s="16"/>
      <c r="I567" s="16"/>
      <c r="J567" s="16"/>
    </row>
    <row r="568" spans="4:10" s="52" customFormat="1">
      <c r="D568" s="52" t="s">
        <v>369</v>
      </c>
      <c r="E568" s="16" t="s">
        <v>169</v>
      </c>
      <c r="F568" s="16"/>
      <c r="G568" s="16"/>
      <c r="H568" s="16"/>
      <c r="I568" s="16"/>
      <c r="J568" s="16"/>
    </row>
    <row r="569" spans="4:10" s="52" customFormat="1">
      <c r="D569" s="52" t="s">
        <v>427</v>
      </c>
      <c r="E569" s="16" t="s">
        <v>169</v>
      </c>
      <c r="F569" s="16"/>
      <c r="G569" s="16"/>
      <c r="H569" s="16"/>
      <c r="I569" s="16"/>
      <c r="J569" s="16"/>
    </row>
    <row r="570" spans="4:10" s="52" customFormat="1">
      <c r="D570" s="52" t="s">
        <v>429</v>
      </c>
      <c r="E570" s="16" t="s">
        <v>169</v>
      </c>
      <c r="F570" s="16"/>
      <c r="G570" s="16"/>
      <c r="H570" s="16"/>
      <c r="I570" s="16"/>
      <c r="J570" s="16"/>
    </row>
    <row r="571" spans="4:10" s="52" customFormat="1">
      <c r="D571" s="52" t="s">
        <v>462</v>
      </c>
      <c r="E571" s="16" t="s">
        <v>169</v>
      </c>
      <c r="F571" s="16"/>
      <c r="G571" s="16"/>
      <c r="H571" s="16"/>
      <c r="I571" s="16"/>
      <c r="J571" s="16"/>
    </row>
    <row r="572" spans="4:10" s="52" customFormat="1">
      <c r="D572" s="52" t="s">
        <v>464</v>
      </c>
      <c r="E572" s="16" t="s">
        <v>169</v>
      </c>
      <c r="F572" s="16"/>
      <c r="G572" s="16"/>
      <c r="H572" s="16"/>
      <c r="I572" s="16"/>
      <c r="J572" s="16"/>
    </row>
    <row r="573" spans="4:10" s="52" customFormat="1">
      <c r="D573" s="52" t="s">
        <v>466</v>
      </c>
      <c r="E573" s="16" t="s">
        <v>169</v>
      </c>
      <c r="F573" s="16"/>
      <c r="G573" s="16"/>
      <c r="H573" s="16"/>
      <c r="I573" s="16"/>
      <c r="J573" s="16"/>
    </row>
    <row r="574" spans="4:10" s="52" customFormat="1">
      <c r="D574" s="52" t="s">
        <v>468</v>
      </c>
      <c r="E574" s="16" t="s">
        <v>169</v>
      </c>
      <c r="F574" s="16"/>
      <c r="G574" s="16"/>
      <c r="H574" s="16"/>
      <c r="I574" s="16"/>
      <c r="J574" s="16"/>
    </row>
    <row r="575" spans="4:10" s="52" customFormat="1">
      <c r="D575" s="52" t="s">
        <v>400</v>
      </c>
      <c r="E575" s="16" t="s">
        <v>169</v>
      </c>
      <c r="F575" s="16"/>
      <c r="G575" s="16"/>
      <c r="H575" s="16"/>
      <c r="I575" s="16"/>
      <c r="J575" s="16"/>
    </row>
    <row r="576" spans="4:10" s="52" customFormat="1">
      <c r="D576" s="52" t="s">
        <v>479</v>
      </c>
      <c r="E576" s="16">
        <v>0</v>
      </c>
      <c r="F576" s="16"/>
      <c r="G576" s="16"/>
      <c r="H576" s="16"/>
      <c r="I576" s="16"/>
      <c r="J576" s="16"/>
    </row>
    <row r="577" spans="4:10" s="52" customFormat="1">
      <c r="D577" s="52" t="s">
        <v>469</v>
      </c>
      <c r="E577" s="16" t="s">
        <v>169</v>
      </c>
      <c r="F577" s="16"/>
      <c r="G577" s="16"/>
      <c r="H577" s="16"/>
      <c r="I577" s="16"/>
      <c r="J577" s="16"/>
    </row>
    <row r="578" spans="4:10" s="52" customFormat="1">
      <c r="D578" s="52" t="s">
        <v>468</v>
      </c>
      <c r="E578" s="16" t="s">
        <v>169</v>
      </c>
      <c r="F578" s="16"/>
      <c r="G578" s="16"/>
      <c r="H578" s="16"/>
      <c r="I578" s="16"/>
      <c r="J578" s="16"/>
    </row>
    <row r="579" spans="4:10" s="52" customFormat="1">
      <c r="D579" s="52" t="s">
        <v>480</v>
      </c>
      <c r="E579" s="16">
        <v>0</v>
      </c>
      <c r="F579" s="16"/>
      <c r="G579" s="16"/>
      <c r="H579" s="16"/>
      <c r="I579" s="16"/>
      <c r="J579" s="16"/>
    </row>
    <row r="580" spans="4:10" s="52" customFormat="1">
      <c r="D580" s="52" t="s">
        <v>388</v>
      </c>
      <c r="E580" s="16" t="s">
        <v>169</v>
      </c>
      <c r="F580" s="16"/>
      <c r="G580" s="16"/>
      <c r="H580" s="16"/>
      <c r="I580" s="16"/>
      <c r="J580" s="16"/>
    </row>
    <row r="581" spans="4:10" s="52" customFormat="1">
      <c r="D581" s="52" t="s">
        <v>471</v>
      </c>
      <c r="E581" s="16"/>
      <c r="F581" s="16"/>
      <c r="G581" s="16"/>
      <c r="H581" s="16"/>
      <c r="I581" s="16"/>
      <c r="J581" s="16"/>
    </row>
    <row r="582" spans="4:10" s="52" customFormat="1">
      <c r="D582" s="52" t="s">
        <v>481</v>
      </c>
      <c r="E582" s="16">
        <v>0</v>
      </c>
      <c r="F582" s="16"/>
      <c r="G582" s="16"/>
      <c r="H582" s="16"/>
      <c r="I582" s="16"/>
      <c r="J582" s="16"/>
    </row>
    <row r="583" spans="4:10" s="52" customFormat="1">
      <c r="D583" s="52" t="s">
        <v>474</v>
      </c>
      <c r="E583" s="16">
        <v>0</v>
      </c>
      <c r="F583" s="16"/>
      <c r="G583" s="16"/>
      <c r="H583" s="16"/>
      <c r="I583" s="16"/>
      <c r="J583" s="16"/>
    </row>
    <row r="584" spans="4:10" s="52" customFormat="1">
      <c r="E584" s="16"/>
      <c r="F584" s="16"/>
      <c r="G584" s="16"/>
      <c r="H584" s="16"/>
      <c r="I584" s="16"/>
      <c r="J584" s="16"/>
    </row>
    <row r="585" spans="4:10" s="52" customFormat="1">
      <c r="E585" s="16"/>
      <c r="F585" s="16"/>
      <c r="G585" s="16"/>
      <c r="H585" s="16"/>
      <c r="I585" s="16"/>
      <c r="J585" s="16"/>
    </row>
    <row r="586" spans="4:10" s="52" customFormat="1">
      <c r="E586" s="16"/>
      <c r="F586" s="16"/>
      <c r="G586" s="16"/>
      <c r="H586" s="16"/>
      <c r="I586" s="16"/>
      <c r="J586" s="16"/>
    </row>
    <row r="587" spans="4:10" s="52" customFormat="1">
      <c r="D587" s="52" t="s">
        <v>482</v>
      </c>
      <c r="E587" s="16">
        <v>2</v>
      </c>
      <c r="F587" s="16"/>
      <c r="G587" s="16"/>
      <c r="H587" s="16"/>
      <c r="I587" s="16"/>
      <c r="J587" s="16"/>
    </row>
    <row r="588" spans="4:10" s="52" customFormat="1">
      <c r="E588" s="16"/>
      <c r="F588" s="16"/>
      <c r="G588" s="16"/>
      <c r="H588" s="16"/>
      <c r="I588" s="16"/>
      <c r="J588" s="16"/>
    </row>
    <row r="589" spans="4:10" s="52" customFormat="1">
      <c r="E589" s="16"/>
      <c r="F589" s="16"/>
      <c r="G589" s="16"/>
      <c r="H589" s="16"/>
      <c r="I589" s="16"/>
      <c r="J589" s="16"/>
    </row>
    <row r="590" spans="4:10" s="52" customFormat="1">
      <c r="E590" s="16"/>
      <c r="F590" s="16"/>
      <c r="G590" s="16"/>
      <c r="H590" s="16"/>
      <c r="I590" s="16"/>
      <c r="J590" s="16"/>
    </row>
    <row r="591" spans="4:10" s="52" customFormat="1">
      <c r="D591" s="52" t="s">
        <v>483</v>
      </c>
      <c r="E591" s="16">
        <v>4</v>
      </c>
      <c r="F591" s="16"/>
      <c r="G591" s="16"/>
      <c r="H591" s="16"/>
      <c r="I591" s="16"/>
      <c r="J591" s="16"/>
    </row>
    <row r="592" spans="4:10" s="60" customFormat="1">
      <c r="D592" s="62" t="s">
        <v>451</v>
      </c>
      <c r="E592" s="61" t="s">
        <v>169</v>
      </c>
      <c r="F592" s="61"/>
      <c r="G592" s="61"/>
      <c r="H592" s="61"/>
      <c r="I592" s="61"/>
      <c r="J592" s="61"/>
    </row>
    <row r="593" spans="4:10" s="52" customFormat="1">
      <c r="D593" s="52" t="s">
        <v>484</v>
      </c>
      <c r="E593" s="16">
        <v>0</v>
      </c>
      <c r="F593" s="16"/>
      <c r="G593" s="16"/>
      <c r="H593" s="16"/>
      <c r="I593" s="16"/>
      <c r="J593" s="16"/>
    </row>
    <row r="594" spans="4:10" s="52" customFormat="1">
      <c r="D594" s="52" t="s">
        <v>485</v>
      </c>
      <c r="E594" s="16">
        <v>0</v>
      </c>
      <c r="F594" s="16"/>
      <c r="G594" s="16"/>
      <c r="H594" s="16"/>
      <c r="I594" s="16"/>
      <c r="J594" s="16"/>
    </row>
    <row r="595" spans="4:10" s="52" customFormat="1">
      <c r="E595" s="16"/>
      <c r="F595" s="16"/>
      <c r="G595" s="16"/>
      <c r="H595" s="16"/>
      <c r="I595" s="16"/>
      <c r="J595" s="16"/>
    </row>
    <row r="596" spans="4:10" s="52" customFormat="1">
      <c r="E596" s="16"/>
      <c r="F596" s="16"/>
      <c r="G596" s="16"/>
      <c r="H596" s="16"/>
      <c r="I596" s="16"/>
      <c r="J596" s="16"/>
    </row>
    <row r="597" spans="4:10" s="52" customFormat="1">
      <c r="E597" s="16"/>
      <c r="F597" s="16"/>
      <c r="G597" s="16"/>
      <c r="H597" s="16"/>
      <c r="I597" s="16"/>
      <c r="J597" s="16"/>
    </row>
    <row r="598" spans="4:10" s="52" customFormat="1">
      <c r="D598" s="52" t="s">
        <v>486</v>
      </c>
      <c r="E598" s="16">
        <v>0</v>
      </c>
      <c r="F598" s="16"/>
      <c r="G598" s="16"/>
      <c r="H598" s="16"/>
      <c r="I598" s="16"/>
      <c r="J598" s="16"/>
    </row>
    <row r="599" spans="4:10" s="52" customFormat="1">
      <c r="D599" s="52" t="s">
        <v>487</v>
      </c>
      <c r="E599" s="16">
        <v>3</v>
      </c>
      <c r="F599" s="16"/>
      <c r="G599" s="16"/>
      <c r="H599" s="16"/>
      <c r="I599" s="16"/>
      <c r="J599" s="16"/>
    </row>
    <row r="600" spans="4:10" s="52" customFormat="1">
      <c r="D600" s="52" t="s">
        <v>488</v>
      </c>
      <c r="E600" s="16">
        <v>0</v>
      </c>
      <c r="F600" s="16"/>
      <c r="G600" s="16"/>
      <c r="H600" s="16"/>
      <c r="I600" s="16"/>
      <c r="J600" s="16"/>
    </row>
    <row r="601" spans="4:10" s="52" customFormat="1">
      <c r="D601" s="52" t="s">
        <v>489</v>
      </c>
      <c r="E601" s="16">
        <v>0</v>
      </c>
      <c r="F601" s="16"/>
      <c r="G601" s="16"/>
      <c r="H601" s="16"/>
      <c r="I601" s="16"/>
      <c r="J601" s="16"/>
    </row>
    <row r="602" spans="4:10" s="52" customFormat="1">
      <c r="D602" s="52" t="s">
        <v>490</v>
      </c>
      <c r="E602" s="16" t="s">
        <v>169</v>
      </c>
      <c r="F602" s="16"/>
      <c r="G602" s="16"/>
      <c r="H602" s="16"/>
      <c r="I602" s="16"/>
      <c r="J602" s="16"/>
    </row>
    <row r="603" spans="4:10" s="52" customFormat="1">
      <c r="D603" s="52" t="s">
        <v>491</v>
      </c>
      <c r="E603" s="16" t="s">
        <v>169</v>
      </c>
      <c r="F603" s="16"/>
      <c r="G603" s="16"/>
      <c r="H603" s="16"/>
      <c r="I603" s="16"/>
      <c r="J603" s="16"/>
    </row>
    <row r="604" spans="4:10" s="52" customFormat="1">
      <c r="E604" s="16"/>
      <c r="F604" s="16"/>
      <c r="G604" s="16"/>
      <c r="H604" s="16"/>
      <c r="I604" s="16"/>
      <c r="J604" s="16"/>
    </row>
    <row r="605" spans="4:10" s="52" customFormat="1">
      <c r="D605" s="52" t="s">
        <v>492</v>
      </c>
      <c r="E605" s="16">
        <v>1</v>
      </c>
      <c r="F605" s="16"/>
      <c r="G605" s="16"/>
      <c r="H605" s="16"/>
      <c r="I605" s="16"/>
      <c r="J605" s="16"/>
    </row>
    <row r="606" spans="4:10" s="52" customFormat="1">
      <c r="D606" s="52" t="s">
        <v>477</v>
      </c>
      <c r="E606" s="16" t="s">
        <v>169</v>
      </c>
      <c r="F606" s="16"/>
      <c r="G606" s="16"/>
      <c r="H606" s="16"/>
      <c r="I606" s="16"/>
      <c r="J606" s="16"/>
    </row>
    <row r="607" spans="4:10" s="52" customFormat="1">
      <c r="D607" s="52" t="s">
        <v>483</v>
      </c>
      <c r="E607" s="16" t="s">
        <v>169</v>
      </c>
      <c r="F607" s="16"/>
      <c r="G607" s="16"/>
      <c r="H607" s="16"/>
      <c r="I607" s="16"/>
      <c r="J607" s="16"/>
    </row>
    <row r="608" spans="4:10" s="52" customFormat="1">
      <c r="D608" s="52" t="s">
        <v>482</v>
      </c>
      <c r="E608" s="16" t="s">
        <v>169</v>
      </c>
      <c r="F608" s="16"/>
      <c r="G608" s="16"/>
      <c r="H608" s="16"/>
      <c r="I608" s="16"/>
      <c r="J608" s="16"/>
    </row>
    <row r="609" spans="1:12" s="52" customFormat="1">
      <c r="E609" s="16"/>
      <c r="F609" s="16"/>
      <c r="G609" s="16"/>
      <c r="H609" s="16"/>
      <c r="I609" s="16"/>
      <c r="J609" s="16"/>
    </row>
    <row r="610" spans="1:12" s="52" customFormat="1">
      <c r="D610" s="52" t="s">
        <v>493</v>
      </c>
      <c r="E610" s="16">
        <v>0</v>
      </c>
      <c r="F610" s="16"/>
      <c r="G610" s="16"/>
      <c r="H610" s="16"/>
      <c r="I610" s="16"/>
      <c r="J610" s="16"/>
    </row>
    <row r="611" spans="1:12" s="52" customFormat="1">
      <c r="D611" s="52" t="s">
        <v>344</v>
      </c>
      <c r="E611" s="16">
        <v>4</v>
      </c>
      <c r="F611" s="16" t="s">
        <v>495</v>
      </c>
      <c r="G611" s="16"/>
      <c r="H611" s="16"/>
      <c r="I611" s="16"/>
      <c r="J611" s="16"/>
    </row>
    <row r="612" spans="1:12" s="52" customFormat="1">
      <c r="D612" s="52" t="s">
        <v>494</v>
      </c>
      <c r="E612" s="16">
        <v>0</v>
      </c>
      <c r="F612" s="16"/>
      <c r="G612" s="16"/>
      <c r="H612" s="16"/>
      <c r="I612" s="16"/>
      <c r="J612" s="16"/>
    </row>
    <row r="613" spans="1:12" s="52" customFormat="1">
      <c r="D613" s="52" t="s">
        <v>345</v>
      </c>
      <c r="E613" s="16">
        <v>5</v>
      </c>
      <c r="F613" s="16"/>
      <c r="G613" s="16"/>
      <c r="H613" s="16"/>
      <c r="I613" s="16"/>
      <c r="J613" s="16"/>
    </row>
    <row r="614" spans="1:12" s="52" customFormat="1">
      <c r="D614" s="52" t="s">
        <v>346</v>
      </c>
      <c r="E614" s="16">
        <v>0</v>
      </c>
      <c r="F614" s="16"/>
      <c r="G614" s="16"/>
      <c r="H614" s="16"/>
      <c r="I614" s="16"/>
      <c r="J614" s="16"/>
    </row>
    <row r="615" spans="1:12" s="52" customFormat="1">
      <c r="D615" s="52" t="s">
        <v>347</v>
      </c>
      <c r="E615" s="16">
        <v>0</v>
      </c>
      <c r="F615" s="16"/>
      <c r="G615" s="16"/>
      <c r="H615" s="16"/>
      <c r="I615" s="16"/>
      <c r="J615" s="16"/>
    </row>
    <row r="616" spans="1:12" s="52" customFormat="1">
      <c r="D616" s="52" t="s">
        <v>496</v>
      </c>
      <c r="E616" s="16">
        <v>4</v>
      </c>
      <c r="F616" s="16"/>
      <c r="G616" s="16"/>
      <c r="H616" s="16"/>
      <c r="I616" s="16"/>
      <c r="J616" s="16"/>
    </row>
    <row r="617" spans="1:12" s="52" customFormat="1">
      <c r="D617" s="52" t="s">
        <v>497</v>
      </c>
      <c r="E617" s="16">
        <v>0</v>
      </c>
      <c r="F617" s="16"/>
      <c r="G617" s="16"/>
      <c r="H617" s="16"/>
      <c r="I617" s="16"/>
      <c r="J617" s="16"/>
    </row>
    <row r="618" spans="1:12" s="52" customFormat="1">
      <c r="D618" s="52" t="s">
        <v>498</v>
      </c>
      <c r="E618" s="16">
        <v>2</v>
      </c>
      <c r="F618" s="16"/>
      <c r="G618" s="16"/>
      <c r="H618" s="16"/>
      <c r="I618" s="16"/>
      <c r="J618" s="16"/>
    </row>
    <row r="619" spans="1:12" s="52" customFormat="1">
      <c r="C619" s="36" t="s">
        <v>418</v>
      </c>
      <c r="E619" s="16">
        <v>25</v>
      </c>
      <c r="F619" s="16" t="s">
        <v>511</v>
      </c>
      <c r="G619" s="16"/>
      <c r="H619" s="16"/>
      <c r="I619" s="16"/>
      <c r="J619" s="16"/>
    </row>
    <row r="620" spans="1:12" s="52" customFormat="1">
      <c r="C620" s="36" t="s">
        <v>512</v>
      </c>
      <c r="E620" s="16">
        <v>2</v>
      </c>
      <c r="F620" s="16"/>
      <c r="G620" s="16"/>
      <c r="H620" s="16"/>
      <c r="I620" s="16"/>
      <c r="J620" s="16"/>
    </row>
    <row r="621" spans="1:12" s="52" customFormat="1">
      <c r="C621" s="52" t="s">
        <v>413</v>
      </c>
      <c r="E621" s="16" t="s">
        <v>169</v>
      </c>
      <c r="F621" s="16"/>
      <c r="G621" s="16"/>
      <c r="H621" s="16"/>
      <c r="I621" s="16"/>
      <c r="J621" s="16"/>
    </row>
    <row r="622" spans="1:12" s="52" customFormat="1">
      <c r="C622" s="52" t="s">
        <v>251</v>
      </c>
      <c r="E622" s="16">
        <v>1</v>
      </c>
      <c r="F622" s="16"/>
      <c r="G622" s="16"/>
      <c r="H622" s="16"/>
      <c r="I622" s="16"/>
      <c r="J622" s="16"/>
    </row>
    <row r="623" spans="1:12" s="52" customFormat="1">
      <c r="C623" s="52" t="s">
        <v>498</v>
      </c>
      <c r="E623" s="16">
        <v>2</v>
      </c>
      <c r="F623" s="16"/>
      <c r="G623" s="16"/>
      <c r="H623" s="16"/>
      <c r="I623" s="16"/>
      <c r="J623" s="16"/>
    </row>
    <row r="624" spans="1:12" s="30" customFormat="1">
      <c r="A624" s="30">
        <v>39</v>
      </c>
      <c r="B624" s="30" t="s">
        <v>122</v>
      </c>
      <c r="C624" s="38"/>
      <c r="K624" s="30" t="s">
        <v>178</v>
      </c>
      <c r="L624" s="30" t="s">
        <v>178</v>
      </c>
    </row>
    <row r="625" spans="3:10">
      <c r="C625" s="17" t="s">
        <v>123</v>
      </c>
      <c r="D625" s="17"/>
      <c r="E625" s="17">
        <v>7</v>
      </c>
    </row>
    <row r="626" spans="3:10">
      <c r="C626" s="17"/>
      <c r="D626" s="17"/>
    </row>
    <row r="627" spans="3:10">
      <c r="C627" s="17"/>
      <c r="D627" s="17"/>
    </row>
    <row r="628" spans="3:10">
      <c r="C628" s="17" t="s">
        <v>415</v>
      </c>
      <c r="D628" s="17"/>
      <c r="E628" s="17" t="s">
        <v>169</v>
      </c>
    </row>
    <row r="629" spans="3:10">
      <c r="C629" s="17" t="s">
        <v>414</v>
      </c>
      <c r="D629" s="17"/>
      <c r="E629" s="17" t="s">
        <v>169</v>
      </c>
    </row>
    <row r="630" spans="3:10">
      <c r="C630" s="17" t="s">
        <v>124</v>
      </c>
      <c r="D630" s="17"/>
      <c r="E630" s="17">
        <v>7</v>
      </c>
    </row>
    <row r="631" spans="3:10">
      <c r="C631" s="17" t="s">
        <v>413</v>
      </c>
      <c r="D631" s="17"/>
      <c r="E631" s="17" t="s">
        <v>169</v>
      </c>
    </row>
    <row r="632" spans="3:10">
      <c r="C632" s="17" t="s">
        <v>301</v>
      </c>
      <c r="D632" s="17"/>
      <c r="E632" s="17" t="s">
        <v>169</v>
      </c>
    </row>
    <row r="633" spans="3:10">
      <c r="C633" s="36" t="s">
        <v>416</v>
      </c>
      <c r="E633" s="17" t="s">
        <v>169</v>
      </c>
    </row>
    <row r="634" spans="3:10">
      <c r="C634" s="17"/>
      <c r="D634" s="17"/>
    </row>
    <row r="635" spans="3:10">
      <c r="C635" s="17"/>
      <c r="D635" s="36" t="s">
        <v>418</v>
      </c>
      <c r="E635" s="16" t="s">
        <v>169</v>
      </c>
      <c r="F635" s="16" t="s">
        <v>419</v>
      </c>
      <c r="G635" s="16"/>
      <c r="H635" s="16"/>
      <c r="I635" s="16"/>
      <c r="J635" s="16"/>
    </row>
    <row r="636" spans="3:10">
      <c r="C636" s="17"/>
      <c r="D636" s="17" t="s">
        <v>451</v>
      </c>
      <c r="E636" s="17" t="s">
        <v>169</v>
      </c>
      <c r="F636" s="16"/>
      <c r="G636" s="16"/>
      <c r="H636" s="16"/>
      <c r="I636" s="16"/>
      <c r="J636" s="16"/>
    </row>
    <row r="637" spans="3:10">
      <c r="C637" s="17"/>
      <c r="D637" s="36" t="s">
        <v>420</v>
      </c>
      <c r="E637" s="16" t="s">
        <v>169</v>
      </c>
      <c r="F637" s="16"/>
      <c r="G637" s="16"/>
      <c r="H637" s="16"/>
      <c r="I637" s="16"/>
      <c r="J637" s="16"/>
    </row>
    <row r="638" spans="3:10">
      <c r="C638" s="17"/>
      <c r="D638" s="17" t="s">
        <v>490</v>
      </c>
      <c r="E638" s="17">
        <v>0</v>
      </c>
      <c r="F638" s="16"/>
      <c r="G638" s="16"/>
      <c r="H638" s="16"/>
      <c r="I638" s="16"/>
      <c r="J638" s="16"/>
    </row>
    <row r="639" spans="3:10">
      <c r="C639" s="17"/>
      <c r="D639" s="17" t="s">
        <v>344</v>
      </c>
      <c r="E639" s="17" t="s">
        <v>169</v>
      </c>
      <c r="F639" s="16"/>
      <c r="G639" s="16"/>
      <c r="H639" s="16"/>
      <c r="I639" s="16"/>
      <c r="J639" s="16"/>
    </row>
    <row r="640" spans="3:10">
      <c r="C640" s="17"/>
      <c r="D640" s="17" t="s">
        <v>498</v>
      </c>
      <c r="E640" s="17" t="s">
        <v>169</v>
      </c>
      <c r="F640" s="16"/>
      <c r="G640" s="16"/>
      <c r="H640" s="16"/>
      <c r="I640" s="16"/>
      <c r="J640" s="16"/>
    </row>
    <row r="641" spans="3:10">
      <c r="C641" s="36" t="s">
        <v>418</v>
      </c>
      <c r="E641" s="16" t="s">
        <v>169</v>
      </c>
      <c r="F641" s="16" t="s">
        <v>511</v>
      </c>
      <c r="G641" s="16"/>
      <c r="H641" s="16"/>
      <c r="I641" s="16"/>
      <c r="J641" s="16"/>
    </row>
    <row r="642" spans="3:10">
      <c r="C642" s="36" t="s">
        <v>512</v>
      </c>
      <c r="E642" s="16" t="s">
        <v>169</v>
      </c>
      <c r="F642" s="16"/>
      <c r="G642" s="16"/>
      <c r="H642" s="16"/>
      <c r="I642" s="16"/>
      <c r="J642" s="16"/>
    </row>
    <row r="643" spans="3:10">
      <c r="C643" s="52" t="s">
        <v>413</v>
      </c>
      <c r="E643" s="16" t="s">
        <v>169</v>
      </c>
      <c r="F643" s="16"/>
      <c r="G643" s="16"/>
      <c r="H643" s="16"/>
      <c r="I643" s="16"/>
      <c r="J643" s="16"/>
    </row>
    <row r="644" spans="3:10">
      <c r="C644" s="52" t="s">
        <v>251</v>
      </c>
      <c r="E644" s="16" t="s">
        <v>169</v>
      </c>
      <c r="F644" s="16"/>
      <c r="G644" s="16"/>
      <c r="H644" s="16"/>
      <c r="I644" s="16"/>
      <c r="J644" s="16"/>
    </row>
    <row r="645" spans="3:10">
      <c r="C645" s="52" t="s">
        <v>498</v>
      </c>
      <c r="E645" s="16" t="s">
        <v>169</v>
      </c>
      <c r="F645" s="16"/>
      <c r="G645" s="16"/>
      <c r="H645" s="16"/>
      <c r="I645" s="16"/>
      <c r="J645" s="16"/>
    </row>
    <row r="646" spans="3:10">
      <c r="C646" s="52"/>
      <c r="E646" s="16"/>
      <c r="F646" s="16"/>
      <c r="G646" s="16"/>
      <c r="H646" s="16"/>
      <c r="I646" s="16"/>
      <c r="J646" s="16"/>
    </row>
    <row r="647" spans="3:10">
      <c r="C647" s="52"/>
      <c r="E647" s="16"/>
      <c r="F647" s="16"/>
      <c r="G647" s="16"/>
      <c r="H647" s="16"/>
      <c r="I647" s="16"/>
      <c r="J647" s="16"/>
    </row>
    <row r="648" spans="3:10">
      <c r="C648" s="17" t="s">
        <v>415</v>
      </c>
      <c r="D648" s="17"/>
      <c r="E648" s="17" t="s">
        <v>169</v>
      </c>
      <c r="F648" s="16"/>
      <c r="G648" s="16"/>
      <c r="H648" s="16"/>
      <c r="I648" s="16"/>
      <c r="J648" s="16"/>
    </row>
    <row r="649" spans="3:10">
      <c r="C649" s="17" t="s">
        <v>414</v>
      </c>
      <c r="D649" s="17"/>
      <c r="E649" s="17" t="s">
        <v>169</v>
      </c>
      <c r="F649" s="16"/>
      <c r="G649" s="16"/>
      <c r="H649" s="16"/>
      <c r="I649" s="16"/>
      <c r="J649" s="16"/>
    </row>
    <row r="650" spans="3:10">
      <c r="C650" s="51" t="s">
        <v>125</v>
      </c>
      <c r="E650" s="17">
        <v>7</v>
      </c>
      <c r="F650" s="16"/>
      <c r="G650" s="16"/>
      <c r="H650" s="16"/>
      <c r="I650" s="16"/>
      <c r="J650" s="16"/>
    </row>
    <row r="651" spans="3:10">
      <c r="C651" s="36" t="s">
        <v>416</v>
      </c>
      <c r="E651" s="17" t="s">
        <v>169</v>
      </c>
      <c r="F651" s="16"/>
      <c r="G651" s="16"/>
      <c r="H651" s="16"/>
      <c r="I651" s="16"/>
      <c r="J651" s="16"/>
    </row>
    <row r="652" spans="3:10">
      <c r="C652" s="17"/>
      <c r="D652" s="17"/>
      <c r="F652" s="16"/>
      <c r="G652" s="16"/>
      <c r="H652" s="16"/>
      <c r="I652" s="16"/>
      <c r="J652" s="16"/>
    </row>
    <row r="653" spans="3:10">
      <c r="C653" s="17"/>
      <c r="D653" s="36" t="s">
        <v>418</v>
      </c>
      <c r="E653" s="16" t="s">
        <v>169</v>
      </c>
      <c r="F653" s="16" t="s">
        <v>419</v>
      </c>
      <c r="G653" s="16"/>
      <c r="H653" s="16"/>
      <c r="I653" s="16"/>
      <c r="J653" s="16"/>
    </row>
    <row r="654" spans="3:10">
      <c r="C654" s="17"/>
      <c r="D654" s="17" t="s">
        <v>451</v>
      </c>
      <c r="E654" s="17" t="s">
        <v>169</v>
      </c>
      <c r="F654" s="16"/>
      <c r="G654" s="16"/>
      <c r="H654" s="16"/>
      <c r="I654" s="16"/>
      <c r="J654" s="16"/>
    </row>
    <row r="655" spans="3:10">
      <c r="C655" s="17"/>
      <c r="D655" s="36" t="s">
        <v>420</v>
      </c>
      <c r="E655" s="16" t="s">
        <v>169</v>
      </c>
      <c r="F655" s="16"/>
      <c r="G655" s="16"/>
      <c r="H655" s="16"/>
      <c r="I655" s="16"/>
      <c r="J655" s="16"/>
    </row>
    <row r="656" spans="3:10">
      <c r="C656" s="17"/>
      <c r="D656" s="36" t="s">
        <v>488</v>
      </c>
      <c r="E656" s="17" t="s">
        <v>169</v>
      </c>
    </row>
    <row r="657" spans="3:10">
      <c r="C657" s="17"/>
      <c r="D657" s="17" t="s">
        <v>344</v>
      </c>
      <c r="E657" s="17" t="s">
        <v>169</v>
      </c>
      <c r="F657" s="16"/>
      <c r="G657" s="16"/>
      <c r="H657" s="16"/>
      <c r="I657" s="16"/>
      <c r="J657" s="16"/>
    </row>
    <row r="658" spans="3:10">
      <c r="C658" s="17"/>
      <c r="D658" s="17" t="s">
        <v>498</v>
      </c>
      <c r="E658" s="17" t="s">
        <v>169</v>
      </c>
      <c r="F658" s="16"/>
      <c r="G658" s="16"/>
      <c r="H658" s="16"/>
      <c r="I658" s="16"/>
      <c r="J658" s="16"/>
    </row>
    <row r="659" spans="3:10">
      <c r="C659" s="52"/>
    </row>
    <row r="660" spans="3:10">
      <c r="C660" s="36" t="s">
        <v>418</v>
      </c>
      <c r="E660" s="16" t="s">
        <v>169</v>
      </c>
      <c r="F660" s="16" t="s">
        <v>511</v>
      </c>
      <c r="G660" s="16"/>
      <c r="H660" s="16"/>
      <c r="I660" s="16"/>
      <c r="J660" s="16"/>
    </row>
    <row r="661" spans="3:10">
      <c r="C661" s="36" t="s">
        <v>512</v>
      </c>
      <c r="E661" s="16" t="s">
        <v>169</v>
      </c>
      <c r="F661" s="16"/>
      <c r="G661" s="16"/>
      <c r="H661" s="16"/>
      <c r="I661" s="16"/>
      <c r="J661" s="16"/>
    </row>
    <row r="662" spans="3:10">
      <c r="C662" s="52" t="s">
        <v>413</v>
      </c>
      <c r="E662" s="16" t="s">
        <v>169</v>
      </c>
      <c r="F662" s="16"/>
      <c r="G662" s="16"/>
      <c r="H662" s="16"/>
      <c r="I662" s="16"/>
      <c r="J662" s="16"/>
    </row>
    <row r="663" spans="3:10">
      <c r="C663" s="52" t="s">
        <v>251</v>
      </c>
      <c r="E663" s="16" t="s">
        <v>169</v>
      </c>
      <c r="F663" s="16"/>
      <c r="G663" s="16"/>
      <c r="H663" s="16"/>
      <c r="I663" s="16"/>
      <c r="J663" s="16"/>
    </row>
    <row r="664" spans="3:10">
      <c r="C664" s="52" t="s">
        <v>498</v>
      </c>
      <c r="E664" s="16" t="s">
        <v>169</v>
      </c>
      <c r="F664" s="16"/>
      <c r="G664" s="16"/>
      <c r="H664" s="16"/>
      <c r="I664" s="16"/>
      <c r="J664" s="16"/>
    </row>
    <row r="665" spans="3:10">
      <c r="C665" s="52"/>
    </row>
    <row r="666" spans="3:10">
      <c r="C666" s="52"/>
    </row>
    <row r="667" spans="3:10">
      <c r="C667" s="17" t="s">
        <v>415</v>
      </c>
      <c r="D667" s="17"/>
      <c r="E667" s="17" t="s">
        <v>169</v>
      </c>
    </row>
    <row r="668" spans="3:10">
      <c r="C668" s="17" t="s">
        <v>414</v>
      </c>
      <c r="D668" s="17"/>
      <c r="E668" s="17" t="s">
        <v>169</v>
      </c>
    </row>
    <row r="669" spans="3:10">
      <c r="C669" s="17" t="s">
        <v>126</v>
      </c>
      <c r="D669" s="17"/>
      <c r="E669" s="17">
        <v>0</v>
      </c>
    </row>
    <row r="670" spans="3:10">
      <c r="C670" s="17" t="s">
        <v>125</v>
      </c>
      <c r="D670" s="17"/>
      <c r="E670" s="17" t="s">
        <v>169</v>
      </c>
    </row>
    <row r="671" spans="3:10" ht="21">
      <c r="C671" s="40" t="s">
        <v>353</v>
      </c>
      <c r="D671" s="5"/>
      <c r="E671" s="17" t="s">
        <v>169</v>
      </c>
    </row>
    <row r="672" spans="3:10">
      <c r="C672" s="17"/>
      <c r="D672" s="17"/>
    </row>
    <row r="673" spans="1:12">
      <c r="C673" s="17"/>
      <c r="D673" s="17"/>
    </row>
    <row r="674" spans="1:12" s="51" customFormat="1">
      <c r="D674" s="52"/>
      <c r="F674" s="17"/>
      <c r="G674" s="17"/>
      <c r="H674" s="17"/>
      <c r="I674" s="17"/>
      <c r="J674" s="17"/>
    </row>
    <row r="675" spans="1:12" s="51" customFormat="1">
      <c r="C675" s="16"/>
      <c r="D675" s="16"/>
      <c r="E675" s="17"/>
      <c r="F675" s="17"/>
      <c r="G675" s="17"/>
      <c r="H675" s="17"/>
      <c r="I675" s="17"/>
      <c r="J675" s="17"/>
    </row>
    <row r="676" spans="1:12" s="51" customFormat="1">
      <c r="D676" s="52"/>
      <c r="G676" s="59"/>
      <c r="H676" s="59"/>
      <c r="I676" s="59"/>
      <c r="J676" s="59"/>
    </row>
    <row r="677" spans="1:12" s="30" customFormat="1">
      <c r="A677" s="30">
        <v>40</v>
      </c>
      <c r="B677" s="30" t="s">
        <v>128</v>
      </c>
      <c r="C677" s="38"/>
      <c r="K677" s="30" t="s">
        <v>178</v>
      </c>
      <c r="L677" s="30" t="s">
        <v>178</v>
      </c>
    </row>
    <row r="678" spans="1:12" s="51" customFormat="1">
      <c r="C678" s="51" t="s">
        <v>129</v>
      </c>
      <c r="D678" s="52"/>
      <c r="E678" s="17">
        <v>3</v>
      </c>
      <c r="F678" s="17"/>
      <c r="G678" s="17"/>
      <c r="H678" s="17"/>
      <c r="I678" s="17"/>
      <c r="J678" s="17"/>
    </row>
    <row r="679" spans="1:12" s="52" customFormat="1">
      <c r="C679" s="52" t="s">
        <v>414</v>
      </c>
      <c r="E679" s="17" t="s">
        <v>169</v>
      </c>
      <c r="F679" s="17"/>
      <c r="G679" s="17"/>
      <c r="H679" s="17"/>
      <c r="I679" s="17"/>
      <c r="J679" s="17"/>
    </row>
    <row r="680" spans="1:12" s="52" customFormat="1">
      <c r="C680" s="52" t="s">
        <v>415</v>
      </c>
      <c r="E680" s="17" t="s">
        <v>169</v>
      </c>
      <c r="F680" s="17"/>
      <c r="G680" s="17"/>
      <c r="H680" s="17"/>
      <c r="I680" s="17"/>
      <c r="J680" s="17"/>
    </row>
    <row r="681" spans="1:12" s="52" customFormat="1">
      <c r="E681" s="17"/>
      <c r="F681" s="17"/>
      <c r="G681" s="17"/>
      <c r="H681" s="17"/>
      <c r="I681" s="17"/>
      <c r="J681" s="17"/>
    </row>
    <row r="682" spans="1:12" s="52" customFormat="1">
      <c r="E682" s="17"/>
      <c r="F682" s="17"/>
      <c r="G682" s="17"/>
      <c r="H682" s="17"/>
      <c r="I682" s="17"/>
      <c r="J682" s="17"/>
    </row>
    <row r="683" spans="1:12" s="52" customFormat="1">
      <c r="E683" s="17"/>
      <c r="F683" s="17"/>
      <c r="G683" s="17"/>
      <c r="H683" s="17"/>
      <c r="I683" s="17"/>
      <c r="J683" s="17"/>
    </row>
    <row r="684" spans="1:12" s="51" customFormat="1">
      <c r="C684" s="51" t="s">
        <v>130</v>
      </c>
      <c r="D684" s="52"/>
      <c r="E684" s="17">
        <v>8</v>
      </c>
      <c r="F684" s="17"/>
      <c r="G684" s="17"/>
      <c r="H684" s="17"/>
      <c r="I684" s="17"/>
      <c r="J684" s="17"/>
    </row>
    <row r="685" spans="1:12" s="51" customFormat="1">
      <c r="C685" s="36" t="s">
        <v>416</v>
      </c>
      <c r="D685" s="52"/>
      <c r="E685" s="16" t="s">
        <v>169</v>
      </c>
      <c r="F685" s="16"/>
      <c r="G685" s="16"/>
      <c r="H685" s="16"/>
      <c r="I685" s="16"/>
      <c r="J685" s="16"/>
    </row>
    <row r="686" spans="1:12" s="51" customFormat="1">
      <c r="D686" s="52"/>
      <c r="F686" s="16"/>
      <c r="G686" s="16"/>
      <c r="H686" s="16"/>
      <c r="I686" s="16"/>
      <c r="J686" s="16"/>
    </row>
    <row r="687" spans="1:12" s="52" customFormat="1">
      <c r="C687" s="36"/>
      <c r="E687" s="16"/>
      <c r="F687" s="16"/>
      <c r="G687" s="16"/>
      <c r="H687" s="16"/>
      <c r="I687" s="16"/>
      <c r="J687" s="16"/>
    </row>
    <row r="688" spans="1:12" s="52" customFormat="1">
      <c r="C688" s="36" t="s">
        <v>418</v>
      </c>
      <c r="E688" s="16" t="s">
        <v>169</v>
      </c>
      <c r="F688" s="16" t="s">
        <v>419</v>
      </c>
      <c r="G688" s="16"/>
      <c r="H688" s="16"/>
      <c r="I688" s="16"/>
      <c r="J688" s="16"/>
    </row>
    <row r="689" spans="1:12" s="52" customFormat="1">
      <c r="C689" s="17" t="s">
        <v>451</v>
      </c>
      <c r="D689" s="17"/>
      <c r="E689" s="17" t="s">
        <v>169</v>
      </c>
      <c r="F689" s="16"/>
      <c r="G689" s="16"/>
      <c r="H689" s="16"/>
      <c r="I689" s="16"/>
      <c r="J689" s="16"/>
    </row>
    <row r="690" spans="1:12" s="52" customFormat="1">
      <c r="C690" s="36" t="s">
        <v>420</v>
      </c>
      <c r="E690" s="16" t="s">
        <v>169</v>
      </c>
      <c r="F690" s="16"/>
      <c r="G690" s="16"/>
      <c r="H690" s="16"/>
      <c r="I690" s="16"/>
      <c r="J690" s="16"/>
    </row>
    <row r="691" spans="1:12" s="52" customFormat="1">
      <c r="C691" s="36" t="s">
        <v>491</v>
      </c>
      <c r="E691" s="16">
        <v>0</v>
      </c>
      <c r="F691" s="16"/>
      <c r="G691" s="16"/>
      <c r="H691" s="16"/>
      <c r="I691" s="16"/>
      <c r="J691" s="16"/>
    </row>
    <row r="692" spans="1:12" s="52" customFormat="1">
      <c r="C692" s="36"/>
      <c r="E692" s="16"/>
      <c r="F692" s="16"/>
      <c r="G692" s="16"/>
      <c r="H692" s="16"/>
      <c r="I692" s="16"/>
      <c r="J692" s="16"/>
    </row>
    <row r="693" spans="1:12" s="51" customFormat="1">
      <c r="C693" s="36"/>
      <c r="D693" s="52"/>
      <c r="E693" s="16"/>
      <c r="F693" s="16"/>
      <c r="G693" s="16"/>
      <c r="H693" s="16"/>
      <c r="I693" s="16"/>
      <c r="J693" s="16"/>
    </row>
    <row r="694" spans="1:12" s="30" customFormat="1">
      <c r="A694" s="30">
        <v>41</v>
      </c>
      <c r="B694" s="30" t="s">
        <v>127</v>
      </c>
      <c r="C694" s="38"/>
      <c r="K694" s="30" t="s">
        <v>178</v>
      </c>
      <c r="L694" s="30" t="s">
        <v>178</v>
      </c>
    </row>
    <row r="695" spans="1:12">
      <c r="C695" s="17" t="s">
        <v>164</v>
      </c>
      <c r="D695" s="17"/>
      <c r="E695" s="17">
        <v>5</v>
      </c>
    </row>
    <row r="696" spans="1:12">
      <c r="C696" s="17" t="s">
        <v>499</v>
      </c>
      <c r="D696" s="17"/>
      <c r="E696" s="17">
        <v>35</v>
      </c>
    </row>
    <row r="697" spans="1:12">
      <c r="C697" s="17" t="s">
        <v>500</v>
      </c>
      <c r="D697" s="17"/>
      <c r="E697" s="17">
        <v>21</v>
      </c>
    </row>
    <row r="698" spans="1:12">
      <c r="C698" s="17" t="s">
        <v>165</v>
      </c>
      <c r="D698" s="17"/>
      <c r="E698" s="17">
        <v>1</v>
      </c>
    </row>
    <row r="699" spans="1:12">
      <c r="C699" s="51" t="s">
        <v>166</v>
      </c>
      <c r="E699" s="17">
        <v>0</v>
      </c>
    </row>
    <row r="700" spans="1:12">
      <c r="C700" s="17" t="s">
        <v>167</v>
      </c>
      <c r="D700" s="17"/>
      <c r="E700" s="17">
        <v>2</v>
      </c>
    </row>
    <row r="701" spans="1:12">
      <c r="C701" s="17" t="s">
        <v>168</v>
      </c>
      <c r="D701" s="17"/>
      <c r="E701" s="17">
        <v>1</v>
      </c>
    </row>
    <row r="702" spans="1:12" ht="21">
      <c r="C702" s="40" t="s">
        <v>276</v>
      </c>
      <c r="D702" s="5"/>
      <c r="E702" s="17" t="s">
        <v>169</v>
      </c>
    </row>
    <row r="703" spans="1:12">
      <c r="C703" s="5"/>
      <c r="D703" s="5"/>
    </row>
    <row r="704" spans="1:12" ht="21">
      <c r="C704" s="5" t="s">
        <v>501</v>
      </c>
      <c r="D704" s="5"/>
      <c r="E704" s="17">
        <v>3</v>
      </c>
    </row>
    <row r="705" spans="1:12" ht="21">
      <c r="C705" s="5" t="s">
        <v>502</v>
      </c>
      <c r="D705" s="5"/>
      <c r="E705" s="17">
        <v>5</v>
      </c>
    </row>
    <row r="706" spans="1:12" ht="21">
      <c r="C706" s="5" t="s">
        <v>503</v>
      </c>
      <c r="D706" s="5"/>
      <c r="E706" s="17">
        <v>0</v>
      </c>
    </row>
    <row r="707" spans="1:12">
      <c r="C707" s="52" t="s">
        <v>504</v>
      </c>
      <c r="E707" s="17">
        <v>0</v>
      </c>
    </row>
    <row r="708" spans="1:12">
      <c r="C708" s="52" t="s">
        <v>505</v>
      </c>
      <c r="E708" s="17">
        <v>3</v>
      </c>
    </row>
    <row r="709" spans="1:12">
      <c r="C709" s="52"/>
    </row>
    <row r="710" spans="1:12">
      <c r="C710" s="52"/>
    </row>
    <row r="711" spans="1:12" s="30" customFormat="1">
      <c r="A711" s="30">
        <v>42</v>
      </c>
      <c r="B711" s="30" t="s">
        <v>132</v>
      </c>
      <c r="K711" s="30" t="s">
        <v>178</v>
      </c>
      <c r="L711" s="30" t="s">
        <v>178</v>
      </c>
    </row>
    <row r="712" spans="1:12">
      <c r="C712" s="16" t="s">
        <v>131</v>
      </c>
      <c r="D712" s="16"/>
      <c r="E712" s="17">
        <v>5</v>
      </c>
    </row>
    <row r="713" spans="1:12">
      <c r="C713" s="17" t="s">
        <v>499</v>
      </c>
      <c r="D713" s="17"/>
      <c r="E713" s="17" t="s">
        <v>169</v>
      </c>
    </row>
    <row r="714" spans="1:12">
      <c r="C714" s="17" t="s">
        <v>500</v>
      </c>
      <c r="D714" s="17"/>
      <c r="E714" s="17" t="s">
        <v>169</v>
      </c>
    </row>
    <row r="715" spans="1:12">
      <c r="C715" s="17" t="s">
        <v>170</v>
      </c>
      <c r="D715" s="17"/>
      <c r="E715" s="17">
        <v>1</v>
      </c>
    </row>
    <row r="716" spans="1:12">
      <c r="C716" s="17" t="s">
        <v>133</v>
      </c>
      <c r="D716" s="17"/>
      <c r="E716" s="17">
        <v>0</v>
      </c>
    </row>
    <row r="717" spans="1:12" ht="21">
      <c r="C717" s="40" t="s">
        <v>277</v>
      </c>
      <c r="D717" s="5"/>
      <c r="E717" s="17" t="s">
        <v>169</v>
      </c>
    </row>
    <row r="718" spans="1:12" ht="21">
      <c r="C718" s="5" t="s">
        <v>501</v>
      </c>
      <c r="D718" s="5"/>
      <c r="E718" s="17" t="s">
        <v>169</v>
      </c>
    </row>
    <row r="719" spans="1:12" ht="21">
      <c r="C719" s="5" t="s">
        <v>502</v>
      </c>
      <c r="D719" s="5"/>
      <c r="E719" s="17" t="s">
        <v>169</v>
      </c>
    </row>
    <row r="720" spans="1:12">
      <c r="C720" s="51"/>
    </row>
    <row r="721" spans="1:12" s="30" customFormat="1">
      <c r="A721" s="30">
        <v>43</v>
      </c>
      <c r="B721" s="30" t="s">
        <v>134</v>
      </c>
      <c r="K721" s="30" t="s">
        <v>412</v>
      </c>
      <c r="L721" s="30" t="s">
        <v>412</v>
      </c>
    </row>
    <row r="722" spans="1:12">
      <c r="C722" s="16" t="s">
        <v>136</v>
      </c>
      <c r="D722" s="16"/>
      <c r="E722" s="17">
        <v>53</v>
      </c>
    </row>
    <row r="723" spans="1:12">
      <c r="C723" s="17" t="s">
        <v>171</v>
      </c>
      <c r="D723" s="17"/>
      <c r="E723" s="17">
        <v>3</v>
      </c>
    </row>
    <row r="724" spans="1:12">
      <c r="C724" s="17" t="s">
        <v>135</v>
      </c>
      <c r="D724" s="17"/>
      <c r="E724" s="17">
        <v>29</v>
      </c>
    </row>
    <row r="725" spans="1:12">
      <c r="C725" s="17"/>
      <c r="D725" s="17"/>
    </row>
    <row r="726" spans="1:12">
      <c r="C726" s="52"/>
      <c r="E726" s="16"/>
    </row>
    <row r="727" spans="1:12">
      <c r="C727" s="52"/>
      <c r="E727" s="16"/>
    </row>
    <row r="728" spans="1:12">
      <c r="C728" s="52" t="s">
        <v>229</v>
      </c>
      <c r="E728" s="16" t="s">
        <v>169</v>
      </c>
      <c r="K728" s="52"/>
      <c r="L728" s="16"/>
    </row>
    <row r="729" spans="1:12">
      <c r="C729" s="52"/>
      <c r="E729" s="16"/>
      <c r="K729" s="52"/>
      <c r="L729" s="16"/>
    </row>
    <row r="730" spans="1:12">
      <c r="C730" s="17"/>
      <c r="D730" s="17"/>
      <c r="K730" s="52"/>
      <c r="L730" s="16"/>
    </row>
    <row r="731" spans="1:12" s="52" customFormat="1">
      <c r="D731" s="52" t="s">
        <v>357</v>
      </c>
      <c r="E731" s="16">
        <v>4</v>
      </c>
      <c r="F731" s="16"/>
      <c r="G731" s="16"/>
      <c r="H731" s="16"/>
      <c r="I731" s="16"/>
      <c r="J731" s="16"/>
      <c r="L731" s="16"/>
    </row>
    <row r="732" spans="1:12" s="52" customFormat="1">
      <c r="E732" s="16"/>
      <c r="F732" s="16"/>
      <c r="G732" s="16"/>
      <c r="H732" s="16"/>
      <c r="I732" s="16"/>
      <c r="J732" s="16"/>
    </row>
    <row r="733" spans="1:12" s="52" customFormat="1">
      <c r="D733" s="52" t="s">
        <v>358</v>
      </c>
      <c r="E733" s="16">
        <v>0</v>
      </c>
      <c r="F733" s="16"/>
      <c r="G733" s="16"/>
      <c r="H733" s="16"/>
      <c r="I733" s="16"/>
      <c r="J733" s="16"/>
    </row>
    <row r="734" spans="1:12" s="52" customFormat="1">
      <c r="D734" s="52" t="s">
        <v>359</v>
      </c>
      <c r="E734" s="16">
        <v>0</v>
      </c>
      <c r="F734" s="16"/>
      <c r="G734" s="16"/>
      <c r="H734" s="16"/>
      <c r="I734" s="16"/>
      <c r="J734" s="16"/>
    </row>
    <row r="735" spans="1:12" s="52" customFormat="1">
      <c r="D735" s="52" t="s">
        <v>360</v>
      </c>
      <c r="E735" s="16">
        <v>0</v>
      </c>
      <c r="F735" s="16"/>
      <c r="G735" s="16"/>
      <c r="H735" s="16"/>
      <c r="I735" s="16"/>
      <c r="J735" s="16"/>
    </row>
    <row r="736" spans="1:12" s="52" customFormat="1">
      <c r="D736" s="52" t="s">
        <v>361</v>
      </c>
      <c r="E736" s="16">
        <v>0</v>
      </c>
      <c r="F736" s="16"/>
      <c r="G736" s="16"/>
      <c r="H736" s="16"/>
      <c r="I736" s="16"/>
      <c r="J736" s="16"/>
    </row>
    <row r="737" spans="4:10" s="52" customFormat="1">
      <c r="E737" s="16"/>
      <c r="F737" s="16"/>
      <c r="G737" s="16"/>
      <c r="H737" s="16"/>
      <c r="I737" s="16"/>
      <c r="J737" s="16"/>
    </row>
    <row r="738" spans="4:10" s="52" customFormat="1">
      <c r="D738" s="52" t="s">
        <v>362</v>
      </c>
      <c r="E738" s="16">
        <v>2</v>
      </c>
      <c r="F738" s="16"/>
      <c r="G738" s="16"/>
      <c r="H738" s="16"/>
      <c r="I738" s="16"/>
      <c r="J738" s="16"/>
    </row>
    <row r="739" spans="4:10" s="52" customFormat="1">
      <c r="D739" s="52" t="s">
        <v>363</v>
      </c>
      <c r="E739" s="16">
        <v>0</v>
      </c>
      <c r="F739" s="16"/>
      <c r="G739" s="16"/>
      <c r="H739" s="16"/>
      <c r="I739" s="16"/>
      <c r="J739" s="16"/>
    </row>
    <row r="740" spans="4:10" s="52" customFormat="1">
      <c r="D740" s="52" t="s">
        <v>364</v>
      </c>
      <c r="E740" s="16">
        <v>0</v>
      </c>
      <c r="F740" s="16"/>
      <c r="G740" s="16"/>
      <c r="H740" s="16"/>
      <c r="I740" s="16"/>
      <c r="J740" s="16"/>
    </row>
    <row r="741" spans="4:10" s="52" customFormat="1">
      <c r="D741" s="52" t="s">
        <v>365</v>
      </c>
      <c r="E741" s="16">
        <v>0</v>
      </c>
      <c r="F741" s="16"/>
      <c r="G741" s="16"/>
      <c r="H741" s="16"/>
      <c r="I741" s="16"/>
      <c r="J741" s="16"/>
    </row>
    <row r="742" spans="4:10" s="52" customFormat="1">
      <c r="E742" s="16"/>
      <c r="F742" s="16"/>
      <c r="G742" s="16"/>
      <c r="H742" s="16"/>
      <c r="I742" s="16"/>
      <c r="J742" s="16"/>
    </row>
    <row r="743" spans="4:10" s="52" customFormat="1">
      <c r="E743" s="16"/>
      <c r="F743" s="16"/>
      <c r="G743" s="16"/>
      <c r="H743" s="16"/>
      <c r="I743" s="16"/>
      <c r="J743" s="16"/>
    </row>
    <row r="744" spans="4:10" s="52" customFormat="1">
      <c r="D744" s="52" t="s">
        <v>366</v>
      </c>
      <c r="E744" s="16">
        <v>4</v>
      </c>
      <c r="F744" s="16"/>
      <c r="G744" s="16"/>
      <c r="H744" s="16"/>
      <c r="I744" s="16"/>
      <c r="J744" s="16"/>
    </row>
    <row r="745" spans="4:10" s="52" customFormat="1">
      <c r="D745" s="52" t="s">
        <v>367</v>
      </c>
      <c r="E745" s="16">
        <v>0</v>
      </c>
      <c r="F745" s="16"/>
      <c r="G745" s="16"/>
      <c r="H745" s="16"/>
      <c r="I745" s="16"/>
      <c r="J745" s="16"/>
    </row>
    <row r="746" spans="4:10" s="52" customFormat="1">
      <c r="D746" s="52" t="s">
        <v>369</v>
      </c>
      <c r="E746" s="16">
        <v>0</v>
      </c>
      <c r="F746" s="16"/>
      <c r="G746" s="16"/>
      <c r="H746" s="16"/>
      <c r="I746" s="16"/>
      <c r="J746" s="16"/>
    </row>
    <row r="747" spans="4:10" s="52" customFormat="1">
      <c r="E747" s="16"/>
      <c r="F747" s="16"/>
      <c r="G747" s="16"/>
      <c r="H747" s="16"/>
      <c r="I747" s="16"/>
      <c r="J747" s="16"/>
    </row>
    <row r="748" spans="4:10" s="52" customFormat="1">
      <c r="D748" s="52" t="s">
        <v>370</v>
      </c>
      <c r="E748" s="16">
        <v>5</v>
      </c>
      <c r="F748" s="16"/>
      <c r="G748" s="16"/>
      <c r="H748" s="16"/>
      <c r="I748" s="16"/>
      <c r="J748" s="16"/>
    </row>
    <row r="749" spans="4:10" s="52" customFormat="1">
      <c r="E749" s="16"/>
      <c r="F749" s="16"/>
      <c r="G749" s="16"/>
      <c r="H749" s="16"/>
      <c r="I749" s="16"/>
      <c r="J749" s="16"/>
    </row>
    <row r="750" spans="4:10" s="52" customFormat="1">
      <c r="D750" s="52" t="s">
        <v>381</v>
      </c>
      <c r="E750" s="16">
        <v>5</v>
      </c>
      <c r="F750" s="16"/>
      <c r="G750" s="16"/>
      <c r="H750" s="16"/>
      <c r="I750" s="16"/>
      <c r="J750" s="16"/>
    </row>
    <row r="751" spans="4:10" s="52" customFormat="1">
      <c r="D751" s="52" t="s">
        <v>382</v>
      </c>
      <c r="E751" s="16">
        <v>0</v>
      </c>
      <c r="F751" s="16"/>
      <c r="G751" s="16"/>
      <c r="H751" s="16"/>
      <c r="I751" s="16"/>
      <c r="J751" s="16"/>
    </row>
    <row r="752" spans="4:10" s="52" customFormat="1">
      <c r="D752" s="52" t="s">
        <v>383</v>
      </c>
      <c r="E752" s="16" t="s">
        <v>169</v>
      </c>
      <c r="F752" s="16"/>
      <c r="G752" s="16"/>
      <c r="H752" s="16"/>
      <c r="I752" s="16"/>
      <c r="J752" s="16"/>
    </row>
    <row r="753" spans="4:10" s="52" customFormat="1">
      <c r="D753" s="52" t="s">
        <v>384</v>
      </c>
      <c r="E753" s="16">
        <v>0</v>
      </c>
      <c r="F753" s="16"/>
      <c r="G753" s="16"/>
      <c r="H753" s="16"/>
      <c r="I753" s="16"/>
      <c r="J753" s="16"/>
    </row>
    <row r="754" spans="4:10" s="52" customFormat="1">
      <c r="D754" s="52" t="s">
        <v>386</v>
      </c>
      <c r="E754" s="16">
        <v>0</v>
      </c>
      <c r="F754" s="16"/>
      <c r="G754" s="16"/>
      <c r="H754" s="16"/>
      <c r="I754" s="16"/>
      <c r="J754" s="16"/>
    </row>
    <row r="755" spans="4:10" s="52" customFormat="1">
      <c r="D755" s="52" t="s">
        <v>385</v>
      </c>
      <c r="E755" s="16" t="s">
        <v>169</v>
      </c>
      <c r="F755" s="16"/>
      <c r="G755" s="16"/>
      <c r="H755" s="16"/>
      <c r="I755" s="16"/>
      <c r="J755" s="16"/>
    </row>
    <row r="756" spans="4:10" s="52" customFormat="1">
      <c r="D756" s="52" t="s">
        <v>384</v>
      </c>
      <c r="E756" s="16" t="s">
        <v>169</v>
      </c>
      <c r="F756" s="16"/>
      <c r="G756" s="16"/>
      <c r="H756" s="16"/>
      <c r="I756" s="16"/>
      <c r="J756" s="16"/>
    </row>
    <row r="757" spans="4:10" s="52" customFormat="1">
      <c r="D757" s="52" t="s">
        <v>387</v>
      </c>
      <c r="E757" s="16">
        <v>0</v>
      </c>
      <c r="F757" s="16"/>
      <c r="G757" s="16"/>
      <c r="H757" s="16"/>
      <c r="I757" s="16"/>
      <c r="J757" s="16"/>
    </row>
    <row r="758" spans="4:10" s="52" customFormat="1">
      <c r="D758" s="52" t="s">
        <v>388</v>
      </c>
      <c r="E758" s="16" t="s">
        <v>169</v>
      </c>
      <c r="F758" s="16"/>
      <c r="G758" s="16"/>
      <c r="H758" s="16"/>
      <c r="I758" s="16"/>
      <c r="J758" s="16"/>
    </row>
    <row r="759" spans="4:10" s="52" customFormat="1">
      <c r="D759" s="52" t="s">
        <v>384</v>
      </c>
      <c r="E759" s="16" t="s">
        <v>169</v>
      </c>
      <c r="F759" s="16"/>
      <c r="G759" s="16"/>
      <c r="H759" s="16"/>
      <c r="I759" s="16"/>
      <c r="J759" s="16"/>
    </row>
    <row r="760" spans="4:10" s="52" customFormat="1">
      <c r="D760" s="52" t="s">
        <v>389</v>
      </c>
      <c r="E760" s="16">
        <v>0</v>
      </c>
      <c r="F760" s="16"/>
      <c r="G760" s="16"/>
      <c r="H760" s="16"/>
      <c r="I760" s="16"/>
      <c r="J760" s="16"/>
    </row>
    <row r="761" spans="4:10" s="52" customFormat="1">
      <c r="D761" s="52" t="s">
        <v>390</v>
      </c>
      <c r="E761" s="16" t="s">
        <v>169</v>
      </c>
      <c r="F761" s="16"/>
      <c r="G761" s="16"/>
      <c r="H761" s="16"/>
      <c r="I761" s="16"/>
      <c r="J761" s="16"/>
    </row>
    <row r="762" spans="4:10" s="52" customFormat="1">
      <c r="D762" s="52" t="s">
        <v>384</v>
      </c>
      <c r="E762" s="16" t="s">
        <v>169</v>
      </c>
      <c r="F762" s="16"/>
      <c r="G762" s="16"/>
      <c r="H762" s="16"/>
      <c r="I762" s="16"/>
      <c r="J762" s="16"/>
    </row>
    <row r="763" spans="4:10" s="52" customFormat="1">
      <c r="E763" s="16"/>
      <c r="F763" s="16"/>
      <c r="G763" s="16"/>
      <c r="H763" s="16"/>
      <c r="I763" s="16"/>
      <c r="J763" s="16"/>
    </row>
    <row r="764" spans="4:10" s="52" customFormat="1">
      <c r="D764" s="52" t="s">
        <v>375</v>
      </c>
      <c r="E764" s="16">
        <v>2</v>
      </c>
      <c r="F764" s="16"/>
      <c r="G764" s="16"/>
      <c r="H764" s="16"/>
      <c r="I764" s="16"/>
      <c r="J764" s="16"/>
    </row>
    <row r="765" spans="4:10" s="52" customFormat="1">
      <c r="D765" s="52" t="s">
        <v>376</v>
      </c>
      <c r="E765" s="16">
        <v>0</v>
      </c>
      <c r="F765" s="16"/>
      <c r="G765" s="16"/>
      <c r="H765" s="16"/>
      <c r="I765" s="16"/>
      <c r="J765" s="16"/>
    </row>
    <row r="766" spans="4:10" s="52" customFormat="1">
      <c r="D766" s="52" t="s">
        <v>377</v>
      </c>
      <c r="E766" s="16">
        <v>4</v>
      </c>
      <c r="F766" s="16"/>
      <c r="G766" s="16"/>
      <c r="H766" s="16"/>
      <c r="I766" s="16"/>
      <c r="J766" s="16"/>
    </row>
    <row r="767" spans="4:10" s="52" customFormat="1">
      <c r="E767" s="16"/>
      <c r="F767" s="16"/>
      <c r="G767" s="16"/>
      <c r="H767" s="16"/>
      <c r="I767" s="16"/>
      <c r="J767" s="16"/>
    </row>
    <row r="768" spans="4:10" s="52" customFormat="1">
      <c r="D768" s="52" t="s">
        <v>373</v>
      </c>
      <c r="E768" s="16">
        <v>0</v>
      </c>
      <c r="F768" s="16"/>
      <c r="G768" s="16"/>
      <c r="H768" s="16"/>
      <c r="I768" s="16"/>
      <c r="J768" s="16"/>
    </row>
    <row r="769" spans="4:10" s="52" customFormat="1">
      <c r="D769" s="52" t="s">
        <v>378</v>
      </c>
      <c r="E769" s="16">
        <v>4</v>
      </c>
      <c r="F769" s="16"/>
      <c r="G769" s="16"/>
      <c r="H769" s="16"/>
      <c r="I769" s="16"/>
      <c r="J769" s="16"/>
    </row>
    <row r="770" spans="4:10" s="52" customFormat="1">
      <c r="E770" s="16"/>
      <c r="F770" s="16"/>
      <c r="G770" s="16"/>
      <c r="H770" s="16"/>
      <c r="I770" s="16"/>
      <c r="J770" s="16"/>
    </row>
    <row r="771" spans="4:10" s="52" customFormat="1">
      <c r="D771" s="52" t="s">
        <v>379</v>
      </c>
      <c r="E771" s="16">
        <v>5</v>
      </c>
      <c r="F771" s="16"/>
      <c r="G771" s="16"/>
      <c r="H771" s="16"/>
      <c r="I771" s="16"/>
      <c r="J771" s="16"/>
    </row>
    <row r="772" spans="4:10" s="52" customFormat="1">
      <c r="D772" s="52" t="s">
        <v>391</v>
      </c>
      <c r="E772" s="16">
        <v>0</v>
      </c>
      <c r="F772" s="16"/>
      <c r="G772" s="16"/>
      <c r="H772" s="16"/>
      <c r="I772" s="16"/>
      <c r="J772" s="16"/>
    </row>
    <row r="773" spans="4:10" s="52" customFormat="1">
      <c r="D773" s="52" t="s">
        <v>383</v>
      </c>
      <c r="E773" s="16">
        <v>1</v>
      </c>
      <c r="F773" s="16"/>
      <c r="G773" s="16"/>
      <c r="H773" s="16"/>
      <c r="I773" s="16"/>
      <c r="J773" s="16"/>
    </row>
    <row r="774" spans="4:10" s="52" customFormat="1">
      <c r="D774" s="52" t="s">
        <v>392</v>
      </c>
      <c r="E774" s="16">
        <v>0</v>
      </c>
      <c r="F774" s="16"/>
      <c r="G774" s="16"/>
      <c r="H774" s="16"/>
      <c r="I774" s="16"/>
      <c r="J774" s="16"/>
    </row>
    <row r="775" spans="4:10" s="52" customFormat="1">
      <c r="D775" s="52" t="s">
        <v>393</v>
      </c>
      <c r="E775" s="16">
        <v>0</v>
      </c>
      <c r="F775" s="16"/>
      <c r="G775" s="16"/>
      <c r="H775" s="16"/>
      <c r="I775" s="16"/>
      <c r="J775" s="16"/>
    </row>
    <row r="776" spans="4:10" s="52" customFormat="1">
      <c r="D776" s="52" t="s">
        <v>385</v>
      </c>
      <c r="E776" s="16">
        <v>1</v>
      </c>
      <c r="F776" s="16"/>
      <c r="G776" s="16"/>
      <c r="H776" s="16"/>
      <c r="I776" s="16"/>
      <c r="J776" s="16"/>
    </row>
    <row r="777" spans="4:10" s="52" customFormat="1">
      <c r="D777" s="52" t="s">
        <v>392</v>
      </c>
      <c r="E777" s="16" t="s">
        <v>169</v>
      </c>
      <c r="F777" s="16"/>
      <c r="G777" s="16"/>
      <c r="H777" s="16"/>
      <c r="I777" s="16"/>
      <c r="J777" s="16"/>
    </row>
    <row r="778" spans="4:10" s="52" customFormat="1">
      <c r="D778" s="52" t="s">
        <v>394</v>
      </c>
      <c r="E778" s="16">
        <v>0</v>
      </c>
      <c r="F778" s="16"/>
      <c r="G778" s="16"/>
      <c r="H778" s="16"/>
      <c r="I778" s="16"/>
      <c r="J778" s="16"/>
    </row>
    <row r="779" spans="4:10" s="52" customFormat="1">
      <c r="D779" s="52" t="s">
        <v>388</v>
      </c>
      <c r="E779" s="16">
        <v>0</v>
      </c>
      <c r="F779" s="16"/>
      <c r="G779" s="16"/>
      <c r="H779" s="16"/>
      <c r="I779" s="16"/>
      <c r="J779" s="16"/>
    </row>
    <row r="780" spans="4:10" s="52" customFormat="1">
      <c r="D780" s="52" t="s">
        <v>392</v>
      </c>
      <c r="E780" s="16" t="s">
        <v>169</v>
      </c>
      <c r="F780" s="16"/>
      <c r="G780" s="16"/>
      <c r="H780" s="16"/>
      <c r="I780" s="16"/>
      <c r="J780" s="16"/>
    </row>
    <row r="781" spans="4:10" s="52" customFormat="1">
      <c r="D781" s="52" t="s">
        <v>395</v>
      </c>
      <c r="E781" s="16">
        <v>0</v>
      </c>
      <c r="F781" s="16"/>
      <c r="G781" s="16"/>
      <c r="H781" s="16"/>
      <c r="I781" s="16"/>
      <c r="J781" s="16"/>
    </row>
    <row r="782" spans="4:10" s="52" customFormat="1">
      <c r="D782" s="52" t="s">
        <v>390</v>
      </c>
      <c r="E782" s="16">
        <v>0</v>
      </c>
      <c r="F782" s="16"/>
      <c r="G782" s="16"/>
      <c r="H782" s="16"/>
      <c r="I782" s="16"/>
      <c r="J782" s="16"/>
    </row>
    <row r="783" spans="4:10" s="52" customFormat="1">
      <c r="D783" s="52" t="s">
        <v>392</v>
      </c>
      <c r="E783" s="16" t="s">
        <v>169</v>
      </c>
      <c r="F783" s="16"/>
      <c r="G783" s="16"/>
      <c r="H783" s="16"/>
      <c r="I783" s="16"/>
      <c r="J783" s="16"/>
    </row>
    <row r="784" spans="4:10" s="52" customFormat="1">
      <c r="E784" s="16"/>
      <c r="F784" s="16"/>
      <c r="G784" s="16"/>
      <c r="H784" s="16"/>
      <c r="I784" s="16"/>
      <c r="J784" s="16"/>
    </row>
    <row r="785" spans="4:10" s="52" customFormat="1">
      <c r="D785" s="52" t="s">
        <v>368</v>
      </c>
      <c r="E785" s="16">
        <v>8</v>
      </c>
      <c r="F785" s="16"/>
      <c r="G785" s="16"/>
      <c r="H785" s="16"/>
      <c r="I785" s="16"/>
      <c r="J785" s="16"/>
    </row>
    <row r="786" spans="4:10" s="52" customFormat="1">
      <c r="D786" s="52" t="s">
        <v>384</v>
      </c>
      <c r="E786" s="16">
        <v>0</v>
      </c>
      <c r="F786" s="16"/>
      <c r="G786" s="16"/>
      <c r="H786" s="16"/>
      <c r="I786" s="16"/>
      <c r="J786" s="16"/>
    </row>
    <row r="787" spans="4:10" s="52" customFormat="1">
      <c r="D787" s="52" t="s">
        <v>375</v>
      </c>
      <c r="E787" s="16" t="s">
        <v>169</v>
      </c>
      <c r="F787" s="16"/>
      <c r="G787" s="16"/>
      <c r="H787" s="16"/>
      <c r="I787" s="16"/>
      <c r="J787" s="16"/>
    </row>
    <row r="788" spans="4:10" s="52" customFormat="1">
      <c r="E788" s="16"/>
      <c r="F788" s="16"/>
      <c r="G788" s="16"/>
      <c r="H788" s="16"/>
      <c r="I788" s="16"/>
      <c r="J788" s="16"/>
    </row>
    <row r="789" spans="4:10" s="52" customFormat="1">
      <c r="D789" s="52" t="s">
        <v>380</v>
      </c>
      <c r="E789" s="16">
        <v>5</v>
      </c>
      <c r="F789" s="16"/>
      <c r="G789" s="16"/>
      <c r="H789" s="16"/>
      <c r="I789" s="16"/>
      <c r="J789" s="16"/>
    </row>
    <row r="790" spans="4:10" s="52" customFormat="1">
      <c r="D790" s="52" t="s">
        <v>396</v>
      </c>
      <c r="E790" s="16">
        <v>0</v>
      </c>
      <c r="F790" s="16"/>
      <c r="G790" s="16"/>
      <c r="H790" s="16"/>
      <c r="I790" s="16"/>
      <c r="J790" s="16"/>
    </row>
    <row r="791" spans="4:10" s="52" customFormat="1">
      <c r="D791" s="52" t="s">
        <v>383</v>
      </c>
      <c r="E791" s="16" t="s">
        <v>169</v>
      </c>
      <c r="F791" s="16"/>
      <c r="G791" s="16"/>
      <c r="H791" s="16"/>
      <c r="I791" s="16"/>
      <c r="J791" s="16"/>
    </row>
    <row r="792" spans="4:10" s="52" customFormat="1">
      <c r="D792" s="52" t="s">
        <v>397</v>
      </c>
      <c r="E792" s="16">
        <v>4</v>
      </c>
      <c r="F792" s="16"/>
      <c r="G792" s="16"/>
      <c r="H792" s="16"/>
      <c r="I792" s="16"/>
      <c r="J792" s="16"/>
    </row>
    <row r="793" spans="4:10" s="52" customFormat="1">
      <c r="D793" s="52" t="s">
        <v>398</v>
      </c>
      <c r="E793" s="16">
        <v>4</v>
      </c>
      <c r="F793" s="16"/>
      <c r="G793" s="16"/>
      <c r="H793" s="16"/>
      <c r="I793" s="16"/>
      <c r="J793" s="16"/>
    </row>
    <row r="794" spans="4:10" s="52" customFormat="1">
      <c r="D794" s="52" t="s">
        <v>399</v>
      </c>
      <c r="E794" s="16">
        <v>0</v>
      </c>
      <c r="F794" s="16"/>
      <c r="G794" s="16"/>
      <c r="H794" s="16"/>
      <c r="I794" s="16"/>
      <c r="J794" s="16"/>
    </row>
    <row r="795" spans="4:10" s="52" customFormat="1">
      <c r="D795" s="52" t="s">
        <v>385</v>
      </c>
      <c r="E795" s="16" t="s">
        <v>169</v>
      </c>
      <c r="F795" s="16"/>
      <c r="G795" s="16"/>
      <c r="H795" s="16"/>
      <c r="I795" s="16"/>
      <c r="J795" s="16"/>
    </row>
    <row r="796" spans="4:10" s="52" customFormat="1">
      <c r="D796" s="52" t="s">
        <v>397</v>
      </c>
      <c r="E796" s="16" t="s">
        <v>169</v>
      </c>
      <c r="F796" s="16"/>
      <c r="G796" s="16"/>
      <c r="H796" s="16"/>
      <c r="I796" s="16"/>
      <c r="J796" s="16"/>
    </row>
    <row r="797" spans="4:10" s="52" customFormat="1">
      <c r="D797" s="52" t="s">
        <v>400</v>
      </c>
      <c r="E797" s="16">
        <v>0</v>
      </c>
      <c r="F797" s="16"/>
      <c r="G797" s="16"/>
      <c r="H797" s="16"/>
      <c r="I797" s="16"/>
      <c r="J797" s="16"/>
    </row>
    <row r="798" spans="4:10" s="52" customFormat="1">
      <c r="D798" s="52" t="s">
        <v>388</v>
      </c>
      <c r="E798" s="16" t="s">
        <v>169</v>
      </c>
      <c r="F798" s="16"/>
      <c r="G798" s="16"/>
      <c r="H798" s="16"/>
      <c r="I798" s="16"/>
      <c r="J798" s="16"/>
    </row>
    <row r="799" spans="4:10" s="52" customFormat="1">
      <c r="D799" s="52" t="s">
        <v>397</v>
      </c>
      <c r="E799" s="16" t="s">
        <v>169</v>
      </c>
      <c r="F799" s="16"/>
      <c r="G799" s="16"/>
      <c r="H799" s="16"/>
      <c r="I799" s="16"/>
      <c r="J799" s="16"/>
    </row>
    <row r="800" spans="4:10" s="52" customFormat="1">
      <c r="D800" s="52" t="s">
        <v>401</v>
      </c>
      <c r="E800" s="16">
        <v>0</v>
      </c>
      <c r="F800" s="16"/>
      <c r="G800" s="16"/>
      <c r="H800" s="16"/>
      <c r="I800" s="16"/>
      <c r="J800" s="16"/>
    </row>
    <row r="801" spans="4:10" s="52" customFormat="1">
      <c r="D801" s="52" t="s">
        <v>390</v>
      </c>
      <c r="E801" s="16" t="s">
        <v>169</v>
      </c>
      <c r="F801" s="16"/>
      <c r="G801" s="16"/>
      <c r="H801" s="16"/>
      <c r="I801" s="16"/>
      <c r="J801" s="16"/>
    </row>
    <row r="802" spans="4:10" s="52" customFormat="1">
      <c r="D802" s="52" t="s">
        <v>402</v>
      </c>
      <c r="E802" s="16" t="s">
        <v>169</v>
      </c>
      <c r="F802" s="16"/>
      <c r="G802" s="16"/>
      <c r="H802" s="16"/>
      <c r="I802" s="16"/>
      <c r="J802" s="16"/>
    </row>
    <row r="803" spans="4:10" s="52" customFormat="1">
      <c r="E803" s="16"/>
      <c r="F803" s="16"/>
      <c r="G803" s="16"/>
      <c r="H803" s="16"/>
      <c r="I803" s="16"/>
      <c r="J803" s="16"/>
    </row>
    <row r="804" spans="4:10" s="52" customFormat="1">
      <c r="D804" s="52" t="s">
        <v>381</v>
      </c>
      <c r="E804" s="16" t="s">
        <v>169</v>
      </c>
      <c r="F804" s="16"/>
      <c r="G804" s="16"/>
      <c r="H804" s="16"/>
      <c r="I804" s="16"/>
      <c r="J804" s="16"/>
    </row>
    <row r="805" spans="4:10" s="52" customFormat="1">
      <c r="D805" s="52" t="s">
        <v>403</v>
      </c>
      <c r="E805" s="16">
        <v>0</v>
      </c>
      <c r="F805" s="16"/>
      <c r="G805" s="16"/>
      <c r="H805" s="16"/>
      <c r="I805" s="16"/>
      <c r="J805" s="16"/>
    </row>
    <row r="806" spans="4:10" s="52" customFormat="1">
      <c r="E806" s="16"/>
      <c r="F806" s="16"/>
      <c r="G806" s="16"/>
      <c r="H806" s="16"/>
      <c r="I806" s="16"/>
      <c r="J806" s="16"/>
    </row>
    <row r="807" spans="4:10" s="52" customFormat="1">
      <c r="E807" s="16"/>
      <c r="F807" s="16"/>
      <c r="G807" s="16"/>
      <c r="H807" s="16"/>
      <c r="I807" s="16"/>
      <c r="J807" s="16"/>
    </row>
    <row r="808" spans="4:10" s="52" customFormat="1">
      <c r="D808" s="52" t="s">
        <v>371</v>
      </c>
      <c r="E808" s="16">
        <v>5</v>
      </c>
      <c r="F808" s="16"/>
      <c r="G808" s="16"/>
      <c r="H808" s="16"/>
      <c r="I808" s="16"/>
      <c r="J808" s="16"/>
    </row>
    <row r="809" spans="4:10" s="52" customFormat="1">
      <c r="D809" s="52" t="s">
        <v>381</v>
      </c>
      <c r="E809" s="16" t="s">
        <v>169</v>
      </c>
      <c r="F809" s="16"/>
      <c r="G809" s="16"/>
      <c r="H809" s="16"/>
      <c r="I809" s="16"/>
      <c r="J809" s="16"/>
    </row>
    <row r="810" spans="4:10" s="52" customFormat="1">
      <c r="D810" s="52" t="s">
        <v>375</v>
      </c>
      <c r="E810" s="16" t="s">
        <v>169</v>
      </c>
      <c r="F810" s="16"/>
      <c r="G810" s="16"/>
      <c r="H810" s="16"/>
      <c r="I810" s="16"/>
      <c r="J810" s="16"/>
    </row>
    <row r="811" spans="4:10" s="52" customFormat="1">
      <c r="D811" s="52" t="s">
        <v>374</v>
      </c>
      <c r="E811" s="16">
        <v>0</v>
      </c>
      <c r="F811" s="16"/>
      <c r="G811" s="16"/>
      <c r="H811" s="16"/>
      <c r="I811" s="16"/>
      <c r="J811" s="16"/>
    </row>
    <row r="812" spans="4:10" s="52" customFormat="1">
      <c r="D812" s="52" t="s">
        <v>378</v>
      </c>
      <c r="E812" s="16" t="s">
        <v>169</v>
      </c>
      <c r="F812" s="16"/>
      <c r="G812" s="16"/>
      <c r="H812" s="16"/>
      <c r="I812" s="16"/>
      <c r="J812" s="16"/>
    </row>
    <row r="813" spans="4:10" s="52" customFormat="1">
      <c r="E813" s="16"/>
      <c r="F813" s="16"/>
      <c r="G813" s="16"/>
      <c r="H813" s="16"/>
      <c r="I813" s="16"/>
      <c r="J813" s="16"/>
    </row>
    <row r="814" spans="4:10" s="52" customFormat="1">
      <c r="E814" s="16"/>
      <c r="F814" s="16"/>
      <c r="G814" s="16"/>
      <c r="H814" s="16"/>
      <c r="I814" s="16"/>
      <c r="J814" s="16"/>
    </row>
    <row r="815" spans="4:10" s="52" customFormat="1">
      <c r="D815" s="52" t="s">
        <v>372</v>
      </c>
      <c r="E815" s="16">
        <v>5</v>
      </c>
      <c r="F815" s="16"/>
      <c r="G815" s="16"/>
      <c r="H815" s="16"/>
      <c r="I815" s="16"/>
      <c r="J815" s="16"/>
    </row>
    <row r="816" spans="4:10" s="52" customFormat="1">
      <c r="D816" s="52" t="s">
        <v>381</v>
      </c>
      <c r="E816" s="16" t="s">
        <v>169</v>
      </c>
      <c r="F816" s="16"/>
      <c r="G816" s="16"/>
      <c r="H816" s="16"/>
      <c r="I816" s="16"/>
      <c r="J816" s="16"/>
    </row>
    <row r="817" spans="4:10" s="52" customFormat="1">
      <c r="D817" s="52" t="s">
        <v>375</v>
      </c>
      <c r="E817" s="16" t="s">
        <v>169</v>
      </c>
      <c r="F817" s="16"/>
      <c r="G817" s="16"/>
      <c r="H817" s="16"/>
      <c r="I817" s="16"/>
      <c r="J817" s="16"/>
    </row>
    <row r="818" spans="4:10" s="52" customFormat="1">
      <c r="D818" s="52" t="s">
        <v>404</v>
      </c>
      <c r="E818" s="16">
        <v>0</v>
      </c>
      <c r="F818" s="16"/>
      <c r="G818" s="16"/>
      <c r="H818" s="16"/>
      <c r="I818" s="16"/>
      <c r="J818" s="16"/>
    </row>
    <row r="819" spans="4:10" s="52" customFormat="1">
      <c r="D819" s="16" t="s">
        <v>405</v>
      </c>
      <c r="E819" s="16" t="s">
        <v>169</v>
      </c>
      <c r="F819" s="16"/>
      <c r="G819" s="16"/>
      <c r="H819" s="16"/>
      <c r="I819" s="16"/>
      <c r="J819" s="16"/>
    </row>
    <row r="820" spans="4:10" s="52" customFormat="1">
      <c r="E820" s="16"/>
      <c r="F820" s="16"/>
      <c r="G820" s="16"/>
      <c r="H820" s="16"/>
      <c r="I820" s="16"/>
      <c r="J820" s="16"/>
    </row>
    <row r="821" spans="4:10" s="52" customFormat="1">
      <c r="E821" s="16"/>
      <c r="F821" s="16"/>
      <c r="G821" s="16"/>
      <c r="H821" s="16"/>
      <c r="I821" s="16"/>
      <c r="J821" s="16"/>
    </row>
    <row r="822" spans="4:10" s="52" customFormat="1">
      <c r="D822" s="52" t="s">
        <v>406</v>
      </c>
      <c r="E822" s="16">
        <v>5</v>
      </c>
      <c r="F822" s="16"/>
      <c r="G822" s="16"/>
      <c r="H822" s="16"/>
      <c r="I822" s="16"/>
      <c r="J822" s="16"/>
    </row>
    <row r="823" spans="4:10" s="52" customFormat="1">
      <c r="D823" s="52" t="s">
        <v>381</v>
      </c>
      <c r="E823" s="16" t="s">
        <v>169</v>
      </c>
      <c r="F823" s="16"/>
      <c r="G823" s="16"/>
      <c r="H823" s="16"/>
      <c r="I823" s="16"/>
      <c r="J823" s="16"/>
    </row>
    <row r="824" spans="4:10" s="52" customFormat="1">
      <c r="D824" s="52" t="s">
        <v>375</v>
      </c>
      <c r="E824" s="16" t="s">
        <v>169</v>
      </c>
      <c r="F824" s="16"/>
      <c r="G824" s="16"/>
      <c r="H824" s="16"/>
      <c r="I824" s="16"/>
      <c r="J824" s="16"/>
    </row>
    <row r="825" spans="4:10" s="52" customFormat="1">
      <c r="D825" s="52" t="s">
        <v>407</v>
      </c>
      <c r="E825" s="16">
        <v>1</v>
      </c>
      <c r="F825" s="16"/>
      <c r="G825" s="16"/>
      <c r="H825" s="16"/>
      <c r="I825" s="16"/>
      <c r="J825" s="16"/>
    </row>
    <row r="826" spans="4:10" s="52" customFormat="1">
      <c r="D826" s="52" t="s">
        <v>395</v>
      </c>
      <c r="E826" s="16" t="s">
        <v>169</v>
      </c>
      <c r="F826" s="16"/>
      <c r="G826" s="16"/>
      <c r="H826" s="16"/>
      <c r="I826" s="16"/>
      <c r="J826" s="16"/>
    </row>
    <row r="827" spans="4:10" s="52" customFormat="1">
      <c r="D827" s="52" t="s">
        <v>368</v>
      </c>
      <c r="E827" s="16" t="s">
        <v>169</v>
      </c>
      <c r="F827" s="16"/>
      <c r="G827" s="16"/>
      <c r="H827" s="16"/>
      <c r="I827" s="16"/>
      <c r="J827" s="16"/>
    </row>
    <row r="828" spans="4:10" s="52" customFormat="1">
      <c r="E828" s="16"/>
      <c r="F828" s="16"/>
      <c r="G828" s="16"/>
      <c r="H828" s="16"/>
      <c r="I828" s="16"/>
      <c r="J828" s="16"/>
    </row>
    <row r="829" spans="4:10" s="52" customFormat="1">
      <c r="E829" s="16"/>
      <c r="F829" s="16"/>
      <c r="G829" s="16"/>
      <c r="H829" s="16"/>
      <c r="I829" s="16"/>
      <c r="J829" s="16"/>
    </row>
    <row r="830" spans="4:10" s="52" customFormat="1">
      <c r="D830" s="52" t="s">
        <v>408</v>
      </c>
      <c r="E830" s="16">
        <v>9</v>
      </c>
      <c r="F830" s="16"/>
      <c r="G830" s="16"/>
      <c r="H830" s="16"/>
      <c r="I830" s="16"/>
      <c r="J830" s="16"/>
    </row>
    <row r="831" spans="4:10" s="52" customFormat="1">
      <c r="D831" s="52" t="s">
        <v>409</v>
      </c>
      <c r="E831" s="16">
        <v>0</v>
      </c>
      <c r="F831" s="16"/>
      <c r="G831" s="16"/>
      <c r="H831" s="16"/>
      <c r="I831" s="16"/>
      <c r="J831" s="16"/>
    </row>
    <row r="832" spans="4:10" s="52" customFormat="1">
      <c r="E832" s="16"/>
      <c r="F832" s="16"/>
      <c r="G832" s="16"/>
      <c r="H832" s="16"/>
      <c r="I832" s="16"/>
      <c r="J832" s="16"/>
    </row>
    <row r="833" spans="1:12" s="52" customFormat="1">
      <c r="E833" s="16"/>
      <c r="F833" s="16"/>
      <c r="G833" s="16"/>
      <c r="H833" s="16"/>
      <c r="I833" s="16"/>
      <c r="J833" s="16"/>
    </row>
    <row r="834" spans="1:12" s="52" customFormat="1">
      <c r="E834" s="16"/>
      <c r="F834" s="16"/>
      <c r="G834" s="16"/>
      <c r="H834" s="16"/>
      <c r="I834" s="16"/>
      <c r="J834" s="16"/>
    </row>
    <row r="835" spans="1:12">
      <c r="C835" s="17" t="s">
        <v>172</v>
      </c>
      <c r="D835" s="17"/>
      <c r="E835" s="17">
        <v>9</v>
      </c>
    </row>
    <row r="836" spans="1:12">
      <c r="C836" s="17"/>
      <c r="D836" s="17"/>
    </row>
    <row r="837" spans="1:12">
      <c r="C837" s="17"/>
      <c r="D837" s="17"/>
    </row>
    <row r="838" spans="1:12">
      <c r="C838" s="17"/>
      <c r="D838" s="17"/>
    </row>
    <row r="839" spans="1:12">
      <c r="C839" s="17"/>
      <c r="D839" s="17"/>
    </row>
    <row r="840" spans="1:12" s="30" customFormat="1" ht="20" customHeight="1">
      <c r="A840" s="30">
        <v>44</v>
      </c>
      <c r="B840" s="31" t="s">
        <v>142</v>
      </c>
      <c r="C840" s="38"/>
      <c r="K840" s="30" t="s">
        <v>178</v>
      </c>
      <c r="L840" s="30" t="s">
        <v>178</v>
      </c>
    </row>
    <row r="841" spans="1:12">
      <c r="C841" s="17" t="s">
        <v>141</v>
      </c>
      <c r="D841" s="17"/>
      <c r="E841" s="17">
        <v>1</v>
      </c>
    </row>
    <row r="842" spans="1:12">
      <c r="C842" s="17" t="s">
        <v>139</v>
      </c>
      <c r="D842" s="17"/>
      <c r="E842" s="17">
        <v>0</v>
      </c>
    </row>
    <row r="843" spans="1:12">
      <c r="C843" s="17" t="s">
        <v>140</v>
      </c>
      <c r="D843" s="17"/>
      <c r="E843" s="17">
        <v>4</v>
      </c>
    </row>
    <row r="844" spans="1:12">
      <c r="C844" s="17" t="s">
        <v>417</v>
      </c>
      <c r="D844" s="17"/>
      <c r="E844" s="17" t="s">
        <v>169</v>
      </c>
    </row>
    <row r="845" spans="1:12">
      <c r="C845" s="17"/>
      <c r="D845" s="17"/>
    </row>
    <row r="846" spans="1:12">
      <c r="C846" s="17"/>
      <c r="D846" s="17"/>
    </row>
    <row r="847" spans="1:12">
      <c r="D847" s="17" t="s">
        <v>418</v>
      </c>
      <c r="E847" s="17" t="s">
        <v>169</v>
      </c>
      <c r="F847" s="17" t="s">
        <v>506</v>
      </c>
    </row>
    <row r="848" spans="1:12">
      <c r="D848" s="17" t="s">
        <v>451</v>
      </c>
      <c r="E848" s="17" t="s">
        <v>169</v>
      </c>
    </row>
    <row r="849" spans="1:12">
      <c r="D849" s="17" t="s">
        <v>143</v>
      </c>
      <c r="E849" s="17">
        <v>2</v>
      </c>
    </row>
    <row r="850" spans="1:12">
      <c r="D850" s="17" t="s">
        <v>144</v>
      </c>
      <c r="E850" s="17">
        <v>3</v>
      </c>
    </row>
    <row r="851" spans="1:12" ht="21">
      <c r="D851" s="40" t="s">
        <v>278</v>
      </c>
      <c r="E851" s="17">
        <v>40</v>
      </c>
    </row>
    <row r="852" spans="1:12">
      <c r="D852" s="17" t="s">
        <v>344</v>
      </c>
      <c r="E852" s="17" t="s">
        <v>169</v>
      </c>
    </row>
    <row r="853" spans="1:12">
      <c r="C853" s="17"/>
      <c r="D853" s="17"/>
    </row>
    <row r="854" spans="1:12">
      <c r="C854" s="17" t="s">
        <v>418</v>
      </c>
      <c r="D854" s="17"/>
      <c r="E854" s="17">
        <v>25</v>
      </c>
      <c r="F854" s="17" t="s">
        <v>507</v>
      </c>
    </row>
    <row r="855" spans="1:12" ht="21">
      <c r="C855" s="40" t="s">
        <v>413</v>
      </c>
      <c r="D855" s="5"/>
      <c r="E855" s="17">
        <v>0</v>
      </c>
    </row>
    <row r="856" spans="1:12" ht="21">
      <c r="C856" s="40" t="s">
        <v>508</v>
      </c>
      <c r="D856" s="5"/>
      <c r="E856" s="17">
        <v>1</v>
      </c>
    </row>
    <row r="857" spans="1:12">
      <c r="C857" s="40"/>
      <c r="D857" s="5"/>
    </row>
    <row r="858" spans="1:12">
      <c r="C858" s="40"/>
      <c r="D858" s="5"/>
    </row>
    <row r="859" spans="1:12">
      <c r="C859" s="40"/>
      <c r="D859" s="5"/>
    </row>
    <row r="860" spans="1:12">
      <c r="C860" s="40"/>
      <c r="D860" s="5"/>
    </row>
    <row r="861" spans="1:12">
      <c r="C861" s="40"/>
      <c r="D861" s="5"/>
    </row>
    <row r="862" spans="1:12" s="30" customFormat="1" ht="42">
      <c r="A862" s="30">
        <v>45</v>
      </c>
      <c r="B862" s="31" t="s">
        <v>145</v>
      </c>
      <c r="C862" s="38"/>
      <c r="K862" s="30" t="s">
        <v>178</v>
      </c>
      <c r="L862" s="30" t="s">
        <v>178</v>
      </c>
    </row>
    <row r="863" spans="1:12">
      <c r="C863" s="17" t="s">
        <v>147</v>
      </c>
      <c r="D863" s="17"/>
      <c r="E863" s="17">
        <v>1</v>
      </c>
    </row>
    <row r="864" spans="1:12">
      <c r="C864" s="17" t="s">
        <v>146</v>
      </c>
      <c r="D864" s="17"/>
      <c r="E864" s="17">
        <v>0</v>
      </c>
    </row>
    <row r="865" spans="2:12">
      <c r="C865" s="17" t="s">
        <v>140</v>
      </c>
      <c r="D865" s="17"/>
      <c r="E865" s="17">
        <v>4</v>
      </c>
    </row>
    <row r="866" spans="2:12">
      <c r="C866" s="17" t="s">
        <v>417</v>
      </c>
      <c r="D866" s="17"/>
      <c r="E866" s="17" t="s">
        <v>169</v>
      </c>
    </row>
    <row r="867" spans="2:12">
      <c r="C867" s="17"/>
      <c r="D867" s="17"/>
    </row>
    <row r="868" spans="2:12">
      <c r="C868" s="17"/>
      <c r="D868" s="17"/>
    </row>
    <row r="869" spans="2:12">
      <c r="D869" s="17" t="s">
        <v>418</v>
      </c>
      <c r="E869" s="17" t="s">
        <v>169</v>
      </c>
      <c r="F869" s="17" t="s">
        <v>506</v>
      </c>
    </row>
    <row r="870" spans="2:12">
      <c r="D870" s="17" t="s">
        <v>451</v>
      </c>
      <c r="E870" s="17" t="s">
        <v>169</v>
      </c>
    </row>
    <row r="871" spans="2:12">
      <c r="D871" s="17" t="s">
        <v>143</v>
      </c>
      <c r="E871" s="17" t="s">
        <v>169</v>
      </c>
    </row>
    <row r="872" spans="2:12">
      <c r="D872" s="17" t="s">
        <v>148</v>
      </c>
      <c r="E872" s="17">
        <v>2</v>
      </c>
    </row>
    <row r="873" spans="2:12" ht="21">
      <c r="D873" s="40" t="s">
        <v>279</v>
      </c>
      <c r="E873" s="17">
        <v>41</v>
      </c>
    </row>
    <row r="874" spans="2:12">
      <c r="D874" s="17" t="s">
        <v>344</v>
      </c>
      <c r="E874" s="17" t="s">
        <v>169</v>
      </c>
    </row>
    <row r="876" spans="2:12">
      <c r="C876" s="17" t="s">
        <v>418</v>
      </c>
      <c r="D876" s="17"/>
      <c r="E876" s="17" t="s">
        <v>169</v>
      </c>
      <c r="F876" s="17" t="s">
        <v>507</v>
      </c>
    </row>
    <row r="877" spans="2:12" ht="21">
      <c r="C877" s="40" t="s">
        <v>413</v>
      </c>
      <c r="D877" s="5"/>
      <c r="E877" s="17" t="s">
        <v>169</v>
      </c>
    </row>
    <row r="878" spans="2:12" ht="21">
      <c r="C878" s="40" t="s">
        <v>508</v>
      </c>
      <c r="D878" s="5"/>
      <c r="E878" s="17" t="s">
        <v>169</v>
      </c>
    </row>
    <row r="880" spans="2:12" s="28" customFormat="1">
      <c r="B880" s="28" t="s">
        <v>771</v>
      </c>
      <c r="C880" s="38"/>
      <c r="D880" s="30"/>
      <c r="K880" s="28" t="s">
        <v>178</v>
      </c>
      <c r="L880" s="28" t="s">
        <v>178</v>
      </c>
    </row>
    <row r="881" spans="3:6">
      <c r="C881" s="36" t="s">
        <v>518</v>
      </c>
      <c r="E881" s="17">
        <v>2</v>
      </c>
    </row>
    <row r="882" spans="3:6">
      <c r="C882" s="36" t="s">
        <v>509</v>
      </c>
      <c r="E882" s="17">
        <v>5</v>
      </c>
    </row>
    <row r="883" spans="3:6">
      <c r="C883" s="36" t="s">
        <v>413</v>
      </c>
      <c r="E883" s="17" t="s">
        <v>169</v>
      </c>
    </row>
    <row r="884" spans="3:6">
      <c r="C884" s="36" t="s">
        <v>519</v>
      </c>
      <c r="E884" s="17">
        <v>2</v>
      </c>
    </row>
    <row r="885" spans="3:6">
      <c r="C885" s="36" t="s">
        <v>520</v>
      </c>
      <c r="E885" s="17">
        <v>2</v>
      </c>
    </row>
    <row r="886" spans="3:6">
      <c r="C886" s="36" t="s">
        <v>521</v>
      </c>
      <c r="E886" s="17">
        <v>2</v>
      </c>
    </row>
    <row r="887" spans="3:6">
      <c r="C887" s="36" t="s">
        <v>522</v>
      </c>
      <c r="E887" s="17">
        <v>2</v>
      </c>
    </row>
    <row r="888" spans="3:6">
      <c r="C888" s="36" t="s">
        <v>523</v>
      </c>
      <c r="E888" s="17">
        <v>5</v>
      </c>
    </row>
    <row r="890" spans="3:6">
      <c r="C890" s="36" t="s">
        <v>524</v>
      </c>
      <c r="E890" s="17">
        <v>2</v>
      </c>
      <c r="F890" s="17" t="s">
        <v>734</v>
      </c>
    </row>
    <row r="891" spans="3:6">
      <c r="C891" s="36" t="s">
        <v>330</v>
      </c>
      <c r="E891" s="17" t="s">
        <v>169</v>
      </c>
    </row>
    <row r="892" spans="3:6">
      <c r="C892" s="36" t="s">
        <v>333</v>
      </c>
      <c r="E892" s="17" t="s">
        <v>169</v>
      </c>
    </row>
    <row r="894" spans="3:6">
      <c r="C894" s="36" t="s">
        <v>525</v>
      </c>
      <c r="E894" s="17">
        <v>4</v>
      </c>
    </row>
    <row r="895" spans="3:6">
      <c r="C895" s="36" t="s">
        <v>413</v>
      </c>
      <c r="E895" s="17" t="s">
        <v>169</v>
      </c>
    </row>
    <row r="896" spans="3:6">
      <c r="C896" s="36" t="s">
        <v>344</v>
      </c>
      <c r="E896" s="17" t="s">
        <v>169</v>
      </c>
    </row>
    <row r="897" spans="4:6">
      <c r="D897" s="17" t="s">
        <v>418</v>
      </c>
      <c r="E897" s="17" t="s">
        <v>169</v>
      </c>
      <c r="F897" s="17" t="s">
        <v>527</v>
      </c>
    </row>
    <row r="898" spans="4:6">
      <c r="D898" s="17" t="s">
        <v>451</v>
      </c>
      <c r="E898" s="17" t="s">
        <v>169</v>
      </c>
    </row>
    <row r="899" spans="4:6">
      <c r="D899" s="52" t="s">
        <v>528</v>
      </c>
      <c r="E899" s="17">
        <v>5</v>
      </c>
    </row>
    <row r="900" spans="4:6">
      <c r="D900" s="52" t="s">
        <v>529</v>
      </c>
      <c r="E900" s="17">
        <v>1</v>
      </c>
    </row>
    <row r="901" spans="4:6">
      <c r="D901" s="52" t="s">
        <v>530</v>
      </c>
      <c r="E901" s="17">
        <v>1</v>
      </c>
    </row>
    <row r="904" spans="4:6">
      <c r="D904" s="64" t="s">
        <v>531</v>
      </c>
      <c r="E904" s="17">
        <v>1</v>
      </c>
    </row>
    <row r="905" spans="4:6">
      <c r="D905" s="52" t="s">
        <v>532</v>
      </c>
      <c r="E905" s="17">
        <v>3</v>
      </c>
    </row>
    <row r="906" spans="4:6">
      <c r="D906" s="52" t="s">
        <v>533</v>
      </c>
      <c r="E906" s="17">
        <v>0</v>
      </c>
    </row>
    <row r="907" spans="4:6">
      <c r="D907" s="52" t="s">
        <v>534</v>
      </c>
      <c r="E907" s="17">
        <v>0</v>
      </c>
    </row>
    <row r="908" spans="4:6">
      <c r="D908" s="52" t="s">
        <v>535</v>
      </c>
      <c r="E908" s="17">
        <v>2</v>
      </c>
    </row>
    <row r="909" spans="4:6">
      <c r="D909" s="52" t="s">
        <v>451</v>
      </c>
      <c r="E909" s="17" t="s">
        <v>169</v>
      </c>
    </row>
    <row r="910" spans="4:6">
      <c r="D910" s="52" t="s">
        <v>536</v>
      </c>
      <c r="E910" s="17">
        <v>0</v>
      </c>
    </row>
    <row r="911" spans="4:6">
      <c r="D911" s="52" t="s">
        <v>461</v>
      </c>
      <c r="E911" s="17" t="s">
        <v>169</v>
      </c>
    </row>
    <row r="912" spans="4:6">
      <c r="D912" s="52" t="s">
        <v>344</v>
      </c>
      <c r="E912" s="17" t="s">
        <v>169</v>
      </c>
    </row>
    <row r="914" spans="4:5">
      <c r="D914" s="64" t="s">
        <v>537</v>
      </c>
      <c r="E914" s="17">
        <v>9</v>
      </c>
    </row>
    <row r="915" spans="4:5">
      <c r="D915" s="17" t="s">
        <v>451</v>
      </c>
      <c r="E915" s="17" t="s">
        <v>169</v>
      </c>
    </row>
    <row r="916" spans="4:5">
      <c r="D916" s="52" t="s">
        <v>538</v>
      </c>
      <c r="E916" s="17">
        <v>1</v>
      </c>
    </row>
    <row r="917" spans="4:5">
      <c r="D917" s="52" t="s">
        <v>539</v>
      </c>
      <c r="E917" s="17">
        <v>1</v>
      </c>
    </row>
    <row r="918" spans="4:5">
      <c r="D918" s="52" t="s">
        <v>540</v>
      </c>
      <c r="E918" s="17">
        <v>2</v>
      </c>
    </row>
    <row r="919" spans="4:5">
      <c r="D919" s="52" t="s">
        <v>541</v>
      </c>
      <c r="E919" s="17">
        <v>2</v>
      </c>
    </row>
    <row r="920" spans="4:5">
      <c r="D920" s="52" t="s">
        <v>542</v>
      </c>
      <c r="E920" s="17">
        <v>0</v>
      </c>
    </row>
    <row r="921" spans="4:5">
      <c r="D921" s="65" t="s">
        <v>543</v>
      </c>
      <c r="E921" s="17">
        <v>4</v>
      </c>
    </row>
    <row r="923" spans="4:5">
      <c r="D923" s="52" t="s">
        <v>544</v>
      </c>
      <c r="E923" s="17">
        <v>0</v>
      </c>
    </row>
    <row r="924" spans="4:5">
      <c r="D924" s="52" t="s">
        <v>545</v>
      </c>
      <c r="E924" s="17">
        <v>18</v>
      </c>
    </row>
    <row r="925" spans="4:5">
      <c r="D925" s="52" t="s">
        <v>455</v>
      </c>
      <c r="E925" s="17" t="s">
        <v>169</v>
      </c>
    </row>
    <row r="926" spans="4:5">
      <c r="D926" s="52" t="s">
        <v>459</v>
      </c>
      <c r="E926" s="17" t="s">
        <v>169</v>
      </c>
    </row>
    <row r="927" spans="4:5">
      <c r="D927" s="52" t="s">
        <v>546</v>
      </c>
      <c r="E927" s="17">
        <v>1</v>
      </c>
    </row>
    <row r="929" spans="4:5">
      <c r="D929" s="52" t="s">
        <v>547</v>
      </c>
      <c r="E929" s="17">
        <v>3</v>
      </c>
    </row>
    <row r="930" spans="4:5">
      <c r="D930" s="52" t="s">
        <v>451</v>
      </c>
      <c r="E930" s="17" t="s">
        <v>169</v>
      </c>
    </row>
    <row r="931" spans="4:5">
      <c r="D931" s="52" t="s">
        <v>461</v>
      </c>
      <c r="E931" s="17" t="s">
        <v>169</v>
      </c>
    </row>
    <row r="932" spans="4:5">
      <c r="D932" s="52" t="s">
        <v>548</v>
      </c>
      <c r="E932" s="17">
        <v>0</v>
      </c>
    </row>
    <row r="933" spans="4:5">
      <c r="D933" s="52" t="s">
        <v>549</v>
      </c>
      <c r="E933" s="17">
        <v>1</v>
      </c>
    </row>
    <row r="935" spans="4:5">
      <c r="D935" s="52" t="s">
        <v>550</v>
      </c>
      <c r="E935" s="17">
        <v>2</v>
      </c>
    </row>
    <row r="936" spans="4:5">
      <c r="D936" s="52" t="s">
        <v>461</v>
      </c>
      <c r="E936" s="17" t="s">
        <v>169</v>
      </c>
    </row>
    <row r="937" spans="4:5">
      <c r="D937" s="52" t="s">
        <v>376</v>
      </c>
      <c r="E937" s="17" t="s">
        <v>169</v>
      </c>
    </row>
    <row r="938" spans="4:5">
      <c r="D938" s="52" t="s">
        <v>377</v>
      </c>
      <c r="E938" s="17" t="s">
        <v>169</v>
      </c>
    </row>
    <row r="940" spans="4:5">
      <c r="D940" s="52" t="s">
        <v>551</v>
      </c>
      <c r="E940" s="17">
        <v>5</v>
      </c>
    </row>
    <row r="941" spans="4:5">
      <c r="D941" s="52" t="s">
        <v>451</v>
      </c>
      <c r="E941" s="17" t="s">
        <v>169</v>
      </c>
    </row>
    <row r="942" spans="4:5">
      <c r="D942" s="52" t="s">
        <v>443</v>
      </c>
      <c r="E942" s="17" t="s">
        <v>169</v>
      </c>
    </row>
    <row r="943" spans="4:5">
      <c r="D943" s="52" t="s">
        <v>443</v>
      </c>
      <c r="E943" s="17" t="s">
        <v>169</v>
      </c>
    </row>
    <row r="945" spans="4:5">
      <c r="D945" s="52" t="s">
        <v>552</v>
      </c>
      <c r="E945" s="17">
        <v>3</v>
      </c>
    </row>
    <row r="946" spans="4:5">
      <c r="D946" s="52" t="s">
        <v>553</v>
      </c>
      <c r="E946" s="17">
        <v>0</v>
      </c>
    </row>
    <row r="947" spans="4:5">
      <c r="D947" s="52" t="s">
        <v>554</v>
      </c>
      <c r="E947" s="17">
        <v>0</v>
      </c>
    </row>
    <row r="948" spans="4:5">
      <c r="D948" s="52" t="s">
        <v>451</v>
      </c>
      <c r="E948" s="17" t="s">
        <v>169</v>
      </c>
    </row>
    <row r="949" spans="4:5">
      <c r="D949" s="52" t="s">
        <v>555</v>
      </c>
      <c r="E949" s="17">
        <v>0</v>
      </c>
    </row>
    <row r="952" spans="4:5">
      <c r="D952" s="52" t="s">
        <v>556</v>
      </c>
      <c r="E952" s="17">
        <v>1</v>
      </c>
    </row>
    <row r="955" spans="4:5">
      <c r="D955" s="65" t="s">
        <v>557</v>
      </c>
      <c r="E955" s="17">
        <v>2</v>
      </c>
    </row>
    <row r="958" spans="4:5">
      <c r="D958" s="65" t="s">
        <v>558</v>
      </c>
      <c r="E958" s="17">
        <v>0</v>
      </c>
    </row>
    <row r="959" spans="4:5">
      <c r="D959" s="52" t="s">
        <v>544</v>
      </c>
      <c r="E959" s="17" t="s">
        <v>169</v>
      </c>
    </row>
    <row r="963" spans="4:6">
      <c r="D963" s="64" t="s">
        <v>559</v>
      </c>
      <c r="E963" s="17">
        <v>5</v>
      </c>
    </row>
    <row r="965" spans="4:6">
      <c r="D965" s="52" t="s">
        <v>560</v>
      </c>
      <c r="E965" s="17">
        <v>1</v>
      </c>
    </row>
    <row r="966" spans="4:6">
      <c r="D966" s="52" t="s">
        <v>451</v>
      </c>
      <c r="E966" s="17" t="s">
        <v>169</v>
      </c>
    </row>
    <row r="968" spans="4:6">
      <c r="D968" s="52" t="s">
        <v>561</v>
      </c>
      <c r="E968" s="17">
        <v>2</v>
      </c>
      <c r="F968" s="17" t="s">
        <v>743</v>
      </c>
    </row>
    <row r="969" spans="4:6">
      <c r="D969" s="64" t="s">
        <v>562</v>
      </c>
      <c r="E969" s="17">
        <v>1</v>
      </c>
    </row>
    <row r="971" spans="4:6">
      <c r="D971" s="52" t="s">
        <v>564</v>
      </c>
      <c r="E971" s="17">
        <v>2</v>
      </c>
    </row>
    <row r="972" spans="4:6">
      <c r="D972" s="52" t="s">
        <v>565</v>
      </c>
      <c r="E972" s="17">
        <v>0</v>
      </c>
    </row>
    <row r="973" spans="4:6">
      <c r="D973" s="52" t="s">
        <v>566</v>
      </c>
      <c r="E973" s="17">
        <v>2</v>
      </c>
    </row>
    <row r="974" spans="4:6">
      <c r="D974" s="52" t="s">
        <v>567</v>
      </c>
      <c r="E974" s="17">
        <v>0</v>
      </c>
    </row>
    <row r="975" spans="4:6">
      <c r="D975" s="52" t="s">
        <v>568</v>
      </c>
      <c r="E975" s="17">
        <v>3</v>
      </c>
    </row>
    <row r="976" spans="4:6">
      <c r="D976" s="52" t="s">
        <v>437</v>
      </c>
      <c r="E976" s="17" t="s">
        <v>169</v>
      </c>
    </row>
    <row r="977" spans="4:5">
      <c r="D977" s="52" t="s">
        <v>569</v>
      </c>
      <c r="E977" s="17">
        <v>0</v>
      </c>
    </row>
    <row r="978" spans="4:5">
      <c r="D978" s="52" t="s">
        <v>570</v>
      </c>
      <c r="E978" s="17">
        <v>1</v>
      </c>
    </row>
    <row r="979" spans="4:5">
      <c r="D979" s="52" t="s">
        <v>571</v>
      </c>
      <c r="E979" s="17">
        <v>0</v>
      </c>
    </row>
    <row r="980" spans="4:5">
      <c r="D980" s="52" t="s">
        <v>572</v>
      </c>
      <c r="E980" s="17">
        <v>2</v>
      </c>
    </row>
    <row r="982" spans="4:5">
      <c r="D982" s="52" t="s">
        <v>573</v>
      </c>
      <c r="E982" s="17">
        <v>2</v>
      </c>
    </row>
    <row r="983" spans="4:5">
      <c r="D983" s="52" t="s">
        <v>437</v>
      </c>
      <c r="E983" s="17" t="s">
        <v>169</v>
      </c>
    </row>
    <row r="985" spans="4:5">
      <c r="D985" s="52" t="s">
        <v>574</v>
      </c>
      <c r="E985" s="17">
        <v>3</v>
      </c>
    </row>
    <row r="986" spans="4:5">
      <c r="D986" s="52" t="s">
        <v>369</v>
      </c>
      <c r="E986" s="17" t="s">
        <v>169</v>
      </c>
    </row>
    <row r="988" spans="4:5">
      <c r="D988" s="52" t="s">
        <v>575</v>
      </c>
      <c r="E988" s="17">
        <v>23</v>
      </c>
    </row>
    <row r="989" spans="4:5">
      <c r="D989" s="52" t="s">
        <v>427</v>
      </c>
      <c r="E989" s="17" t="s">
        <v>169</v>
      </c>
    </row>
    <row r="990" spans="4:5">
      <c r="D990" s="52" t="s">
        <v>391</v>
      </c>
      <c r="E990" s="17" t="s">
        <v>169</v>
      </c>
    </row>
    <row r="991" spans="4:5">
      <c r="D991" s="52" t="s">
        <v>462</v>
      </c>
      <c r="E991" s="17" t="s">
        <v>169</v>
      </c>
    </row>
    <row r="992" spans="4:5">
      <c r="D992" s="52" t="s">
        <v>393</v>
      </c>
      <c r="E992" s="17" t="s">
        <v>169</v>
      </c>
    </row>
    <row r="993" spans="4:5">
      <c r="D993" s="52" t="s">
        <v>399</v>
      </c>
      <c r="E993" s="17" t="s">
        <v>169</v>
      </c>
    </row>
    <row r="994" spans="4:5">
      <c r="D994" s="52" t="s">
        <v>576</v>
      </c>
      <c r="E994" s="17">
        <v>0</v>
      </c>
    </row>
    <row r="995" spans="4:5">
      <c r="D995" s="52" t="s">
        <v>385</v>
      </c>
      <c r="E995" s="17" t="s">
        <v>169</v>
      </c>
    </row>
    <row r="996" spans="4:5">
      <c r="D996" s="52" t="s">
        <v>577</v>
      </c>
      <c r="E996" s="17">
        <v>0</v>
      </c>
    </row>
    <row r="997" spans="4:5">
      <c r="D997" s="52" t="s">
        <v>466</v>
      </c>
      <c r="E997" s="17" t="s">
        <v>169</v>
      </c>
    </row>
    <row r="998" spans="4:5">
      <c r="D998" s="52" t="s">
        <v>394</v>
      </c>
      <c r="E998" s="17" t="s">
        <v>169</v>
      </c>
    </row>
    <row r="999" spans="4:5">
      <c r="D999" s="52" t="s">
        <v>400</v>
      </c>
      <c r="E999" s="17" t="s">
        <v>169</v>
      </c>
    </row>
    <row r="1000" spans="4:5">
      <c r="D1000" s="52" t="s">
        <v>578</v>
      </c>
      <c r="E1000" s="17">
        <v>0</v>
      </c>
    </row>
    <row r="1001" spans="4:5">
      <c r="D1001" s="52" t="s">
        <v>388</v>
      </c>
      <c r="E1001" s="17" t="s">
        <v>169</v>
      </c>
    </row>
    <row r="1002" spans="4:5">
      <c r="D1002" s="52" t="s">
        <v>577</v>
      </c>
      <c r="E1002" s="17" t="s">
        <v>169</v>
      </c>
    </row>
    <row r="1003" spans="4:5">
      <c r="D1003" s="52" t="s">
        <v>471</v>
      </c>
      <c r="E1003" s="17" t="s">
        <v>169</v>
      </c>
    </row>
    <row r="1004" spans="4:5">
      <c r="D1004" s="52" t="s">
        <v>401</v>
      </c>
      <c r="E1004" s="17" t="s">
        <v>169</v>
      </c>
    </row>
    <row r="1005" spans="4:5">
      <c r="D1005" s="52" t="s">
        <v>579</v>
      </c>
      <c r="E1005" s="17">
        <v>0</v>
      </c>
    </row>
    <row r="1006" spans="4:5">
      <c r="D1006" s="52" t="s">
        <v>390</v>
      </c>
      <c r="E1006" s="17" t="s">
        <v>169</v>
      </c>
    </row>
    <row r="1007" spans="4:5">
      <c r="D1007" s="52" t="s">
        <v>577</v>
      </c>
      <c r="E1007" s="17" t="s">
        <v>169</v>
      </c>
    </row>
    <row r="1010" spans="4:5">
      <c r="D1010" s="52" t="s">
        <v>392</v>
      </c>
      <c r="E1010" s="17" t="s">
        <v>169</v>
      </c>
    </row>
    <row r="1014" spans="4:5">
      <c r="D1014" s="64" t="s">
        <v>580</v>
      </c>
      <c r="E1014" s="17">
        <v>0</v>
      </c>
    </row>
    <row r="1015" spans="4:5">
      <c r="D1015" s="52" t="s">
        <v>581</v>
      </c>
      <c r="E1015" s="17">
        <v>0</v>
      </c>
    </row>
    <row r="1016" spans="4:5">
      <c r="D1016" s="52" t="s">
        <v>451</v>
      </c>
      <c r="E1016" s="17" t="s">
        <v>169</v>
      </c>
    </row>
    <row r="1018" spans="4:5">
      <c r="D1018" s="64" t="s">
        <v>582</v>
      </c>
      <c r="E1018" s="17">
        <v>9</v>
      </c>
    </row>
    <row r="1019" spans="4:5">
      <c r="D1019" s="52" t="s">
        <v>437</v>
      </c>
      <c r="E1019" s="17" t="s">
        <v>169</v>
      </c>
    </row>
    <row r="1020" spans="4:5">
      <c r="D1020" s="52" t="s">
        <v>583</v>
      </c>
      <c r="E1020" s="17">
        <v>1</v>
      </c>
    </row>
    <row r="1022" spans="4:5">
      <c r="D1022" s="64" t="s">
        <v>584</v>
      </c>
    </row>
    <row r="1023" spans="4:5">
      <c r="D1023" s="52" t="s">
        <v>585</v>
      </c>
      <c r="E1023" s="17">
        <v>7</v>
      </c>
    </row>
    <row r="1024" spans="4:5">
      <c r="D1024" s="52" t="s">
        <v>574</v>
      </c>
      <c r="E1024" s="17" t="s">
        <v>169</v>
      </c>
    </row>
    <row r="1025" spans="4:5">
      <c r="D1025" s="52" t="s">
        <v>398</v>
      </c>
      <c r="E1025" s="17" t="s">
        <v>169</v>
      </c>
    </row>
    <row r="1026" spans="4:5">
      <c r="D1026" s="52" t="s">
        <v>379</v>
      </c>
      <c r="E1026" s="17" t="s">
        <v>169</v>
      </c>
    </row>
    <row r="1028" spans="4:5">
      <c r="D1028" s="52" t="s">
        <v>586</v>
      </c>
      <c r="E1028" s="17">
        <v>5</v>
      </c>
    </row>
    <row r="1029" spans="4:5">
      <c r="D1029" s="52" t="s">
        <v>587</v>
      </c>
      <c r="E1029" s="17">
        <v>0</v>
      </c>
    </row>
    <row r="1030" spans="4:5">
      <c r="D1030" s="52" t="s">
        <v>383</v>
      </c>
      <c r="E1030" s="17" t="s">
        <v>169</v>
      </c>
    </row>
    <row r="1031" spans="4:5">
      <c r="D1031" s="52" t="s">
        <v>577</v>
      </c>
      <c r="E1031" s="17" t="s">
        <v>169</v>
      </c>
    </row>
    <row r="1032" spans="4:5">
      <c r="D1032" s="52" t="s">
        <v>576</v>
      </c>
      <c r="E1032" s="17">
        <v>0</v>
      </c>
    </row>
    <row r="1033" spans="4:5">
      <c r="D1033" s="65" t="s">
        <v>385</v>
      </c>
      <c r="E1033" s="17">
        <v>0</v>
      </c>
    </row>
    <row r="1034" spans="4:5">
      <c r="D1034" s="52" t="s">
        <v>577</v>
      </c>
      <c r="E1034" s="17" t="s">
        <v>169</v>
      </c>
    </row>
    <row r="1035" spans="4:5">
      <c r="D1035" s="52" t="s">
        <v>578</v>
      </c>
      <c r="E1035" s="17">
        <v>0</v>
      </c>
    </row>
    <row r="1036" spans="4:5">
      <c r="D1036" s="52" t="s">
        <v>388</v>
      </c>
      <c r="E1036" s="17" t="s">
        <v>169</v>
      </c>
    </row>
    <row r="1037" spans="4:5">
      <c r="D1037" s="52" t="s">
        <v>577</v>
      </c>
      <c r="E1037" s="17" t="s">
        <v>169</v>
      </c>
    </row>
    <row r="1038" spans="4:5">
      <c r="D1038" s="52" t="s">
        <v>579</v>
      </c>
      <c r="E1038" s="17">
        <v>0</v>
      </c>
    </row>
    <row r="1039" spans="4:5">
      <c r="D1039" s="52" t="s">
        <v>390</v>
      </c>
      <c r="E1039" s="17" t="s">
        <v>169</v>
      </c>
    </row>
    <row r="1040" spans="4:5">
      <c r="D1040" s="52" t="s">
        <v>577</v>
      </c>
      <c r="E1040" s="17" t="s">
        <v>169</v>
      </c>
    </row>
    <row r="1042" spans="4:5">
      <c r="D1042" s="52" t="s">
        <v>588</v>
      </c>
      <c r="E1042" s="17">
        <v>2</v>
      </c>
    </row>
    <row r="1043" spans="4:5">
      <c r="D1043" s="52" t="s">
        <v>589</v>
      </c>
      <c r="E1043" s="17">
        <v>5</v>
      </c>
    </row>
    <row r="1044" spans="4:5">
      <c r="D1044" s="52" t="s">
        <v>398</v>
      </c>
      <c r="E1044" s="17">
        <v>4</v>
      </c>
    </row>
    <row r="1045" spans="4:5">
      <c r="D1045" s="52" t="s">
        <v>590</v>
      </c>
      <c r="E1045" s="17">
        <v>5</v>
      </c>
    </row>
    <row r="1046" spans="4:5">
      <c r="D1046" s="52" t="s">
        <v>398</v>
      </c>
      <c r="E1046" s="17" t="s">
        <v>169</v>
      </c>
    </row>
    <row r="1047" spans="4:5">
      <c r="D1047" s="52" t="s">
        <v>384</v>
      </c>
      <c r="E1047" s="17" t="s">
        <v>169</v>
      </c>
    </row>
    <row r="1048" spans="4:5">
      <c r="D1048" s="52" t="s">
        <v>548</v>
      </c>
      <c r="E1048" s="17" t="s">
        <v>169</v>
      </c>
    </row>
    <row r="1049" spans="4:5">
      <c r="D1049" s="52" t="s">
        <v>591</v>
      </c>
      <c r="E1049" s="17">
        <v>0</v>
      </c>
    </row>
    <row r="1050" spans="4:5">
      <c r="D1050" s="52" t="s">
        <v>592</v>
      </c>
      <c r="E1050" s="17">
        <v>0</v>
      </c>
    </row>
    <row r="1052" spans="4:5">
      <c r="D1052" s="52" t="s">
        <v>593</v>
      </c>
      <c r="E1052" s="17">
        <v>5</v>
      </c>
    </row>
    <row r="1053" spans="4:5">
      <c r="D1053" s="52" t="s">
        <v>594</v>
      </c>
      <c r="E1053" s="17">
        <v>0</v>
      </c>
    </row>
    <row r="1054" spans="4:5">
      <c r="E1054" s="17" t="s">
        <v>169</v>
      </c>
    </row>
    <row r="1055" spans="4:5">
      <c r="D1055" s="52" t="s">
        <v>595</v>
      </c>
      <c r="E1055" s="17">
        <v>1</v>
      </c>
    </row>
    <row r="1056" spans="4:5">
      <c r="D1056" s="52" t="s">
        <v>397</v>
      </c>
      <c r="E1056" s="17" t="s">
        <v>169</v>
      </c>
    </row>
    <row r="1057" spans="4:5">
      <c r="D1057" s="52" t="s">
        <v>596</v>
      </c>
      <c r="E1057" s="17">
        <v>0</v>
      </c>
    </row>
    <row r="1058" spans="4:5">
      <c r="D1058" s="52" t="s">
        <v>385</v>
      </c>
      <c r="E1058" s="17" t="s">
        <v>169</v>
      </c>
    </row>
    <row r="1059" spans="4:5">
      <c r="D1059" s="52" t="s">
        <v>595</v>
      </c>
      <c r="E1059" s="17" t="s">
        <v>169</v>
      </c>
    </row>
    <row r="1060" spans="4:5">
      <c r="D1060" s="52" t="s">
        <v>597</v>
      </c>
      <c r="E1060" s="17">
        <v>0</v>
      </c>
    </row>
    <row r="1061" spans="4:5">
      <c r="D1061" s="52" t="s">
        <v>388</v>
      </c>
      <c r="E1061" s="17" t="s">
        <v>169</v>
      </c>
    </row>
    <row r="1062" spans="4:5">
      <c r="D1062" s="52" t="s">
        <v>595</v>
      </c>
      <c r="E1062" s="17" t="s">
        <v>169</v>
      </c>
    </row>
    <row r="1063" spans="4:5">
      <c r="D1063" s="52" t="s">
        <v>598</v>
      </c>
      <c r="E1063" s="17">
        <v>0</v>
      </c>
    </row>
    <row r="1064" spans="4:5">
      <c r="D1064" s="52" t="s">
        <v>390</v>
      </c>
      <c r="E1064" s="17" t="s">
        <v>169</v>
      </c>
    </row>
    <row r="1065" spans="4:5">
      <c r="D1065" s="52" t="s">
        <v>595</v>
      </c>
      <c r="E1065" s="17" t="s">
        <v>169</v>
      </c>
    </row>
    <row r="1067" spans="4:5">
      <c r="D1067" s="52" t="s">
        <v>381</v>
      </c>
      <c r="E1067" s="17" t="s">
        <v>169</v>
      </c>
    </row>
    <row r="1068" spans="4:5">
      <c r="D1068" s="52" t="s">
        <v>548</v>
      </c>
      <c r="E1068" s="17" t="s">
        <v>169</v>
      </c>
    </row>
    <row r="1070" spans="4:5">
      <c r="D1070" s="52" t="s">
        <v>591</v>
      </c>
      <c r="E1070" s="17" t="s">
        <v>169</v>
      </c>
    </row>
    <row r="1071" spans="4:5">
      <c r="D1071" s="52" t="s">
        <v>592</v>
      </c>
      <c r="E1071" s="17" t="s">
        <v>169</v>
      </c>
    </row>
    <row r="1072" spans="4:5">
      <c r="D1072" s="52" t="s">
        <v>599</v>
      </c>
      <c r="E1072" s="17">
        <v>12</v>
      </c>
    </row>
    <row r="1073" spans="4:5">
      <c r="D1073" s="52" t="s">
        <v>431</v>
      </c>
      <c r="E1073" s="17" t="s">
        <v>169</v>
      </c>
    </row>
    <row r="1074" spans="4:5">
      <c r="D1074" s="52" t="s">
        <v>403</v>
      </c>
      <c r="E1074" s="17" t="s">
        <v>169</v>
      </c>
    </row>
    <row r="1075" spans="4:5">
      <c r="D1075" s="52" t="s">
        <v>600</v>
      </c>
      <c r="E1075" s="17" t="s">
        <v>169</v>
      </c>
    </row>
    <row r="1076" spans="4:5">
      <c r="D1076" s="52" t="s">
        <v>595</v>
      </c>
      <c r="E1076" s="17" t="s">
        <v>169</v>
      </c>
    </row>
    <row r="1077" spans="4:5">
      <c r="D1077" s="52" t="s">
        <v>381</v>
      </c>
      <c r="E1077" s="17" t="s">
        <v>169</v>
      </c>
    </row>
    <row r="1078" spans="4:5">
      <c r="D1078" s="52" t="s">
        <v>548</v>
      </c>
      <c r="E1078" s="17" t="s">
        <v>169</v>
      </c>
    </row>
    <row r="1079" spans="4:5">
      <c r="D1079" s="52" t="s">
        <v>601</v>
      </c>
      <c r="E1079" s="17">
        <v>0</v>
      </c>
    </row>
    <row r="1080" spans="4:5">
      <c r="D1080" s="52" t="s">
        <v>602</v>
      </c>
      <c r="E1080" s="17">
        <v>0</v>
      </c>
    </row>
    <row r="1082" spans="4:5">
      <c r="D1082" s="52" t="s">
        <v>603</v>
      </c>
      <c r="E1082" s="17">
        <v>5</v>
      </c>
    </row>
    <row r="1083" spans="4:5">
      <c r="D1083" s="16" t="s">
        <v>604</v>
      </c>
      <c r="E1083" s="17">
        <v>0</v>
      </c>
    </row>
    <row r="1084" spans="4:5">
      <c r="D1084" s="52" t="s">
        <v>465</v>
      </c>
      <c r="E1084" s="17">
        <v>0</v>
      </c>
    </row>
    <row r="1085" spans="4:5">
      <c r="D1085" s="52" t="s">
        <v>469</v>
      </c>
      <c r="E1085" s="17">
        <v>0</v>
      </c>
    </row>
    <row r="1086" spans="4:5">
      <c r="D1086" s="52" t="s">
        <v>474</v>
      </c>
      <c r="E1086" s="17">
        <v>0</v>
      </c>
    </row>
    <row r="1088" spans="4:5">
      <c r="D1088" s="52" t="s">
        <v>605</v>
      </c>
      <c r="E1088" s="17">
        <v>0</v>
      </c>
    </row>
    <row r="1089" spans="4:5">
      <c r="D1089" s="52" t="s">
        <v>548</v>
      </c>
      <c r="E1089" s="17" t="s">
        <v>169</v>
      </c>
    </row>
    <row r="1090" spans="4:5">
      <c r="D1090" s="52" t="s">
        <v>606</v>
      </c>
      <c r="E1090" s="17">
        <v>1</v>
      </c>
    </row>
    <row r="1093" spans="4:5">
      <c r="D1093" s="52" t="s">
        <v>484</v>
      </c>
      <c r="E1093" s="17" t="s">
        <v>169</v>
      </c>
    </row>
    <row r="1094" spans="4:5">
      <c r="D1094" s="52" t="s">
        <v>485</v>
      </c>
      <c r="E1094" s="17" t="s">
        <v>169</v>
      </c>
    </row>
    <row r="1097" spans="4:5">
      <c r="D1097" s="52" t="s">
        <v>607</v>
      </c>
      <c r="E1097" s="17">
        <v>1</v>
      </c>
    </row>
    <row r="1098" spans="4:5">
      <c r="D1098" s="52" t="s">
        <v>608</v>
      </c>
      <c r="E1098" s="17">
        <v>3</v>
      </c>
    </row>
    <row r="1099" spans="4:5">
      <c r="D1099" s="52" t="s">
        <v>609</v>
      </c>
      <c r="E1099" s="17">
        <v>3</v>
      </c>
    </row>
    <row r="1100" spans="4:5">
      <c r="D1100" s="52" t="s">
        <v>455</v>
      </c>
      <c r="E1100" s="17" t="s">
        <v>169</v>
      </c>
    </row>
    <row r="1104" spans="4:5">
      <c r="D1104" s="52" t="s">
        <v>610</v>
      </c>
      <c r="E1104" s="17">
        <v>0</v>
      </c>
    </row>
    <row r="1105" spans="4:5">
      <c r="D1105" s="52" t="s">
        <v>611</v>
      </c>
      <c r="E1105" s="17">
        <v>3</v>
      </c>
    </row>
    <row r="1106" spans="4:5">
      <c r="D1106" s="52" t="s">
        <v>612</v>
      </c>
      <c r="E1106" s="17">
        <v>0</v>
      </c>
    </row>
    <row r="1107" spans="4:5">
      <c r="D1107" s="52" t="s">
        <v>613</v>
      </c>
      <c r="E1107" s="17">
        <v>1</v>
      </c>
    </row>
    <row r="1111" spans="4:5">
      <c r="D1111" s="64" t="s">
        <v>614</v>
      </c>
      <c r="E1111" s="17">
        <v>9</v>
      </c>
    </row>
    <row r="1112" spans="4:5">
      <c r="D1112" s="52" t="s">
        <v>567</v>
      </c>
      <c r="E1112" s="17" t="s">
        <v>169</v>
      </c>
    </row>
    <row r="1113" spans="4:5">
      <c r="D1113" s="52" t="s">
        <v>565</v>
      </c>
      <c r="E1113" s="17" t="s">
        <v>169</v>
      </c>
    </row>
    <row r="1114" spans="4:5">
      <c r="D1114" s="52" t="s">
        <v>615</v>
      </c>
      <c r="E1114" s="17">
        <v>1</v>
      </c>
    </row>
    <row r="1115" spans="4:5">
      <c r="D1115" s="52" t="s">
        <v>569</v>
      </c>
      <c r="E1115" s="17" t="s">
        <v>169</v>
      </c>
    </row>
    <row r="1116" spans="4:5">
      <c r="D1116" s="52" t="s">
        <v>437</v>
      </c>
      <c r="E1116" s="17" t="s">
        <v>169</v>
      </c>
    </row>
    <row r="1117" spans="4:5">
      <c r="D1117" s="52" t="s">
        <v>570</v>
      </c>
      <c r="E1117" s="17" t="s">
        <v>169</v>
      </c>
    </row>
    <row r="1121" spans="4:5">
      <c r="D1121" s="64" t="s">
        <v>616</v>
      </c>
      <c r="E1121" s="17">
        <v>4</v>
      </c>
    </row>
    <row r="1122" spans="4:5">
      <c r="D1122" s="65" t="s">
        <v>617</v>
      </c>
      <c r="E1122" s="17">
        <v>0</v>
      </c>
    </row>
    <row r="1123" spans="4:5">
      <c r="D1123" s="52" t="s">
        <v>618</v>
      </c>
      <c r="E1123" s="17">
        <v>9</v>
      </c>
    </row>
    <row r="1124" spans="4:5">
      <c r="D1124" s="52" t="s">
        <v>574</v>
      </c>
      <c r="E1124" s="17" t="s">
        <v>169</v>
      </c>
    </row>
    <row r="1125" spans="4:5">
      <c r="D1125" s="52" t="s">
        <v>577</v>
      </c>
      <c r="E1125" s="17" t="s">
        <v>169</v>
      </c>
    </row>
    <row r="1126" spans="4:5">
      <c r="D1126" s="52" t="s">
        <v>619</v>
      </c>
      <c r="E1126" s="17">
        <v>0</v>
      </c>
    </row>
    <row r="1127" spans="4:5">
      <c r="D1127" s="52" t="s">
        <v>589</v>
      </c>
      <c r="E1127" s="17" t="s">
        <v>169</v>
      </c>
    </row>
    <row r="1128" spans="4:5">
      <c r="D1128" s="52" t="s">
        <v>588</v>
      </c>
      <c r="E1128" s="17" t="s">
        <v>169</v>
      </c>
    </row>
    <row r="1129" spans="4:5">
      <c r="D1129" s="52" t="s">
        <v>574</v>
      </c>
      <c r="E1129" s="17" t="s">
        <v>169</v>
      </c>
    </row>
    <row r="1130" spans="4:5">
      <c r="D1130" s="52" t="s">
        <v>577</v>
      </c>
      <c r="E1130" s="17" t="s">
        <v>169</v>
      </c>
    </row>
    <row r="1131" spans="4:5">
      <c r="D1131" s="52" t="s">
        <v>620</v>
      </c>
      <c r="E1131" s="17">
        <v>0</v>
      </c>
    </row>
    <row r="1132" spans="4:5">
      <c r="D1132" s="52" t="s">
        <v>590</v>
      </c>
      <c r="E1132" s="17">
        <v>7</v>
      </c>
    </row>
    <row r="1133" spans="4:5">
      <c r="D1133" s="52" t="s">
        <v>398</v>
      </c>
      <c r="E1133" s="17" t="s">
        <v>169</v>
      </c>
    </row>
    <row r="1134" spans="4:5">
      <c r="D1134" s="52" t="s">
        <v>588</v>
      </c>
      <c r="E1134" s="17" t="s">
        <v>169</v>
      </c>
    </row>
    <row r="1136" spans="4:5">
      <c r="D1136" s="52" t="s">
        <v>369</v>
      </c>
      <c r="E1136" s="17" t="s">
        <v>169</v>
      </c>
    </row>
    <row r="1138" spans="4:5">
      <c r="D1138" s="52" t="s">
        <v>621</v>
      </c>
      <c r="E1138" s="17" t="s">
        <v>169</v>
      </c>
    </row>
    <row r="1139" spans="4:5">
      <c r="D1139" s="52" t="s">
        <v>622</v>
      </c>
      <c r="E1139" s="17">
        <v>0</v>
      </c>
    </row>
    <row r="1140" spans="4:5">
      <c r="D1140" s="65" t="s">
        <v>623</v>
      </c>
      <c r="E1140" s="17">
        <v>8</v>
      </c>
    </row>
    <row r="1141" spans="4:5">
      <c r="D1141" s="52" t="s">
        <v>379</v>
      </c>
      <c r="E1141" s="17" t="s">
        <v>169</v>
      </c>
    </row>
    <row r="1142" spans="4:5">
      <c r="D1142" s="52" t="s">
        <v>380</v>
      </c>
      <c r="E1142" s="17" t="s">
        <v>169</v>
      </c>
    </row>
    <row r="1143" spans="4:5">
      <c r="D1143" s="52" t="s">
        <v>380</v>
      </c>
    </row>
    <row r="1144" spans="4:5">
      <c r="D1144" s="52" t="s">
        <v>485</v>
      </c>
    </row>
    <row r="1145" spans="4:5">
      <c r="D1145" s="52" t="s">
        <v>593</v>
      </c>
    </row>
    <row r="1146" spans="4:5">
      <c r="D1146" s="52" t="s">
        <v>381</v>
      </c>
    </row>
    <row r="1147" spans="4:5">
      <c r="D1147" s="52" t="s">
        <v>548</v>
      </c>
    </row>
    <row r="1148" spans="4:5">
      <c r="D1148" s="52" t="s">
        <v>577</v>
      </c>
    </row>
    <row r="1150" spans="4:5">
      <c r="D1150" s="52" t="s">
        <v>624</v>
      </c>
      <c r="E1150" s="17">
        <v>5</v>
      </c>
    </row>
    <row r="1151" spans="4:5">
      <c r="D1151" s="52" t="s">
        <v>625</v>
      </c>
      <c r="E1151" s="17">
        <v>0</v>
      </c>
    </row>
    <row r="1152" spans="4:5">
      <c r="D1152" s="52" t="s">
        <v>383</v>
      </c>
      <c r="E1152" s="17" t="s">
        <v>169</v>
      </c>
    </row>
    <row r="1153" spans="4:5">
      <c r="D1153" s="52" t="s">
        <v>626</v>
      </c>
      <c r="E1153" s="17">
        <v>1</v>
      </c>
    </row>
    <row r="1154" spans="4:5">
      <c r="D1154" s="52" t="s">
        <v>397</v>
      </c>
      <c r="E1154" s="17" t="s">
        <v>169</v>
      </c>
    </row>
    <row r="1155" spans="4:5">
      <c r="D1155" s="52" t="s">
        <v>627</v>
      </c>
      <c r="E1155" s="17">
        <v>0</v>
      </c>
    </row>
    <row r="1156" spans="4:5">
      <c r="D1156" s="52" t="s">
        <v>385</v>
      </c>
      <c r="E1156" s="17" t="s">
        <v>169</v>
      </c>
    </row>
    <row r="1157" spans="4:5">
      <c r="D1157" s="52" t="s">
        <v>626</v>
      </c>
      <c r="E1157" s="17" t="s">
        <v>169</v>
      </c>
    </row>
    <row r="1158" spans="4:5">
      <c r="D1158" s="52" t="s">
        <v>628</v>
      </c>
      <c r="E1158" s="17">
        <v>0</v>
      </c>
    </row>
    <row r="1159" spans="4:5">
      <c r="D1159" s="52" t="s">
        <v>388</v>
      </c>
      <c r="E1159" s="17" t="s">
        <v>169</v>
      </c>
    </row>
    <row r="1160" spans="4:5">
      <c r="D1160" s="52" t="s">
        <v>626</v>
      </c>
      <c r="E1160" s="17" t="s">
        <v>169</v>
      </c>
    </row>
    <row r="1161" spans="4:5">
      <c r="D1161" s="52" t="s">
        <v>629</v>
      </c>
      <c r="E1161" s="17">
        <v>0</v>
      </c>
    </row>
    <row r="1162" spans="4:5">
      <c r="D1162" s="52" t="s">
        <v>390</v>
      </c>
      <c r="E1162" s="17" t="s">
        <v>169</v>
      </c>
    </row>
    <row r="1163" spans="4:5">
      <c r="D1163" s="52" t="s">
        <v>626</v>
      </c>
      <c r="E1163" s="17" t="s">
        <v>169</v>
      </c>
    </row>
    <row r="1166" spans="4:5">
      <c r="D1166" s="52" t="s">
        <v>630</v>
      </c>
      <c r="E1166" s="17">
        <v>2</v>
      </c>
    </row>
    <row r="1167" spans="4:5">
      <c r="D1167" s="52" t="s">
        <v>591</v>
      </c>
      <c r="E1167" s="17" t="s">
        <v>169</v>
      </c>
    </row>
    <row r="1168" spans="4:5">
      <c r="D1168" s="52" t="s">
        <v>631</v>
      </c>
      <c r="E1168" s="17">
        <v>1</v>
      </c>
    </row>
    <row r="1169" spans="3:6">
      <c r="D1169" s="52" t="s">
        <v>577</v>
      </c>
      <c r="E1169" s="17" t="s">
        <v>169</v>
      </c>
    </row>
    <row r="1170" spans="3:6">
      <c r="D1170" s="52" t="s">
        <v>619</v>
      </c>
      <c r="E1170" s="17" t="s">
        <v>169</v>
      </c>
    </row>
    <row r="1172" spans="3:6">
      <c r="D1172" s="52" t="s">
        <v>632</v>
      </c>
      <c r="E1172" s="17">
        <v>1</v>
      </c>
    </row>
    <row r="1173" spans="3:6">
      <c r="D1173" s="52" t="s">
        <v>633</v>
      </c>
      <c r="E1173" s="17">
        <v>3</v>
      </c>
    </row>
    <row r="1174" spans="3:6">
      <c r="D1174" s="52" t="s">
        <v>548</v>
      </c>
      <c r="E1174" s="17" t="s">
        <v>169</v>
      </c>
    </row>
    <row r="1175" spans="3:6">
      <c r="D1175" s="52" t="s">
        <v>634</v>
      </c>
      <c r="E1175" s="17">
        <v>0</v>
      </c>
    </row>
    <row r="1176" spans="3:6">
      <c r="D1176" s="52" t="s">
        <v>359</v>
      </c>
      <c r="E1176" s="17" t="s">
        <v>169</v>
      </c>
    </row>
    <row r="1177" spans="3:6">
      <c r="C1177" s="36" t="s">
        <v>737</v>
      </c>
      <c r="D1177" s="66"/>
      <c r="E1177" s="17" t="s">
        <v>169</v>
      </c>
      <c r="F1177" s="17" t="s">
        <v>741</v>
      </c>
    </row>
    <row r="1178" spans="3:6">
      <c r="C1178" s="36" t="s">
        <v>752</v>
      </c>
      <c r="D1178" s="66"/>
      <c r="E1178" s="17">
        <v>11</v>
      </c>
    </row>
    <row r="1179" spans="3:6">
      <c r="C1179" s="36" t="s">
        <v>330</v>
      </c>
      <c r="D1179" s="66"/>
      <c r="E1179" s="17" t="s">
        <v>169</v>
      </c>
    </row>
    <row r="1180" spans="3:6">
      <c r="C1180" s="36" t="s">
        <v>333</v>
      </c>
      <c r="D1180" s="66"/>
      <c r="E1180" s="17" t="s">
        <v>169</v>
      </c>
    </row>
    <row r="1181" spans="3:6">
      <c r="C1181" s="36" t="s">
        <v>207</v>
      </c>
      <c r="D1181" s="66"/>
      <c r="E1181" s="17" t="s">
        <v>169</v>
      </c>
    </row>
    <row r="1182" spans="3:6">
      <c r="C1182" s="36" t="s">
        <v>241</v>
      </c>
      <c r="D1182" s="66"/>
      <c r="E1182" s="17" t="s">
        <v>169</v>
      </c>
    </row>
    <row r="1183" spans="3:6">
      <c r="D1183" s="66"/>
    </row>
    <row r="1184" spans="3:6">
      <c r="D1184" s="66"/>
    </row>
    <row r="1185" spans="4:5">
      <c r="D1185" s="52" t="s">
        <v>635</v>
      </c>
      <c r="E1185" s="17">
        <v>18</v>
      </c>
    </row>
    <row r="1186" spans="4:5">
      <c r="D1186" s="52" t="s">
        <v>451</v>
      </c>
      <c r="E1186" s="17" t="s">
        <v>169</v>
      </c>
    </row>
    <row r="1187" spans="4:5">
      <c r="D1187" s="52" t="s">
        <v>451</v>
      </c>
      <c r="E1187" s="17" t="s">
        <v>169</v>
      </c>
    </row>
    <row r="1188" spans="4:5">
      <c r="D1188" s="52" t="s">
        <v>451</v>
      </c>
      <c r="E1188" s="17" t="s">
        <v>169</v>
      </c>
    </row>
    <row r="1189" spans="4:5">
      <c r="D1189" s="52" t="s">
        <v>451</v>
      </c>
      <c r="E1189" s="17" t="s">
        <v>169</v>
      </c>
    </row>
    <row r="1190" spans="4:5">
      <c r="D1190" s="52" t="s">
        <v>636</v>
      </c>
      <c r="E1190" s="17" t="s">
        <v>169</v>
      </c>
    </row>
    <row r="1191" spans="4:5">
      <c r="D1191" s="52" t="s">
        <v>448</v>
      </c>
      <c r="E1191" s="17" t="s">
        <v>169</v>
      </c>
    </row>
    <row r="1192" spans="4:5">
      <c r="D1192" s="52" t="s">
        <v>451</v>
      </c>
      <c r="E1192" s="17" t="s">
        <v>169</v>
      </c>
    </row>
    <row r="1193" spans="4:5">
      <c r="D1193" s="52" t="s">
        <v>344</v>
      </c>
      <c r="E1193" s="17" t="s">
        <v>169</v>
      </c>
    </row>
    <row r="1196" spans="4:5">
      <c r="D1196" s="52" t="s">
        <v>637</v>
      </c>
      <c r="E1196" s="17">
        <v>1</v>
      </c>
    </row>
    <row r="1197" spans="4:5">
      <c r="D1197" s="52" t="s">
        <v>638</v>
      </c>
      <c r="E1197" s="17" t="s">
        <v>169</v>
      </c>
    </row>
    <row r="1199" spans="4:5">
      <c r="D1199" s="52" t="s">
        <v>451</v>
      </c>
    </row>
    <row r="1200" spans="4:5">
      <c r="D1200" s="52" t="s">
        <v>447</v>
      </c>
    </row>
    <row r="1201" spans="4:5">
      <c r="D1201" s="52" t="s">
        <v>447</v>
      </c>
    </row>
    <row r="1203" spans="4:5">
      <c r="D1203" s="52" t="s">
        <v>639</v>
      </c>
      <c r="E1203" s="17">
        <v>0</v>
      </c>
    </row>
    <row r="1204" spans="4:5">
      <c r="D1204" s="52" t="s">
        <v>640</v>
      </c>
      <c r="E1204" s="17">
        <v>1</v>
      </c>
    </row>
    <row r="1205" spans="4:5">
      <c r="D1205" s="52" t="s">
        <v>451</v>
      </c>
    </row>
    <row r="1209" spans="4:5">
      <c r="D1209" s="52" t="s">
        <v>641</v>
      </c>
      <c r="E1209" s="17">
        <v>22</v>
      </c>
    </row>
    <row r="1210" spans="4:5">
      <c r="D1210" s="52" t="s">
        <v>642</v>
      </c>
      <c r="E1210" s="17">
        <v>2</v>
      </c>
    </row>
    <row r="1211" spans="4:5">
      <c r="D1211" s="52" t="s">
        <v>643</v>
      </c>
      <c r="E1211" s="17">
        <v>8</v>
      </c>
    </row>
    <row r="1213" spans="4:5">
      <c r="D1213" s="52" t="s">
        <v>644</v>
      </c>
      <c r="E1213" s="17">
        <v>2</v>
      </c>
    </row>
    <row r="1214" spans="4:5">
      <c r="D1214" s="52" t="s">
        <v>645</v>
      </c>
      <c r="E1214" s="17">
        <v>5</v>
      </c>
    </row>
    <row r="1216" spans="4:5">
      <c r="D1216" s="52" t="s">
        <v>646</v>
      </c>
      <c r="E1216" s="17">
        <v>0</v>
      </c>
    </row>
    <row r="1217" spans="4:5">
      <c r="D1217" s="52" t="s">
        <v>647</v>
      </c>
      <c r="E1217" s="17">
        <v>2</v>
      </c>
    </row>
    <row r="1218" spans="4:5">
      <c r="D1218" s="52" t="s">
        <v>648</v>
      </c>
      <c r="E1218" s="17">
        <v>5</v>
      </c>
    </row>
    <row r="1220" spans="4:5">
      <c r="D1220" s="52" t="s">
        <v>649</v>
      </c>
      <c r="E1220" s="17">
        <v>0</v>
      </c>
    </row>
    <row r="1221" spans="4:5">
      <c r="D1221" s="52" t="s">
        <v>650</v>
      </c>
      <c r="E1221" s="17">
        <v>0</v>
      </c>
    </row>
    <row r="1222" spans="4:5">
      <c r="D1222" s="52" t="s">
        <v>651</v>
      </c>
      <c r="E1222" s="17">
        <v>0</v>
      </c>
    </row>
    <row r="1223" spans="4:5">
      <c r="D1223" s="52" t="s">
        <v>652</v>
      </c>
      <c r="E1223" s="17">
        <v>0</v>
      </c>
    </row>
    <row r="1225" spans="4:5">
      <c r="D1225" s="52" t="s">
        <v>653</v>
      </c>
      <c r="E1225" s="17">
        <v>2</v>
      </c>
    </row>
    <row r="1226" spans="4:5">
      <c r="D1226" s="52" t="s">
        <v>649</v>
      </c>
      <c r="E1226" s="17" t="s">
        <v>169</v>
      </c>
    </row>
    <row r="1227" spans="4:5">
      <c r="D1227" s="52" t="s">
        <v>650</v>
      </c>
      <c r="E1227" s="17" t="s">
        <v>169</v>
      </c>
    </row>
    <row r="1228" spans="4:5">
      <c r="D1228" s="52" t="s">
        <v>648</v>
      </c>
      <c r="E1228" s="17" t="s">
        <v>169</v>
      </c>
    </row>
    <row r="1230" spans="4:5">
      <c r="D1230" s="52" t="s">
        <v>654</v>
      </c>
      <c r="E1230" s="17">
        <v>2</v>
      </c>
    </row>
    <row r="1231" spans="4:5">
      <c r="D1231" s="52" t="s">
        <v>655</v>
      </c>
      <c r="E1231" s="17">
        <v>4</v>
      </c>
    </row>
    <row r="1232" spans="4:5">
      <c r="D1232" s="52" t="s">
        <v>432</v>
      </c>
      <c r="E1232" s="17" t="s">
        <v>169</v>
      </c>
    </row>
    <row r="1233" spans="4:6">
      <c r="D1233" s="52" t="s">
        <v>656</v>
      </c>
      <c r="E1233" s="17">
        <v>2</v>
      </c>
    </row>
    <row r="1234" spans="4:6">
      <c r="D1234" s="52" t="s">
        <v>657</v>
      </c>
      <c r="E1234" s="17">
        <v>0</v>
      </c>
    </row>
    <row r="1235" spans="4:6">
      <c r="D1235" s="52" t="s">
        <v>543</v>
      </c>
      <c r="E1235" s="17" t="s">
        <v>169</v>
      </c>
    </row>
    <row r="1237" spans="4:6">
      <c r="D1237" s="52" t="s">
        <v>658</v>
      </c>
      <c r="E1237" s="17">
        <v>1</v>
      </c>
    </row>
    <row r="1238" spans="4:6">
      <c r="D1238" s="52" t="s">
        <v>659</v>
      </c>
      <c r="E1238" s="17">
        <v>0</v>
      </c>
    </row>
    <row r="1239" spans="4:6">
      <c r="D1239" s="52" t="s">
        <v>660</v>
      </c>
      <c r="E1239" s="17">
        <v>0</v>
      </c>
      <c r="F1239" s="17" t="s">
        <v>662</v>
      </c>
    </row>
    <row r="1240" spans="4:6">
      <c r="D1240" s="52" t="s">
        <v>661</v>
      </c>
      <c r="E1240" s="17">
        <v>0</v>
      </c>
      <c r="F1240" s="17" t="s">
        <v>662</v>
      </c>
    </row>
    <row r="1243" spans="4:6">
      <c r="D1243" s="52" t="s">
        <v>663</v>
      </c>
      <c r="E1243" s="17">
        <v>2</v>
      </c>
    </row>
    <row r="1244" spans="4:6">
      <c r="D1244" s="52" t="s">
        <v>664</v>
      </c>
      <c r="E1244" s="17">
        <v>3</v>
      </c>
    </row>
    <row r="1245" spans="4:6">
      <c r="D1245" s="52" t="s">
        <v>665</v>
      </c>
      <c r="E1245" s="17">
        <v>0</v>
      </c>
    </row>
    <row r="1246" spans="4:6">
      <c r="D1246" s="52" t="s">
        <v>666</v>
      </c>
      <c r="E1246" s="17">
        <v>0</v>
      </c>
    </row>
    <row r="1248" spans="4:6">
      <c r="D1248" s="52" t="s">
        <v>667</v>
      </c>
      <c r="E1248" s="17">
        <v>1</v>
      </c>
    </row>
    <row r="1249" spans="4:6">
      <c r="D1249" s="52" t="s">
        <v>659</v>
      </c>
      <c r="E1249" s="17" t="s">
        <v>169</v>
      </c>
    </row>
    <row r="1250" spans="4:6">
      <c r="D1250" s="52" t="s">
        <v>665</v>
      </c>
      <c r="E1250" s="17" t="s">
        <v>169</v>
      </c>
    </row>
    <row r="1251" spans="4:6">
      <c r="D1251" s="52" t="s">
        <v>666</v>
      </c>
      <c r="E1251" s="17" t="s">
        <v>169</v>
      </c>
    </row>
    <row r="1253" spans="4:6">
      <c r="D1253" s="52" t="s">
        <v>668</v>
      </c>
      <c r="E1253" s="17">
        <v>0</v>
      </c>
    </row>
    <row r="1254" spans="4:6">
      <c r="D1254" s="52" t="s">
        <v>669</v>
      </c>
      <c r="E1254" s="17">
        <v>1</v>
      </c>
    </row>
    <row r="1256" spans="4:6">
      <c r="D1256" s="52" t="s">
        <v>670</v>
      </c>
      <c r="E1256" s="17">
        <v>1</v>
      </c>
    </row>
    <row r="1257" spans="4:6">
      <c r="D1257" s="52" t="s">
        <v>484</v>
      </c>
      <c r="E1257" s="17" t="s">
        <v>169</v>
      </c>
    </row>
    <row r="1258" spans="4:6">
      <c r="D1258" s="52" t="s">
        <v>671</v>
      </c>
      <c r="E1258" s="17">
        <v>0</v>
      </c>
    </row>
    <row r="1259" spans="4:6">
      <c r="D1259" s="52" t="s">
        <v>461</v>
      </c>
      <c r="E1259" s="17" t="s">
        <v>169</v>
      </c>
    </row>
    <row r="1261" spans="4:6">
      <c r="D1261" s="52" t="s">
        <v>672</v>
      </c>
      <c r="E1261" s="17">
        <v>0</v>
      </c>
    </row>
    <row r="1262" spans="4:6">
      <c r="D1262" s="52" t="s">
        <v>673</v>
      </c>
      <c r="E1262" s="17">
        <v>0</v>
      </c>
      <c r="F1262" s="17" t="s">
        <v>662</v>
      </c>
    </row>
    <row r="1264" spans="4:6">
      <c r="D1264" s="52" t="s">
        <v>674</v>
      </c>
      <c r="E1264" s="17">
        <v>0</v>
      </c>
    </row>
    <row r="1265" spans="4:6">
      <c r="D1265" s="52" t="s">
        <v>675</v>
      </c>
      <c r="E1265" s="17">
        <v>3</v>
      </c>
    </row>
    <row r="1266" spans="4:6">
      <c r="D1266" s="52" t="s">
        <v>484</v>
      </c>
      <c r="E1266" s="17" t="s">
        <v>169</v>
      </c>
    </row>
    <row r="1267" spans="4:6">
      <c r="D1267" s="52" t="s">
        <v>676</v>
      </c>
      <c r="E1267" s="17">
        <v>1</v>
      </c>
    </row>
    <row r="1268" spans="4:6">
      <c r="D1268" s="52" t="s">
        <v>484</v>
      </c>
      <c r="E1268" s="17" t="s">
        <v>169</v>
      </c>
    </row>
    <row r="1269" spans="4:6">
      <c r="D1269" s="52" t="s">
        <v>677</v>
      </c>
      <c r="E1269" s="17">
        <v>0</v>
      </c>
    </row>
    <row r="1271" spans="4:6">
      <c r="D1271" s="52" t="s">
        <v>484</v>
      </c>
      <c r="E1271" s="17" t="s">
        <v>169</v>
      </c>
    </row>
    <row r="1272" spans="4:6">
      <c r="D1272" s="52" t="s">
        <v>672</v>
      </c>
      <c r="E1272" s="17" t="s">
        <v>169</v>
      </c>
    </row>
    <row r="1273" spans="4:6">
      <c r="D1273" s="52" t="s">
        <v>673</v>
      </c>
      <c r="E1273" s="17">
        <v>0</v>
      </c>
      <c r="F1273" s="17" t="s">
        <v>662</v>
      </c>
    </row>
    <row r="1277" spans="4:6">
      <c r="D1277" s="52" t="s">
        <v>678</v>
      </c>
      <c r="E1277" s="17">
        <v>0</v>
      </c>
    </row>
    <row r="1278" spans="4:6">
      <c r="D1278" s="52" t="s">
        <v>679</v>
      </c>
      <c r="E1278" s="17">
        <v>6</v>
      </c>
    </row>
    <row r="1281" spans="4:5">
      <c r="D1281" s="52" t="s">
        <v>680</v>
      </c>
      <c r="E1281" s="17">
        <v>9</v>
      </c>
    </row>
    <row r="1282" spans="4:5">
      <c r="D1282" s="52" t="s">
        <v>681</v>
      </c>
      <c r="E1282" s="17">
        <v>0</v>
      </c>
    </row>
    <row r="1283" spans="4:5">
      <c r="D1283" s="52" t="s">
        <v>489</v>
      </c>
      <c r="E1283" s="17" t="s">
        <v>169</v>
      </c>
    </row>
    <row r="1284" spans="4:5">
      <c r="D1284" s="52" t="s">
        <v>681</v>
      </c>
      <c r="E1284" s="17" t="s">
        <v>169</v>
      </c>
    </row>
    <row r="1285" spans="4:5">
      <c r="D1285" s="52" t="s">
        <v>489</v>
      </c>
      <c r="E1285" s="17" t="s">
        <v>169</v>
      </c>
    </row>
    <row r="1286" spans="4:5">
      <c r="D1286" s="52" t="s">
        <v>682</v>
      </c>
      <c r="E1286" s="17">
        <v>10</v>
      </c>
    </row>
    <row r="1287" spans="4:5">
      <c r="D1287" s="52" t="s">
        <v>681</v>
      </c>
      <c r="E1287" s="17" t="s">
        <v>169</v>
      </c>
    </row>
    <row r="1288" spans="4:5">
      <c r="D1288" s="52" t="s">
        <v>683</v>
      </c>
      <c r="E1288" s="17">
        <v>3</v>
      </c>
    </row>
    <row r="1289" spans="4:5">
      <c r="D1289" s="52" t="s">
        <v>684</v>
      </c>
      <c r="E1289" s="17">
        <v>0</v>
      </c>
    </row>
    <row r="1290" spans="4:5">
      <c r="D1290" s="52" t="s">
        <v>486</v>
      </c>
      <c r="E1290" s="17" t="s">
        <v>169</v>
      </c>
    </row>
    <row r="1291" spans="4:5">
      <c r="D1291" s="52" t="s">
        <v>683</v>
      </c>
      <c r="E1291" s="17" t="s">
        <v>169</v>
      </c>
    </row>
    <row r="1292" spans="4:5">
      <c r="D1292" s="52" t="s">
        <v>490</v>
      </c>
      <c r="E1292" s="17" t="s">
        <v>169</v>
      </c>
    </row>
    <row r="1296" spans="4:5">
      <c r="D1296" s="52" t="s">
        <v>685</v>
      </c>
      <c r="E1296" s="17">
        <v>0</v>
      </c>
    </row>
    <row r="1298" spans="4:6">
      <c r="D1298" s="52" t="s">
        <v>686</v>
      </c>
      <c r="E1298" s="17">
        <v>1</v>
      </c>
    </row>
    <row r="1299" spans="4:6">
      <c r="D1299" s="52" t="s">
        <v>687</v>
      </c>
      <c r="E1299" s="17">
        <v>1</v>
      </c>
    </row>
    <row r="1300" spans="4:6">
      <c r="D1300" s="52" t="s">
        <v>688</v>
      </c>
      <c r="E1300" s="17">
        <v>0</v>
      </c>
    </row>
    <row r="1301" spans="4:6">
      <c r="D1301" s="52" t="s">
        <v>689</v>
      </c>
      <c r="E1301" s="17">
        <v>0</v>
      </c>
      <c r="F1301" s="17" t="s">
        <v>662</v>
      </c>
    </row>
    <row r="1304" spans="4:6">
      <c r="D1304" s="52" t="s">
        <v>678</v>
      </c>
      <c r="E1304" s="17" t="s">
        <v>169</v>
      </c>
    </row>
    <row r="1305" spans="4:6">
      <c r="D1305" s="52" t="s">
        <v>531</v>
      </c>
      <c r="E1305" s="17" t="s">
        <v>169</v>
      </c>
    </row>
    <row r="1306" spans="4:6">
      <c r="D1306" s="52" t="s">
        <v>690</v>
      </c>
      <c r="E1306" s="17">
        <v>0</v>
      </c>
    </row>
    <row r="1310" spans="4:6">
      <c r="D1310" s="52" t="s">
        <v>691</v>
      </c>
      <c r="E1310" s="17">
        <v>0</v>
      </c>
    </row>
    <row r="1311" spans="4:6">
      <c r="D1311" s="52" t="s">
        <v>692</v>
      </c>
      <c r="E1311" s="17">
        <v>0</v>
      </c>
    </row>
    <row r="1312" spans="4:6">
      <c r="D1312" s="52" t="s">
        <v>693</v>
      </c>
      <c r="E1312" s="17">
        <v>0</v>
      </c>
    </row>
    <row r="1316" spans="4:5">
      <c r="D1316" s="52" t="s">
        <v>420</v>
      </c>
      <c r="E1316" s="17" t="s">
        <v>169</v>
      </c>
    </row>
    <row r="1317" spans="4:5">
      <c r="D1317" s="52" t="s">
        <v>421</v>
      </c>
      <c r="E1317" s="17" t="s">
        <v>169</v>
      </c>
    </row>
    <row r="1318" spans="4:5">
      <c r="D1318" s="52" t="s">
        <v>492</v>
      </c>
      <c r="E1318" s="17" t="s">
        <v>169</v>
      </c>
    </row>
    <row r="1319" spans="4:5">
      <c r="D1319" s="52" t="s">
        <v>493</v>
      </c>
      <c r="E1319" s="17" t="s">
        <v>169</v>
      </c>
    </row>
    <row r="1322" spans="4:5">
      <c r="D1322" s="52" t="s">
        <v>636</v>
      </c>
      <c r="E1322" s="17" t="s">
        <v>169</v>
      </c>
    </row>
    <row r="1323" spans="4:5">
      <c r="D1323" s="52" t="s">
        <v>694</v>
      </c>
      <c r="E1323" s="17">
        <v>1</v>
      </c>
    </row>
    <row r="1325" spans="4:5">
      <c r="D1325" s="52" t="s">
        <v>695</v>
      </c>
      <c r="E1325" s="17">
        <v>0</v>
      </c>
    </row>
    <row r="1326" spans="4:5">
      <c r="D1326" s="52" t="s">
        <v>450</v>
      </c>
      <c r="E1326" s="17" t="s">
        <v>169</v>
      </c>
    </row>
    <row r="1331" spans="4:5">
      <c r="D1331" s="52" t="s">
        <v>593</v>
      </c>
      <c r="E1331" s="17" t="s">
        <v>169</v>
      </c>
    </row>
    <row r="1332" spans="4:5">
      <c r="D1332" s="52" t="s">
        <v>631</v>
      </c>
      <c r="E1332" s="17" t="s">
        <v>169</v>
      </c>
    </row>
    <row r="1333" spans="4:5">
      <c r="D1333" s="52" t="s">
        <v>697</v>
      </c>
      <c r="E1333" s="17">
        <v>1</v>
      </c>
    </row>
    <row r="1334" spans="4:5">
      <c r="D1334" s="52" t="s">
        <v>606</v>
      </c>
      <c r="E1334" s="17">
        <v>1</v>
      </c>
    </row>
    <row r="1335" spans="4:5">
      <c r="D1335" s="52" t="s">
        <v>698</v>
      </c>
      <c r="E1335" s="17">
        <v>0</v>
      </c>
    </row>
    <row r="1336" spans="4:5">
      <c r="D1336" s="52" t="s">
        <v>545</v>
      </c>
      <c r="E1336" s="17" t="s">
        <v>169</v>
      </c>
    </row>
    <row r="1337" spans="4:5">
      <c r="D1337" s="52" t="s">
        <v>605</v>
      </c>
      <c r="E1337" s="17">
        <v>0</v>
      </c>
    </row>
    <row r="1338" spans="4:5">
      <c r="D1338" s="52" t="s">
        <v>699</v>
      </c>
      <c r="E1338" s="17">
        <v>9</v>
      </c>
    </row>
    <row r="1339" spans="4:5">
      <c r="D1339" s="52" t="s">
        <v>700</v>
      </c>
      <c r="E1339" s="17">
        <v>12</v>
      </c>
    </row>
    <row r="1344" spans="4:5">
      <c r="D1344" s="52" t="s">
        <v>701</v>
      </c>
      <c r="E1344" s="17" t="s">
        <v>169</v>
      </c>
    </row>
    <row r="1345" spans="4:5">
      <c r="D1345" s="52" t="s">
        <v>702</v>
      </c>
      <c r="E1345" s="17">
        <v>0</v>
      </c>
    </row>
    <row r="1346" spans="4:5">
      <c r="D1346" s="65" t="s">
        <v>623</v>
      </c>
      <c r="E1346" s="17" t="s">
        <v>169</v>
      </c>
    </row>
    <row r="1348" spans="4:5">
      <c r="D1348" s="52" t="s">
        <v>703</v>
      </c>
      <c r="E1348" s="17" t="s">
        <v>169</v>
      </c>
    </row>
    <row r="1349" spans="4:5">
      <c r="D1349" s="52" t="s">
        <v>704</v>
      </c>
      <c r="E1349" s="17">
        <v>0</v>
      </c>
    </row>
    <row r="1350" spans="4:5">
      <c r="D1350" s="65" t="s">
        <v>623</v>
      </c>
      <c r="E1350" s="17" t="s">
        <v>169</v>
      </c>
    </row>
    <row r="1352" spans="4:5">
      <c r="D1352" s="52" t="s">
        <v>705</v>
      </c>
      <c r="E1352" s="17" t="s">
        <v>169</v>
      </c>
    </row>
    <row r="1353" spans="4:5">
      <c r="D1353" s="52" t="s">
        <v>706</v>
      </c>
      <c r="E1353" s="17">
        <v>4</v>
      </c>
    </row>
    <row r="1354" spans="4:5">
      <c r="D1354" s="52" t="s">
        <v>395</v>
      </c>
    </row>
    <row r="1355" spans="4:5">
      <c r="D1355" s="52" t="s">
        <v>484</v>
      </c>
      <c r="E1355" s="17" t="s">
        <v>169</v>
      </c>
    </row>
    <row r="1356" spans="4:5">
      <c r="D1356" s="52" t="s">
        <v>485</v>
      </c>
      <c r="E1356" s="17" t="s">
        <v>169</v>
      </c>
    </row>
    <row r="1357" spans="4:5">
      <c r="D1357" s="52" t="s">
        <v>598</v>
      </c>
      <c r="E1357" s="17" t="s">
        <v>169</v>
      </c>
    </row>
    <row r="1358" spans="4:5">
      <c r="D1358" s="52" t="s">
        <v>389</v>
      </c>
      <c r="E1358" s="17" t="s">
        <v>169</v>
      </c>
    </row>
    <row r="1359" spans="4:5">
      <c r="D1359" s="52" t="s">
        <v>548</v>
      </c>
      <c r="E1359" s="17" t="s">
        <v>169</v>
      </c>
    </row>
    <row r="1360" spans="4:5">
      <c r="D1360" s="52" t="s">
        <v>577</v>
      </c>
      <c r="E1360" s="17" t="s">
        <v>169</v>
      </c>
    </row>
    <row r="1361" spans="3:6">
      <c r="D1361" s="52" t="s">
        <v>629</v>
      </c>
      <c r="E1361" s="17" t="s">
        <v>169</v>
      </c>
    </row>
    <row r="1362" spans="3:6">
      <c r="D1362" s="52" t="s">
        <v>630</v>
      </c>
      <c r="E1362" s="17" t="s">
        <v>169</v>
      </c>
    </row>
    <row r="1363" spans="3:6">
      <c r="D1363" s="52" t="s">
        <v>631</v>
      </c>
      <c r="E1363" s="17" t="s">
        <v>169</v>
      </c>
    </row>
    <row r="1364" spans="3:6">
      <c r="D1364" s="52" t="s">
        <v>632</v>
      </c>
      <c r="E1364" s="17" t="s">
        <v>169</v>
      </c>
    </row>
    <row r="1365" spans="3:6">
      <c r="D1365" s="52" t="s">
        <v>598</v>
      </c>
      <c r="E1365" s="17" t="s">
        <v>169</v>
      </c>
    </row>
    <row r="1366" spans="3:6">
      <c r="D1366" s="52" t="s">
        <v>707</v>
      </c>
      <c r="E1366" s="17">
        <v>1</v>
      </c>
    </row>
    <row r="1367" spans="3:6">
      <c r="D1367" s="52" t="s">
        <v>631</v>
      </c>
      <c r="E1367" s="17" t="s">
        <v>169</v>
      </c>
    </row>
    <row r="1368" spans="3:6">
      <c r="D1368" s="52" t="s">
        <v>696</v>
      </c>
      <c r="E1368" s="17" t="s">
        <v>169</v>
      </c>
    </row>
    <row r="1372" spans="3:6">
      <c r="D1372" s="52" t="s">
        <v>708</v>
      </c>
      <c r="E1372" s="17">
        <v>1</v>
      </c>
      <c r="F1372" s="17" t="s">
        <v>740</v>
      </c>
    </row>
    <row r="1373" spans="3:6">
      <c r="D1373" s="52" t="s">
        <v>709</v>
      </c>
      <c r="E1373" s="17">
        <v>3</v>
      </c>
    </row>
    <row r="1374" spans="3:6">
      <c r="D1374" s="52" t="s">
        <v>634</v>
      </c>
    </row>
    <row r="1375" spans="3:6">
      <c r="C1375" s="36" t="s">
        <v>737</v>
      </c>
      <c r="D1375" s="60"/>
      <c r="E1375" s="17">
        <v>8</v>
      </c>
      <c r="F1375" s="17" t="s">
        <v>735</v>
      </c>
    </row>
    <row r="1376" spans="3:6">
      <c r="C1376" s="36" t="s">
        <v>738</v>
      </c>
      <c r="D1376" s="60"/>
      <c r="E1376" s="17">
        <v>3</v>
      </c>
    </row>
    <row r="1377" spans="3:10">
      <c r="C1377" s="36" t="s">
        <v>413</v>
      </c>
      <c r="D1377" s="60"/>
      <c r="E1377" s="17" t="s">
        <v>169</v>
      </c>
    </row>
    <row r="1378" spans="3:10">
      <c r="C1378" s="36" t="s">
        <v>519</v>
      </c>
      <c r="D1378" s="60"/>
      <c r="E1378" s="17" t="s">
        <v>169</v>
      </c>
    </row>
    <row r="1379" spans="3:10">
      <c r="C1379" s="36" t="s">
        <v>739</v>
      </c>
      <c r="D1379" s="60"/>
      <c r="E1379" s="17">
        <v>1</v>
      </c>
    </row>
    <row r="1380" spans="3:10">
      <c r="C1380" s="36" t="s">
        <v>523</v>
      </c>
      <c r="D1380" s="60"/>
      <c r="E1380" s="17" t="s">
        <v>169</v>
      </c>
    </row>
    <row r="1381" spans="3:10">
      <c r="D1381" s="52" t="s">
        <v>544</v>
      </c>
      <c r="E1381" s="17" t="s">
        <v>169</v>
      </c>
      <c r="F1381" s="67" t="s">
        <v>744</v>
      </c>
      <c r="G1381" s="67"/>
      <c r="H1381" s="67"/>
      <c r="I1381" s="67"/>
      <c r="J1381" s="67"/>
    </row>
    <row r="1386" spans="3:10">
      <c r="D1386" s="52" t="s">
        <v>710</v>
      </c>
      <c r="E1386" s="17">
        <v>8</v>
      </c>
    </row>
    <row r="1387" spans="3:10">
      <c r="D1387" s="70" t="s">
        <v>745</v>
      </c>
      <c r="E1387" s="17" t="s">
        <v>169</v>
      </c>
    </row>
    <row r="1388" spans="3:10">
      <c r="D1388" s="52" t="s">
        <v>403</v>
      </c>
      <c r="E1388" s="17" t="s">
        <v>169</v>
      </c>
    </row>
    <row r="1389" spans="3:10">
      <c r="D1389" s="52" t="s">
        <v>698</v>
      </c>
      <c r="E1389" s="17" t="s">
        <v>169</v>
      </c>
    </row>
    <row r="1390" spans="3:10">
      <c r="D1390" s="52" t="s">
        <v>746</v>
      </c>
      <c r="E1390" s="17">
        <v>0</v>
      </c>
    </row>
    <row r="1391" spans="3:10">
      <c r="D1391" s="52" t="s">
        <v>746</v>
      </c>
      <c r="E1391" s="17" t="s">
        <v>169</v>
      </c>
    </row>
    <row r="1392" spans="3:10">
      <c r="D1392" s="52" t="s">
        <v>698</v>
      </c>
      <c r="E1392" s="17" t="s">
        <v>169</v>
      </c>
    </row>
    <row r="1393" spans="3:6">
      <c r="D1393" s="52" t="s">
        <v>634</v>
      </c>
      <c r="E1393" s="17" t="s">
        <v>169</v>
      </c>
    </row>
    <row r="1394" spans="3:6">
      <c r="C1394" s="36" t="s">
        <v>748</v>
      </c>
      <c r="E1394" s="17">
        <v>1</v>
      </c>
      <c r="F1394" s="17" t="s">
        <v>747</v>
      </c>
    </row>
    <row r="1395" spans="3:6">
      <c r="C1395" s="36" t="s">
        <v>749</v>
      </c>
      <c r="E1395" s="17">
        <v>7</v>
      </c>
    </row>
    <row r="1400" spans="3:6">
      <c r="D1400" s="52" t="s">
        <v>711</v>
      </c>
      <c r="E1400" s="17">
        <v>1</v>
      </c>
    </row>
    <row r="1401" spans="3:6">
      <c r="D1401" s="70" t="s">
        <v>698</v>
      </c>
      <c r="E1401" s="17" t="s">
        <v>169</v>
      </c>
    </row>
    <row r="1407" spans="3:6">
      <c r="D1407" s="52" t="s">
        <v>712</v>
      </c>
      <c r="E1407" s="17">
        <v>1</v>
      </c>
    </row>
    <row r="1408" spans="3:6">
      <c r="D1408" s="70" t="s">
        <v>750</v>
      </c>
      <c r="E1408" s="17">
        <v>11</v>
      </c>
    </row>
    <row r="1409" spans="4:5">
      <c r="D1409" s="52" t="s">
        <v>751</v>
      </c>
      <c r="E1409" s="17">
        <v>1</v>
      </c>
    </row>
    <row r="1410" spans="4:5">
      <c r="D1410" s="52" t="s">
        <v>606</v>
      </c>
      <c r="E1410" s="17" t="s">
        <v>169</v>
      </c>
    </row>
    <row r="1411" spans="4:5">
      <c r="D1411" s="52" t="s">
        <v>698</v>
      </c>
      <c r="E1411" s="17" t="s">
        <v>169</v>
      </c>
    </row>
    <row r="1412" spans="4:5">
      <c r="D1412" s="52" t="s">
        <v>605</v>
      </c>
      <c r="E1412" s="17" t="s">
        <v>169</v>
      </c>
    </row>
    <row r="1416" spans="4:5">
      <c r="D1416" s="52" t="s">
        <v>713</v>
      </c>
      <c r="E1416" s="17">
        <v>0</v>
      </c>
    </row>
    <row r="1417" spans="4:5">
      <c r="D1417" s="60"/>
    </row>
    <row r="1426" spans="4:6">
      <c r="F1426" s="17" t="s">
        <v>742</v>
      </c>
    </row>
    <row r="1427" spans="4:6">
      <c r="D1427" s="52" t="s">
        <v>714</v>
      </c>
      <c r="E1427" s="17">
        <v>0</v>
      </c>
    </row>
    <row r="1428" spans="4:6">
      <c r="D1428" s="52" t="s">
        <v>715</v>
      </c>
      <c r="E1428" s="17">
        <v>2</v>
      </c>
    </row>
    <row r="1429" spans="4:6">
      <c r="D1429" s="52" t="s">
        <v>716</v>
      </c>
      <c r="E1429" s="17">
        <v>15</v>
      </c>
    </row>
    <row r="1430" spans="4:6">
      <c r="D1430" s="52" t="s">
        <v>717</v>
      </c>
      <c r="E1430" s="17">
        <v>1</v>
      </c>
    </row>
    <row r="1431" spans="4:6">
      <c r="D1431" s="52" t="s">
        <v>718</v>
      </c>
      <c r="E1431" s="17">
        <v>9</v>
      </c>
    </row>
    <row r="1432" spans="4:6">
      <c r="D1432" s="52" t="s">
        <v>583</v>
      </c>
      <c r="E1432" s="17">
        <v>1</v>
      </c>
    </row>
    <row r="1433" spans="4:6">
      <c r="D1433" s="52" t="s">
        <v>718</v>
      </c>
      <c r="E1433" s="17" t="s">
        <v>169</v>
      </c>
    </row>
    <row r="1434" spans="4:6">
      <c r="D1434" s="52" t="s">
        <v>610</v>
      </c>
      <c r="E1434" s="17" t="s">
        <v>169</v>
      </c>
    </row>
    <row r="1435" spans="4:6">
      <c r="D1435" s="52" t="s">
        <v>617</v>
      </c>
      <c r="E1435" s="17" t="s">
        <v>169</v>
      </c>
    </row>
    <row r="1436" spans="4:6">
      <c r="D1436" s="52" t="s">
        <v>719</v>
      </c>
      <c r="E1436" s="17">
        <v>0</v>
      </c>
    </row>
    <row r="1437" spans="4:6">
      <c r="D1437" s="52" t="s">
        <v>618</v>
      </c>
      <c r="E1437" s="17" t="s">
        <v>169</v>
      </c>
    </row>
    <row r="1438" spans="4:6">
      <c r="D1438" s="52" t="s">
        <v>708</v>
      </c>
      <c r="E1438" s="17" t="s">
        <v>169</v>
      </c>
    </row>
    <row r="1439" spans="4:6">
      <c r="D1439" s="52" t="s">
        <v>617</v>
      </c>
      <c r="E1439" s="17" t="s">
        <v>169</v>
      </c>
    </row>
    <row r="1440" spans="4:6">
      <c r="D1440" s="52" t="s">
        <v>708</v>
      </c>
      <c r="E1440" s="17" t="s">
        <v>169</v>
      </c>
    </row>
    <row r="1445" spans="4:6">
      <c r="D1445" s="52" t="s">
        <v>720</v>
      </c>
      <c r="E1445" s="17">
        <v>1</v>
      </c>
    </row>
    <row r="1446" spans="4:6">
      <c r="D1446" s="52" t="s">
        <v>721</v>
      </c>
      <c r="E1446" s="17">
        <v>2</v>
      </c>
    </row>
    <row r="1448" spans="4:6">
      <c r="F1448" s="17" t="s">
        <v>722</v>
      </c>
    </row>
    <row r="1449" spans="4:6">
      <c r="D1449" s="52" t="s">
        <v>723</v>
      </c>
      <c r="E1449" s="17">
        <v>0</v>
      </c>
    </row>
    <row r="1450" spans="4:6">
      <c r="D1450" s="52" t="s">
        <v>369</v>
      </c>
      <c r="E1450" s="17" t="s">
        <v>169</v>
      </c>
    </row>
    <row r="1451" spans="4:6">
      <c r="D1451" s="52" t="s">
        <v>724</v>
      </c>
      <c r="E1451" s="17">
        <v>6</v>
      </c>
    </row>
    <row r="1452" spans="4:6">
      <c r="D1452" s="52" t="s">
        <v>725</v>
      </c>
      <c r="E1452" s="17" t="s">
        <v>169</v>
      </c>
    </row>
    <row r="1453" spans="4:6">
      <c r="D1453" s="52" t="s">
        <v>726</v>
      </c>
      <c r="E1453" s="17" t="s">
        <v>169</v>
      </c>
    </row>
    <row r="1454" spans="4:6">
      <c r="D1454" s="52" t="s">
        <v>381</v>
      </c>
      <c r="E1454" s="17" t="s">
        <v>169</v>
      </c>
    </row>
    <row r="1455" spans="4:6">
      <c r="D1455" s="52" t="s">
        <v>724</v>
      </c>
      <c r="E1455" s="17" t="s">
        <v>169</v>
      </c>
    </row>
    <row r="1456" spans="4:6">
      <c r="D1456" s="52" t="s">
        <v>544</v>
      </c>
      <c r="E1456" s="17" t="s">
        <v>169</v>
      </c>
    </row>
    <row r="1458" spans="4:5">
      <c r="D1458" s="52" t="s">
        <v>727</v>
      </c>
      <c r="E1458" s="17">
        <v>0</v>
      </c>
    </row>
    <row r="1459" spans="4:5">
      <c r="D1459" s="52" t="s">
        <v>484</v>
      </c>
      <c r="E1459" s="17" t="s">
        <v>169</v>
      </c>
    </row>
    <row r="1462" spans="4:5">
      <c r="D1462" s="64" t="s">
        <v>728</v>
      </c>
      <c r="E1462" s="17">
        <v>7</v>
      </c>
    </row>
    <row r="1463" spans="4:5">
      <c r="D1463" s="52" t="s">
        <v>729</v>
      </c>
      <c r="E1463" s="17">
        <v>10</v>
      </c>
    </row>
    <row r="1464" spans="4:5">
      <c r="D1464" s="52" t="s">
        <v>730</v>
      </c>
      <c r="E1464" s="17">
        <v>3</v>
      </c>
    </row>
    <row r="1465" spans="4:5">
      <c r="D1465" s="52" t="s">
        <v>731</v>
      </c>
      <c r="E1465" s="17">
        <v>0</v>
      </c>
    </row>
    <row r="1467" spans="4:5">
      <c r="D1467" s="52" t="s">
        <v>558</v>
      </c>
      <c r="E1467" s="17" t="s">
        <v>169</v>
      </c>
    </row>
    <row r="1468" spans="4:5">
      <c r="D1468" s="52" t="s">
        <v>732</v>
      </c>
      <c r="E1468" s="17">
        <v>3</v>
      </c>
    </row>
    <row r="1469" spans="4:5">
      <c r="D1469" s="52" t="s">
        <v>708</v>
      </c>
      <c r="E1469" s="17" t="s">
        <v>169</v>
      </c>
    </row>
    <row r="1470" spans="4:5">
      <c r="D1470" s="52" t="s">
        <v>711</v>
      </c>
      <c r="E1470" s="17">
        <v>1</v>
      </c>
    </row>
    <row r="1471" spans="4:5">
      <c r="D1471" s="52" t="s">
        <v>698</v>
      </c>
      <c r="E1471" s="17" t="s">
        <v>169</v>
      </c>
    </row>
    <row r="1475" spans="3:5">
      <c r="D1475" s="52" t="s">
        <v>686</v>
      </c>
      <c r="E1475" s="17" t="s">
        <v>169</v>
      </c>
    </row>
    <row r="1478" spans="3:5">
      <c r="C1478" s="36" t="s">
        <v>498</v>
      </c>
      <c r="E1478" s="17">
        <v>2</v>
      </c>
    </row>
    <row r="1479" spans="3:5">
      <c r="C1479" s="36" t="s">
        <v>522</v>
      </c>
      <c r="E1479" s="17" t="s">
        <v>169</v>
      </c>
    </row>
    <row r="1481" spans="3:5">
      <c r="C1481" s="36" t="s">
        <v>524</v>
      </c>
      <c r="E1481" s="17" t="s">
        <v>169</v>
      </c>
    </row>
    <row r="1482" spans="3:5">
      <c r="C1482" s="36" t="s">
        <v>498</v>
      </c>
      <c r="E1482" s="17" t="s">
        <v>169</v>
      </c>
    </row>
    <row r="1484" spans="3:5">
      <c r="C1484" s="36" t="s">
        <v>733</v>
      </c>
      <c r="E1484" s="17">
        <v>3</v>
      </c>
    </row>
  </sheetData>
  <mergeCells count="4">
    <mergeCell ref="K10:L10"/>
    <mergeCell ref="C10:F10"/>
    <mergeCell ref="G10:H10"/>
    <mergeCell ref="I10:J10"/>
  </mergeCells>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9BDA-95E2-2F4A-81E9-54517E964B52}">
  <dimension ref="A1:P426"/>
  <sheetViews>
    <sheetView tabSelected="1" zoomScale="80" zoomScaleNormal="80" workbookViewId="0">
      <pane xSplit="3" ySplit="7" topLeftCell="E228" activePane="bottomRight" state="frozen"/>
      <selection pane="topRight" activeCell="C1" sqref="C1"/>
      <selection pane="bottomLeft" activeCell="A12" sqref="A12"/>
      <selection pane="bottomRight" activeCell="F229" sqref="F229"/>
    </sheetView>
  </sheetViews>
  <sheetFormatPr baseColWidth="10" defaultRowHeight="20"/>
  <cols>
    <col min="1" max="1" width="13.5703125" style="17" customWidth="1"/>
    <col min="2" max="2" width="2.140625" style="1" customWidth="1"/>
    <col min="3" max="3" width="52" customWidth="1"/>
    <col min="4" max="4" width="4.85546875" customWidth="1"/>
    <col min="5" max="5" width="95.140625" customWidth="1"/>
    <col min="6" max="6" width="62.42578125" style="17" customWidth="1"/>
    <col min="7" max="7" width="6.85546875" customWidth="1"/>
    <col min="8" max="8" width="8.85546875" style="95" customWidth="1"/>
    <col min="9" max="9" width="5.42578125" customWidth="1"/>
    <col min="10" max="10" width="5.42578125" style="17" customWidth="1"/>
    <col min="11" max="11" width="13.140625" customWidth="1"/>
    <col min="12" max="12" width="10.7109375" style="36" customWidth="1"/>
    <col min="13" max="13" width="12.7109375" customWidth="1"/>
    <col min="14" max="14" width="9.85546875" style="17" customWidth="1"/>
    <col min="15" max="15" width="53.7109375" customWidth="1"/>
  </cols>
  <sheetData>
    <row r="1" spans="1:16" s="17" customFormat="1">
      <c r="C1" s="17" t="s">
        <v>3</v>
      </c>
      <c r="D1" s="21"/>
      <c r="E1" s="21"/>
      <c r="F1" s="21"/>
      <c r="G1" s="21"/>
      <c r="H1" s="95"/>
      <c r="L1" s="36"/>
    </row>
    <row r="2" spans="1:16" ht="42">
      <c r="C2" t="s">
        <v>153</v>
      </c>
      <c r="F2" s="2" t="s">
        <v>929</v>
      </c>
    </row>
    <row r="3" spans="1:16" s="1" customFormat="1">
      <c r="A3" s="17"/>
      <c r="F3" s="17"/>
      <c r="H3" s="95"/>
      <c r="J3" s="17"/>
      <c r="L3" s="36"/>
      <c r="N3" s="17"/>
    </row>
    <row r="4" spans="1:16" s="1" customFormat="1">
      <c r="A4" s="17"/>
      <c r="F4" s="17"/>
      <c r="H4" s="95"/>
      <c r="J4" s="17"/>
      <c r="L4" s="36"/>
      <c r="N4" s="17"/>
    </row>
    <row r="6" spans="1:16" s="19" customFormat="1" ht="111" customHeight="1">
      <c r="A6" s="105" t="s">
        <v>919</v>
      </c>
      <c r="C6" s="19" t="s">
        <v>6</v>
      </c>
      <c r="D6" s="126" t="s">
        <v>155</v>
      </c>
      <c r="E6" s="127"/>
      <c r="G6" s="22"/>
      <c r="H6" s="93"/>
      <c r="I6" s="127" t="s">
        <v>819</v>
      </c>
      <c r="J6" s="127"/>
      <c r="K6" s="127"/>
      <c r="L6" s="124" t="s">
        <v>894</v>
      </c>
      <c r="M6" s="127"/>
      <c r="N6" s="127"/>
      <c r="O6" s="127"/>
      <c r="P6" s="19" t="s">
        <v>1139</v>
      </c>
    </row>
    <row r="7" spans="1:16" ht="105">
      <c r="D7" s="3"/>
      <c r="E7" s="4" t="s">
        <v>807</v>
      </c>
      <c r="F7" s="59" t="s">
        <v>755</v>
      </c>
      <c r="G7" s="79" t="s">
        <v>757</v>
      </c>
      <c r="H7" s="94" t="s">
        <v>900</v>
      </c>
      <c r="I7" s="77" t="s">
        <v>820</v>
      </c>
      <c r="J7" s="77" t="s">
        <v>1138</v>
      </c>
      <c r="K7" s="89" t="s">
        <v>821</v>
      </c>
      <c r="L7" s="90" t="s">
        <v>896</v>
      </c>
      <c r="M7" s="86" t="s">
        <v>895</v>
      </c>
      <c r="N7" s="86" t="s">
        <v>899</v>
      </c>
      <c r="O7" s="77" t="s">
        <v>914</v>
      </c>
    </row>
    <row r="8" spans="1:16" s="23" customFormat="1">
      <c r="B8" s="23">
        <v>1</v>
      </c>
      <c r="C8" s="23" t="s">
        <v>23</v>
      </c>
      <c r="D8" s="43"/>
      <c r="E8" s="43"/>
      <c r="F8" s="43"/>
      <c r="G8" s="46"/>
      <c r="H8" s="96"/>
      <c r="J8" s="30"/>
      <c r="K8" s="30"/>
      <c r="L8" s="38"/>
      <c r="M8" s="30"/>
      <c r="N8" s="30"/>
    </row>
    <row r="9" spans="1:16" s="16" customFormat="1" ht="21">
      <c r="D9" s="58"/>
      <c r="E9" s="58" t="s">
        <v>908</v>
      </c>
      <c r="F9" s="18" t="s">
        <v>768</v>
      </c>
      <c r="G9" s="45">
        <v>2</v>
      </c>
      <c r="H9" s="95" t="s">
        <v>905</v>
      </c>
      <c r="I9" s="16" t="s">
        <v>831</v>
      </c>
      <c r="K9" s="76">
        <v>43855</v>
      </c>
      <c r="L9" s="39"/>
      <c r="N9" s="88">
        <v>1</v>
      </c>
    </row>
    <row r="10" spans="1:16" s="26" customFormat="1" ht="21">
      <c r="A10" s="59"/>
      <c r="D10" s="41"/>
      <c r="E10" s="5" t="s">
        <v>769</v>
      </c>
      <c r="F10" s="5" t="s">
        <v>833</v>
      </c>
      <c r="G10" s="45">
        <v>5</v>
      </c>
      <c r="H10" s="99" t="s">
        <v>902</v>
      </c>
      <c r="I10" s="16" t="s">
        <v>831</v>
      </c>
      <c r="J10" s="16"/>
      <c r="K10" s="76">
        <v>43855</v>
      </c>
      <c r="L10" s="39"/>
      <c r="M10" s="16"/>
      <c r="N10" s="59"/>
    </row>
    <row r="11" spans="1:16" ht="63">
      <c r="D11" s="41"/>
      <c r="E11" s="5" t="s">
        <v>984</v>
      </c>
      <c r="F11" s="5" t="s">
        <v>832</v>
      </c>
      <c r="G11" s="45">
        <v>4</v>
      </c>
      <c r="H11" s="95" t="s">
        <v>906</v>
      </c>
      <c r="I11" s="16" t="s">
        <v>831</v>
      </c>
      <c r="J11" s="16"/>
      <c r="K11" s="76">
        <v>43855</v>
      </c>
      <c r="L11" s="39"/>
      <c r="M11" s="16"/>
      <c r="N11" s="88">
        <v>1</v>
      </c>
      <c r="O11" s="5"/>
    </row>
    <row r="12" spans="1:16" s="17" customFormat="1" ht="42">
      <c r="D12" s="41"/>
      <c r="E12" s="5" t="s">
        <v>1058</v>
      </c>
      <c r="F12" s="5" t="s">
        <v>983</v>
      </c>
      <c r="G12" s="45">
        <v>4</v>
      </c>
      <c r="H12" s="95" t="s">
        <v>904</v>
      </c>
      <c r="I12" s="16" t="s">
        <v>831</v>
      </c>
      <c r="J12" s="16"/>
      <c r="K12" s="76">
        <v>43924</v>
      </c>
      <c r="L12" s="39"/>
      <c r="M12" s="16">
        <v>1</v>
      </c>
      <c r="N12" s="88"/>
      <c r="O12" s="5" t="s">
        <v>1095</v>
      </c>
    </row>
    <row r="13" spans="1:16">
      <c r="D13" s="41"/>
      <c r="E13" s="4" t="s">
        <v>776</v>
      </c>
      <c r="F13" s="59" t="s">
        <v>845</v>
      </c>
      <c r="G13" s="45">
        <v>1</v>
      </c>
      <c r="H13" s="95" t="s">
        <v>907</v>
      </c>
      <c r="I13" s="16" t="s">
        <v>831</v>
      </c>
      <c r="J13" s="16"/>
      <c r="K13" s="76">
        <v>43855</v>
      </c>
      <c r="L13" s="39">
        <v>1</v>
      </c>
      <c r="M13" s="16"/>
      <c r="N13" s="59"/>
      <c r="O13" s="17"/>
    </row>
    <row r="14" spans="1:16" s="17" customFormat="1" ht="42">
      <c r="D14" s="41"/>
      <c r="E14" s="5" t="s">
        <v>1133</v>
      </c>
      <c r="F14" s="5" t="s">
        <v>983</v>
      </c>
      <c r="G14" s="45">
        <v>1</v>
      </c>
      <c r="H14" s="95" t="s">
        <v>903</v>
      </c>
      <c r="I14" s="16" t="s">
        <v>831</v>
      </c>
      <c r="J14" s="16"/>
      <c r="K14" s="76">
        <v>44214</v>
      </c>
      <c r="L14" s="39"/>
      <c r="M14" s="16"/>
      <c r="N14" s="88">
        <v>1</v>
      </c>
      <c r="O14" s="5"/>
    </row>
    <row r="15" spans="1:16" s="17" customFormat="1">
      <c r="D15" s="41"/>
      <c r="E15" s="26" t="s">
        <v>754</v>
      </c>
      <c r="F15" s="59" t="s">
        <v>835</v>
      </c>
      <c r="G15" s="45">
        <v>2</v>
      </c>
      <c r="H15" s="95" t="s">
        <v>901</v>
      </c>
      <c r="I15" s="16" t="s">
        <v>831</v>
      </c>
      <c r="J15" s="16"/>
      <c r="K15" s="76">
        <v>43855</v>
      </c>
      <c r="L15" s="39"/>
      <c r="M15" s="16"/>
      <c r="N15" s="59"/>
    </row>
    <row r="16" spans="1:16" s="17" customFormat="1">
      <c r="D16" s="33"/>
      <c r="E16" s="33"/>
      <c r="F16" s="59"/>
      <c r="G16" s="45"/>
      <c r="H16" s="95"/>
      <c r="L16" s="36"/>
    </row>
    <row r="17" spans="1:15" s="30" customFormat="1">
      <c r="B17" s="30">
        <v>2</v>
      </c>
      <c r="C17" s="30" t="s">
        <v>152</v>
      </c>
      <c r="D17" s="44"/>
      <c r="G17" s="47"/>
      <c r="H17" s="97"/>
      <c r="L17" s="38"/>
    </row>
    <row r="18" spans="1:15" s="16" customFormat="1" ht="39" customHeight="1">
      <c r="D18" s="58"/>
      <c r="E18" s="58" t="str">
        <f>E$9</f>
        <v>/dev/mcd0: 存在しない、存在する</v>
      </c>
      <c r="F18" s="18" t="str">
        <f>F$9</f>
        <v>戻り値：0, -ENOENT</v>
      </c>
      <c r="G18" s="45">
        <f>G$9</f>
        <v>2</v>
      </c>
      <c r="H18" s="95" t="s">
        <v>905</v>
      </c>
      <c r="I18" s="16" t="s">
        <v>831</v>
      </c>
      <c r="K18" s="76">
        <v>43855</v>
      </c>
      <c r="L18" s="39"/>
      <c r="N18" s="59"/>
    </row>
    <row r="19" spans="1:15" s="26" customFormat="1" ht="38" customHeight="1">
      <c r="A19" s="59"/>
      <c r="D19" s="33"/>
      <c r="E19" s="5" t="str">
        <f>E$10</f>
        <v>dev_index：-2^31, -1, 0, 1, 2^31-1</v>
      </c>
      <c r="F19" s="5" t="str">
        <f>F$10</f>
        <v>戻り値：-ENOENT, -ENOENT, 0, -ENOENT, -ENOENT</v>
      </c>
      <c r="G19" s="45">
        <f>G$10</f>
        <v>5</v>
      </c>
      <c r="H19" s="99" t="s">
        <v>902</v>
      </c>
      <c r="I19" s="16" t="s">
        <v>831</v>
      </c>
      <c r="J19" s="16"/>
      <c r="K19" s="76">
        <v>43855</v>
      </c>
      <c r="L19" s="39"/>
      <c r="M19" s="16"/>
      <c r="N19" s="59"/>
    </row>
    <row r="20" spans="1:15" ht="55" customHeight="1">
      <c r="E20" s="18" t="s">
        <v>834</v>
      </c>
      <c r="F20" s="18" t="s">
        <v>756</v>
      </c>
      <c r="G20" s="45">
        <v>3</v>
      </c>
      <c r="H20" s="95" t="s">
        <v>906</v>
      </c>
      <c r="I20" s="16" t="s">
        <v>831</v>
      </c>
      <c r="J20" s="16"/>
      <c r="K20" s="76">
        <v>43855</v>
      </c>
      <c r="L20" s="39"/>
      <c r="M20" s="16"/>
      <c r="N20" s="59"/>
      <c r="O20" s="16"/>
    </row>
    <row r="21" spans="1:15" s="17" customFormat="1">
      <c r="D21" s="33"/>
      <c r="E21" s="26" t="str">
        <f>E$15</f>
        <v>特権ユーザ、一般ユーザ</v>
      </c>
      <c r="F21" s="59" t="s">
        <v>835</v>
      </c>
      <c r="G21" s="45">
        <f>G$15</f>
        <v>2</v>
      </c>
      <c r="H21" s="95" t="s">
        <v>901</v>
      </c>
      <c r="I21" s="16" t="s">
        <v>831</v>
      </c>
      <c r="J21" s="16"/>
      <c r="K21" s="76">
        <v>43855</v>
      </c>
      <c r="L21" s="39"/>
      <c r="M21" s="16"/>
      <c r="N21" s="59"/>
    </row>
    <row r="22" spans="1:15" s="28" customFormat="1">
      <c r="B22" s="28">
        <v>3</v>
      </c>
      <c r="C22" s="28" t="s">
        <v>26</v>
      </c>
      <c r="D22" s="44"/>
      <c r="G22" s="47"/>
      <c r="H22" s="97"/>
      <c r="L22" s="38"/>
    </row>
    <row r="23" spans="1:15" s="16" customFormat="1" ht="21">
      <c r="D23" s="58"/>
      <c r="E23" s="58" t="str">
        <f>E$9</f>
        <v>/dev/mcd0: 存在しない、存在する</v>
      </c>
      <c r="F23" s="18" t="str">
        <f>F$9</f>
        <v>戻り値：0, -ENOENT</v>
      </c>
      <c r="G23" s="18">
        <f>G$9</f>
        <v>2</v>
      </c>
      <c r="H23" s="98" t="s">
        <v>905</v>
      </c>
      <c r="I23" s="16" t="s">
        <v>831</v>
      </c>
      <c r="K23" s="76">
        <v>43856</v>
      </c>
      <c r="L23" s="39"/>
      <c r="N23" s="59"/>
    </row>
    <row r="24" spans="1:15" s="59" customFormat="1" ht="21">
      <c r="D24" s="41"/>
      <c r="E24" s="5" t="str">
        <f>E$10</f>
        <v>dev_index：-2^31, -1, 0, 1, 2^31-1</v>
      </c>
      <c r="F24" s="5" t="str">
        <f>F$10</f>
        <v>戻り値：-ENOENT, -ENOENT, 0, -ENOENT, -ENOENT</v>
      </c>
      <c r="G24" s="5">
        <f>G$10</f>
        <v>5</v>
      </c>
      <c r="H24" s="99" t="s">
        <v>902</v>
      </c>
      <c r="I24" s="16" t="s">
        <v>831</v>
      </c>
      <c r="J24" s="16"/>
      <c r="K24" s="76">
        <v>43856</v>
      </c>
      <c r="L24" s="39"/>
      <c r="M24" s="16"/>
    </row>
    <row r="25" spans="1:15" ht="42">
      <c r="E25" s="5" t="s">
        <v>838</v>
      </c>
      <c r="F25" s="5" t="s">
        <v>839</v>
      </c>
      <c r="G25" s="45">
        <v>2</v>
      </c>
      <c r="H25" s="95" t="s">
        <v>906</v>
      </c>
      <c r="I25" s="16" t="s">
        <v>831</v>
      </c>
      <c r="J25" s="16"/>
      <c r="K25" s="76">
        <v>43856</v>
      </c>
      <c r="L25" s="39"/>
      <c r="M25" s="16"/>
      <c r="N25" s="59"/>
    </row>
    <row r="26" spans="1:15">
      <c r="E26" s="59" t="s">
        <v>777</v>
      </c>
      <c r="F26" s="59" t="s">
        <v>817</v>
      </c>
      <c r="G26" s="45">
        <v>7</v>
      </c>
      <c r="H26" s="95" t="s">
        <v>907</v>
      </c>
      <c r="I26" s="16" t="s">
        <v>831</v>
      </c>
      <c r="J26" s="16"/>
      <c r="K26" s="76">
        <v>43856</v>
      </c>
      <c r="L26" s="39"/>
      <c r="M26" s="16"/>
      <c r="N26" s="59"/>
    </row>
    <row r="27" spans="1:15" s="17" customFormat="1">
      <c r="E27" s="59" t="str">
        <f>E$15</f>
        <v>特権ユーザ、一般ユーザ</v>
      </c>
      <c r="F27" s="59" t="str">
        <f>F$15</f>
        <v>戻り値：0, -EACCES</v>
      </c>
      <c r="G27" s="59">
        <f>G$15</f>
        <v>2</v>
      </c>
      <c r="H27" s="95" t="s">
        <v>901</v>
      </c>
      <c r="I27" s="16" t="s">
        <v>831</v>
      </c>
      <c r="J27" s="16"/>
      <c r="K27" s="76">
        <v>43856</v>
      </c>
      <c r="L27" s="39"/>
      <c r="M27" s="16"/>
      <c r="N27" s="59"/>
    </row>
    <row r="28" spans="1:15">
      <c r="G28" s="45"/>
    </row>
    <row r="29" spans="1:15" s="28" customFormat="1">
      <c r="B29" s="28">
        <v>4</v>
      </c>
      <c r="C29" s="30" t="s">
        <v>29</v>
      </c>
      <c r="D29" s="44"/>
      <c r="G29" s="47"/>
      <c r="H29" s="97"/>
      <c r="L29" s="38"/>
    </row>
    <row r="30" spans="1:15" s="28" customFormat="1">
      <c r="C30" s="30"/>
      <c r="D30" s="44"/>
      <c r="G30" s="47"/>
      <c r="H30" s="97"/>
      <c r="L30" s="38"/>
    </row>
    <row r="31" spans="1:15" s="26" customFormat="1" ht="21">
      <c r="A31" s="59"/>
      <c r="E31" s="58" t="str">
        <f>E$9</f>
        <v>/dev/mcd0: 存在しない、存在する</v>
      </c>
      <c r="F31" s="18" t="str">
        <f>F$9</f>
        <v>戻り値：0, -ENOENT</v>
      </c>
      <c r="G31" s="18">
        <f>G$9</f>
        <v>2</v>
      </c>
      <c r="H31" s="98" t="s">
        <v>905</v>
      </c>
      <c r="I31" s="16" t="s">
        <v>831</v>
      </c>
      <c r="J31" s="16"/>
      <c r="K31" s="76">
        <v>43856</v>
      </c>
      <c r="L31" s="39" t="s">
        <v>169</v>
      </c>
      <c r="M31" s="16" t="s">
        <v>169</v>
      </c>
      <c r="N31" s="59" t="s">
        <v>169</v>
      </c>
      <c r="O31" s="5"/>
    </row>
    <row r="32" spans="1:15" s="59" customFormat="1" ht="21">
      <c r="E32" s="5" t="str">
        <f>E$10</f>
        <v>dev_index：-2^31, -1, 0, 1, 2^31-1</v>
      </c>
      <c r="F32" s="5" t="str">
        <f>F$10</f>
        <v>戻り値：-ENOENT, -ENOENT, 0, -ENOENT, -ENOENT</v>
      </c>
      <c r="G32" s="5">
        <f>G$10</f>
        <v>5</v>
      </c>
      <c r="H32" s="99" t="s">
        <v>902</v>
      </c>
      <c r="I32" s="16" t="s">
        <v>831</v>
      </c>
      <c r="J32" s="16"/>
      <c r="K32" s="76">
        <v>43858</v>
      </c>
      <c r="L32" s="39" t="s">
        <v>169</v>
      </c>
      <c r="N32" s="59" t="s">
        <v>169</v>
      </c>
    </row>
    <row r="33" spans="1:15" ht="42">
      <c r="E33" s="5" t="s">
        <v>985</v>
      </c>
      <c r="F33" s="5" t="s">
        <v>840</v>
      </c>
      <c r="G33" s="45">
        <v>4</v>
      </c>
      <c r="H33" s="95" t="s">
        <v>906</v>
      </c>
      <c r="I33" s="16" t="s">
        <v>831</v>
      </c>
      <c r="J33" s="16"/>
      <c r="K33" s="76">
        <v>43856</v>
      </c>
      <c r="L33" s="39" t="s">
        <v>169</v>
      </c>
      <c r="M33" s="87">
        <v>1</v>
      </c>
      <c r="N33" s="59" t="s">
        <v>169</v>
      </c>
      <c r="O33" s="2" t="s">
        <v>912</v>
      </c>
    </row>
    <row r="34" spans="1:15" s="17" customFormat="1" ht="42">
      <c r="E34" s="5" t="s">
        <v>1059</v>
      </c>
      <c r="F34" s="5" t="s">
        <v>986</v>
      </c>
      <c r="G34" s="45">
        <v>5</v>
      </c>
      <c r="H34" s="95" t="s">
        <v>904</v>
      </c>
      <c r="I34" s="16" t="s">
        <v>831</v>
      </c>
      <c r="J34" s="16"/>
      <c r="K34" s="76">
        <v>43924</v>
      </c>
      <c r="L34" s="39"/>
      <c r="M34" s="87"/>
      <c r="N34" s="59"/>
      <c r="O34" s="2"/>
    </row>
    <row r="35" spans="1:15" ht="81" customHeight="1">
      <c r="E35" s="59" t="s">
        <v>846</v>
      </c>
      <c r="F35" s="5" t="s">
        <v>793</v>
      </c>
      <c r="G35" s="45">
        <v>8</v>
      </c>
      <c r="H35" s="95" t="s">
        <v>907</v>
      </c>
      <c r="I35" s="16" t="s">
        <v>831</v>
      </c>
      <c r="J35" s="16"/>
      <c r="K35" s="76">
        <v>43858</v>
      </c>
      <c r="L35" s="39" t="s">
        <v>169</v>
      </c>
      <c r="N35" s="59" t="s">
        <v>169</v>
      </c>
    </row>
    <row r="36" spans="1:15" s="17" customFormat="1">
      <c r="E36" s="59" t="str">
        <f>E$15</f>
        <v>特権ユーザ、一般ユーザ</v>
      </c>
      <c r="F36" s="59" t="str">
        <f>F$15</f>
        <v>戻り値：0, -EACCES</v>
      </c>
      <c r="G36" s="59">
        <f>G$15</f>
        <v>2</v>
      </c>
      <c r="H36" s="95" t="s">
        <v>901</v>
      </c>
      <c r="I36" s="16" t="s">
        <v>831</v>
      </c>
      <c r="J36" s="16"/>
      <c r="K36" s="76">
        <v>43858</v>
      </c>
      <c r="L36" s="39" t="s">
        <v>169</v>
      </c>
      <c r="N36" s="59" t="s">
        <v>169</v>
      </c>
    </row>
    <row r="37" spans="1:15" s="30" customFormat="1">
      <c r="B37" s="30">
        <v>5</v>
      </c>
      <c r="C37" s="30" t="s">
        <v>31</v>
      </c>
      <c r="D37" s="44"/>
      <c r="H37" s="101"/>
      <c r="L37" s="38"/>
    </row>
    <row r="38" spans="1:15" s="26" customFormat="1" ht="21">
      <c r="A38" s="59"/>
      <c r="D38" s="3"/>
      <c r="E38" s="58" t="str">
        <f>E$9</f>
        <v>/dev/mcd0: 存在しない、存在する</v>
      </c>
      <c r="F38" s="18" t="s">
        <v>1094</v>
      </c>
      <c r="G38" s="5">
        <v>2</v>
      </c>
      <c r="H38" s="99" t="s">
        <v>905</v>
      </c>
      <c r="I38" s="16" t="s">
        <v>831</v>
      </c>
      <c r="J38" s="16"/>
      <c r="K38" s="78">
        <v>43924</v>
      </c>
      <c r="L38" s="36"/>
      <c r="N38" s="59"/>
    </row>
    <row r="39" spans="1:15" s="59" customFormat="1" ht="21">
      <c r="E39" s="5" t="str">
        <f>E$10</f>
        <v>dev_index：-2^31, -1, 0, 1, 2^31-1</v>
      </c>
      <c r="F39" s="5" t="str">
        <f>F$10</f>
        <v>戻り値：-ENOENT, -ENOENT, 0, -ENOENT, -ENOENT</v>
      </c>
      <c r="G39" s="5">
        <f>G$10</f>
        <v>5</v>
      </c>
      <c r="H39" s="99" t="s">
        <v>902</v>
      </c>
      <c r="I39" s="59" t="s">
        <v>831</v>
      </c>
      <c r="K39" s="78">
        <v>43917</v>
      </c>
      <c r="L39" s="36"/>
    </row>
    <row r="40" spans="1:15" ht="84">
      <c r="E40" s="18" t="s">
        <v>1116</v>
      </c>
      <c r="F40" s="18" t="s">
        <v>1000</v>
      </c>
      <c r="G40" s="18">
        <v>9</v>
      </c>
      <c r="H40" s="98" t="s">
        <v>907</v>
      </c>
      <c r="I40" s="18" t="s">
        <v>831</v>
      </c>
      <c r="J40" s="18"/>
      <c r="K40" s="78">
        <v>44155</v>
      </c>
    </row>
    <row r="41" spans="1:15" s="17" customFormat="1" ht="42">
      <c r="E41" s="18" t="s">
        <v>1130</v>
      </c>
      <c r="F41" s="18" t="s">
        <v>1131</v>
      </c>
      <c r="G41" s="18">
        <v>8</v>
      </c>
      <c r="H41" s="98" t="s">
        <v>904</v>
      </c>
      <c r="I41" s="18" t="s">
        <v>831</v>
      </c>
      <c r="J41" s="18"/>
      <c r="K41" s="78">
        <v>44208</v>
      </c>
      <c r="L41" s="36"/>
    </row>
    <row r="42" spans="1:15" s="17" customFormat="1">
      <c r="E42" s="59" t="str">
        <f>E$15</f>
        <v>特権ユーザ、一般ユーザ</v>
      </c>
      <c r="F42" s="59" t="str">
        <f>F$15</f>
        <v>戻り値：0, -EACCES</v>
      </c>
      <c r="G42" s="59">
        <f>G$15</f>
        <v>2</v>
      </c>
      <c r="H42" s="95" t="s">
        <v>901</v>
      </c>
      <c r="I42" s="59" t="s">
        <v>831</v>
      </c>
      <c r="J42" s="59"/>
      <c r="K42" s="78">
        <v>43924</v>
      </c>
      <c r="L42" s="36"/>
    </row>
    <row r="43" spans="1:15" s="30" customFormat="1">
      <c r="B43" s="30">
        <v>6</v>
      </c>
      <c r="C43" s="30" t="s">
        <v>1</v>
      </c>
      <c r="D43" s="44" t="s">
        <v>2</v>
      </c>
      <c r="H43" s="101"/>
      <c r="L43" s="38"/>
    </row>
    <row r="44" spans="1:15" s="26" customFormat="1" ht="63">
      <c r="A44" s="111">
        <v>1</v>
      </c>
      <c r="D44" s="3"/>
      <c r="E44" s="18" t="s">
        <v>852</v>
      </c>
      <c r="F44" s="18" t="str">
        <f>F$9</f>
        <v>戻り値：0, -ENOENT</v>
      </c>
      <c r="G44" s="18">
        <f>G$9</f>
        <v>2</v>
      </c>
      <c r="H44" s="98" t="s">
        <v>905</v>
      </c>
      <c r="I44" s="16" t="s">
        <v>831</v>
      </c>
      <c r="J44" s="16"/>
      <c r="K44" s="76">
        <v>43858</v>
      </c>
      <c r="L44" s="39" t="s">
        <v>169</v>
      </c>
      <c r="M44" s="87">
        <v>1</v>
      </c>
      <c r="N44" s="59" t="s">
        <v>169</v>
      </c>
      <c r="O44" s="5" t="s">
        <v>913</v>
      </c>
    </row>
    <row r="45" spans="1:15" s="59" customFormat="1" ht="21">
      <c r="A45" s="111">
        <v>1</v>
      </c>
      <c r="E45" s="5" t="str">
        <f>E$10</f>
        <v>dev_index：-2^31, -1, 0, 1, 2^31-1</v>
      </c>
      <c r="F45" s="5" t="str">
        <f>F$10</f>
        <v>戻り値：-ENOENT, -ENOENT, 0, -ENOENT, -ENOENT</v>
      </c>
      <c r="G45" s="5">
        <f>G$10</f>
        <v>5</v>
      </c>
      <c r="H45" s="99" t="s">
        <v>902</v>
      </c>
      <c r="I45" s="17" t="s">
        <v>831</v>
      </c>
      <c r="J45" s="17"/>
      <c r="K45" s="84">
        <v>43893</v>
      </c>
      <c r="L45" s="36"/>
    </row>
    <row r="46" spans="1:15" ht="89" customHeight="1">
      <c r="A46" s="111">
        <v>1</v>
      </c>
      <c r="D46" s="3"/>
      <c r="E46" s="5" t="s">
        <v>991</v>
      </c>
      <c r="F46" s="5" t="s">
        <v>992</v>
      </c>
      <c r="G46">
        <v>6</v>
      </c>
      <c r="H46" s="95" t="s">
        <v>907</v>
      </c>
      <c r="I46" t="s">
        <v>831</v>
      </c>
      <c r="K46" s="84">
        <v>43893</v>
      </c>
    </row>
    <row r="47" spans="1:15" ht="72" customHeight="1">
      <c r="A47" s="111">
        <v>1</v>
      </c>
      <c r="D47" s="3"/>
      <c r="E47" s="5" t="s">
        <v>939</v>
      </c>
      <c r="F47" s="5" t="s">
        <v>851</v>
      </c>
      <c r="G47" s="2">
        <v>2</v>
      </c>
      <c r="H47" s="94" t="s">
        <v>906</v>
      </c>
      <c r="I47" s="16" t="s">
        <v>831</v>
      </c>
      <c r="J47" s="16"/>
      <c r="K47" s="76">
        <v>43859</v>
      </c>
      <c r="L47" s="36" t="s">
        <v>169</v>
      </c>
      <c r="M47" t="s">
        <v>169</v>
      </c>
      <c r="N47" s="87">
        <v>1</v>
      </c>
    </row>
    <row r="48" spans="1:15" s="17" customFormat="1" ht="86" customHeight="1">
      <c r="A48" s="111">
        <v>1</v>
      </c>
      <c r="D48" s="3"/>
      <c r="E48" s="5" t="s">
        <v>1132</v>
      </c>
      <c r="F48" s="5" t="s">
        <v>853</v>
      </c>
      <c r="G48" s="2">
        <v>3</v>
      </c>
      <c r="H48" s="94" t="s">
        <v>904</v>
      </c>
      <c r="I48" s="16" t="s">
        <v>831</v>
      </c>
      <c r="J48" s="16"/>
      <c r="K48" s="76">
        <v>43859</v>
      </c>
      <c r="L48" s="36" t="s">
        <v>169</v>
      </c>
      <c r="M48" s="17" t="s">
        <v>169</v>
      </c>
      <c r="N48" s="87">
        <v>1</v>
      </c>
    </row>
    <row r="49" spans="1:15" ht="105">
      <c r="A49" s="111">
        <v>1</v>
      </c>
      <c r="E49" s="18" t="s">
        <v>849</v>
      </c>
      <c r="F49" s="18" t="s">
        <v>957</v>
      </c>
      <c r="G49">
        <v>1</v>
      </c>
      <c r="H49" s="95" t="s">
        <v>903</v>
      </c>
      <c r="I49" s="16" t="s">
        <v>831</v>
      </c>
      <c r="J49" s="16"/>
      <c r="K49" s="76">
        <v>43860</v>
      </c>
      <c r="L49" s="36" t="s">
        <v>169</v>
      </c>
      <c r="M49" s="87">
        <v>1</v>
      </c>
      <c r="N49" s="87">
        <v>1</v>
      </c>
      <c r="O49" s="5" t="s">
        <v>913</v>
      </c>
    </row>
    <row r="50" spans="1:15" s="17" customFormat="1" ht="64" customHeight="1">
      <c r="A50" s="111">
        <v>1</v>
      </c>
      <c r="E50" s="18" t="s">
        <v>952</v>
      </c>
      <c r="F50" s="18" t="s">
        <v>956</v>
      </c>
      <c r="G50" s="17">
        <v>2</v>
      </c>
      <c r="H50" s="95" t="s">
        <v>931</v>
      </c>
      <c r="I50" s="16" t="s">
        <v>831</v>
      </c>
      <c r="J50" s="16"/>
      <c r="K50" s="84">
        <v>43879</v>
      </c>
      <c r="L50" s="36">
        <v>1</v>
      </c>
    </row>
    <row r="51" spans="1:15" s="17" customFormat="1" ht="64" customHeight="1">
      <c r="A51" s="111">
        <v>1</v>
      </c>
      <c r="E51" s="18" t="s">
        <v>953</v>
      </c>
      <c r="F51" s="18" t="s">
        <v>970</v>
      </c>
      <c r="G51" s="17">
        <v>2</v>
      </c>
      <c r="H51" s="95" t="s">
        <v>935</v>
      </c>
      <c r="I51" s="16" t="s">
        <v>831</v>
      </c>
      <c r="J51" s="16"/>
      <c r="K51" s="84">
        <v>43886</v>
      </c>
      <c r="L51" s="36"/>
    </row>
    <row r="52" spans="1:15" s="17" customFormat="1" ht="71" customHeight="1">
      <c r="A52" s="111">
        <v>1</v>
      </c>
      <c r="E52" s="18" t="s">
        <v>955</v>
      </c>
      <c r="F52" s="80" t="s">
        <v>954</v>
      </c>
      <c r="G52" s="17">
        <v>2</v>
      </c>
      <c r="H52" s="95" t="s">
        <v>973</v>
      </c>
      <c r="I52" s="16" t="s">
        <v>831</v>
      </c>
      <c r="J52" s="16"/>
      <c r="K52" s="84">
        <v>43887</v>
      </c>
      <c r="L52" s="36"/>
    </row>
    <row r="53" spans="1:15" s="17" customFormat="1" ht="111" customHeight="1">
      <c r="A53" s="111">
        <v>1</v>
      </c>
      <c r="E53" s="18" t="s">
        <v>1113</v>
      </c>
      <c r="F53" s="18" t="s">
        <v>848</v>
      </c>
      <c r="G53" s="17">
        <v>2</v>
      </c>
      <c r="H53" s="95" t="s">
        <v>976</v>
      </c>
      <c r="I53" s="16" t="s">
        <v>831</v>
      </c>
      <c r="J53" s="16"/>
      <c r="K53" s="84">
        <v>43890</v>
      </c>
      <c r="L53" s="36">
        <v>1</v>
      </c>
      <c r="M53" s="16">
        <v>1</v>
      </c>
      <c r="O53" s="17" t="s">
        <v>1030</v>
      </c>
    </row>
    <row r="54" spans="1:15" s="17" customFormat="1" ht="90" customHeight="1">
      <c r="A54" s="111">
        <v>1</v>
      </c>
      <c r="E54" s="18" t="s">
        <v>1114</v>
      </c>
      <c r="F54" s="18" t="s">
        <v>850</v>
      </c>
      <c r="G54" s="17">
        <v>2</v>
      </c>
      <c r="H54" s="95" t="s">
        <v>999</v>
      </c>
      <c r="I54" s="16" t="s">
        <v>831</v>
      </c>
      <c r="J54" s="16"/>
      <c r="K54" s="84">
        <v>43894</v>
      </c>
      <c r="L54" s="36">
        <v>1</v>
      </c>
    </row>
    <row r="55" spans="1:15" s="17" customFormat="1" ht="105" customHeight="1">
      <c r="A55" s="111"/>
      <c r="E55" s="18" t="s">
        <v>1127</v>
      </c>
      <c r="F55" s="18" t="s">
        <v>1115</v>
      </c>
      <c r="G55" s="17">
        <v>1</v>
      </c>
      <c r="H55" s="95" t="s">
        <v>1073</v>
      </c>
      <c r="I55" s="16" t="s">
        <v>831</v>
      </c>
      <c r="J55" s="16"/>
      <c r="K55" s="84">
        <v>44155</v>
      </c>
      <c r="L55" s="36"/>
    </row>
    <row r="56" spans="1:15" s="17" customFormat="1" ht="128" customHeight="1">
      <c r="A56" s="111"/>
      <c r="E56" s="18" t="s">
        <v>1137</v>
      </c>
      <c r="F56" s="18" t="s">
        <v>1136</v>
      </c>
      <c r="G56" s="17">
        <v>5</v>
      </c>
      <c r="H56" s="95" t="s">
        <v>1099</v>
      </c>
      <c r="I56" s="16" t="s">
        <v>831</v>
      </c>
      <c r="J56" s="16"/>
      <c r="K56" s="84">
        <v>44214</v>
      </c>
      <c r="L56" s="36"/>
    </row>
    <row r="57" spans="1:15" s="17" customFormat="1" ht="72" customHeight="1">
      <c r="A57" s="111">
        <v>1</v>
      </c>
      <c r="D57" s="3"/>
      <c r="E57" s="5" t="s">
        <v>1134</v>
      </c>
      <c r="F57" s="5" t="s">
        <v>1135</v>
      </c>
      <c r="G57" s="2">
        <v>1</v>
      </c>
      <c r="H57" s="94" t="s">
        <v>1111</v>
      </c>
      <c r="I57" s="18" t="s">
        <v>831</v>
      </c>
      <c r="J57" s="18"/>
      <c r="K57" s="76">
        <v>44215</v>
      </c>
      <c r="L57" s="36"/>
      <c r="N57" s="87">
        <v>1</v>
      </c>
    </row>
    <row r="58" spans="1:15" s="17" customFormat="1">
      <c r="A58" s="111">
        <v>1</v>
      </c>
      <c r="E58" s="59" t="str">
        <f>E$15</f>
        <v>特権ユーザ、一般ユーザ</v>
      </c>
      <c r="F58" s="59" t="str">
        <f>F$15</f>
        <v>戻り値：0, -EACCES</v>
      </c>
      <c r="G58" s="59">
        <f>G$15</f>
        <v>2</v>
      </c>
      <c r="H58" s="95" t="s">
        <v>901</v>
      </c>
      <c r="I58" s="17" t="s">
        <v>831</v>
      </c>
      <c r="K58" s="84">
        <v>43893</v>
      </c>
      <c r="L58" s="36"/>
    </row>
    <row r="59" spans="1:15" s="30" customFormat="1">
      <c r="B59" s="30">
        <v>7</v>
      </c>
      <c r="C59" s="30" t="s">
        <v>758</v>
      </c>
      <c r="D59" s="44" t="s">
        <v>2</v>
      </c>
      <c r="H59" s="101"/>
      <c r="L59" s="38"/>
    </row>
    <row r="60" spans="1:15" s="26" customFormat="1" ht="21">
      <c r="A60" s="59"/>
      <c r="E60" s="58" t="str">
        <f>E$9</f>
        <v>/dev/mcd0: 存在しない、存在する</v>
      </c>
      <c r="F60" s="18" t="str">
        <f>F$9</f>
        <v>戻り値：0, -ENOENT</v>
      </c>
      <c r="G60" s="18">
        <f>G$9</f>
        <v>2</v>
      </c>
      <c r="H60" s="98" t="s">
        <v>905</v>
      </c>
      <c r="I60" s="24" t="s">
        <v>831</v>
      </c>
      <c r="J60" s="24"/>
      <c r="K60" s="78">
        <v>43881</v>
      </c>
      <c r="L60" s="36"/>
      <c r="N60" s="59"/>
    </row>
    <row r="61" spans="1:15" s="59" customFormat="1" ht="21">
      <c r="E61" s="5" t="str">
        <f>E$10</f>
        <v>dev_index：-2^31, -1, 0, 1, 2^31-1</v>
      </c>
      <c r="F61" s="5" t="str">
        <f>F$10</f>
        <v>戻り値：-ENOENT, -ENOENT, 0, -ENOENT, -ENOENT</v>
      </c>
      <c r="G61" s="5">
        <f>G$10</f>
        <v>5</v>
      </c>
      <c r="H61" s="99" t="s">
        <v>902</v>
      </c>
      <c r="I61" s="24" t="s">
        <v>831</v>
      </c>
      <c r="J61" s="24"/>
      <c r="K61" s="78">
        <v>43881</v>
      </c>
      <c r="L61" s="36"/>
    </row>
    <row r="62" spans="1:15" s="24" customFormat="1" ht="42">
      <c r="E62" s="24" t="s">
        <v>880</v>
      </c>
      <c r="F62" s="73" t="s">
        <v>881</v>
      </c>
      <c r="G62" s="24">
        <v>2</v>
      </c>
      <c r="H62" s="106" t="s">
        <v>906</v>
      </c>
      <c r="I62" s="24" t="s">
        <v>831</v>
      </c>
      <c r="K62" s="85">
        <v>43871</v>
      </c>
      <c r="L62" s="39" t="s">
        <v>169</v>
      </c>
      <c r="M62" s="24" t="s">
        <v>169</v>
      </c>
      <c r="N62" s="24" t="s">
        <v>169</v>
      </c>
      <c r="O62" s="24" t="s">
        <v>169</v>
      </c>
    </row>
    <row r="63" spans="1:15" s="17" customFormat="1">
      <c r="E63" s="59" t="str">
        <f>E$15</f>
        <v>特権ユーザ、一般ユーザ</v>
      </c>
      <c r="F63" s="59" t="str">
        <f>F$15</f>
        <v>戻り値：0, -EACCES</v>
      </c>
      <c r="G63" s="59">
        <f>G$15</f>
        <v>2</v>
      </c>
      <c r="H63" s="95" t="s">
        <v>901</v>
      </c>
      <c r="I63" s="24" t="s">
        <v>831</v>
      </c>
      <c r="J63" s="24"/>
      <c r="K63" s="78">
        <v>43881</v>
      </c>
      <c r="L63" s="36"/>
    </row>
    <row r="64" spans="1:15" s="30" customFormat="1">
      <c r="B64" s="30">
        <v>8</v>
      </c>
      <c r="C64" s="30" t="s">
        <v>35</v>
      </c>
      <c r="D64" s="44" t="s">
        <v>2</v>
      </c>
      <c r="H64" s="101"/>
      <c r="L64" s="38"/>
    </row>
    <row r="65" spans="1:15" s="26" customFormat="1" ht="21">
      <c r="A65" s="59"/>
      <c r="E65" s="58" t="str">
        <f>E$9</f>
        <v>/dev/mcd0: 存在しない、存在する</v>
      </c>
      <c r="F65" s="18" t="str">
        <f>F$9</f>
        <v>戻り値：0, -ENOENT</v>
      </c>
      <c r="G65" s="18">
        <f>G$9</f>
        <v>2</v>
      </c>
      <c r="H65" s="98" t="s">
        <v>905</v>
      </c>
      <c r="I65" s="24" t="s">
        <v>831</v>
      </c>
      <c r="J65" s="24"/>
      <c r="K65" s="78">
        <v>43881</v>
      </c>
      <c r="L65" s="36"/>
      <c r="N65" s="59"/>
    </row>
    <row r="66" spans="1:15" s="59" customFormat="1" ht="21">
      <c r="E66" s="5" t="str">
        <f>E$10</f>
        <v>dev_index：-2^31, -1, 0, 1, 2^31-1</v>
      </c>
      <c r="F66" s="5" t="str">
        <f>F$10</f>
        <v>戻り値：-ENOENT, -ENOENT, 0, -ENOENT, -ENOENT</v>
      </c>
      <c r="G66" s="5">
        <f>G$10</f>
        <v>5</v>
      </c>
      <c r="H66" s="99" t="s">
        <v>902</v>
      </c>
      <c r="I66" s="24" t="s">
        <v>831</v>
      </c>
      <c r="J66" s="24"/>
      <c r="K66" s="85">
        <v>43882</v>
      </c>
      <c r="L66" s="36"/>
    </row>
    <row r="67" spans="1:15" ht="21">
      <c r="E67" s="5" t="s">
        <v>778</v>
      </c>
      <c r="F67" s="59" t="s">
        <v>962</v>
      </c>
      <c r="G67" s="17">
        <v>8</v>
      </c>
      <c r="H67" s="95" t="s">
        <v>907</v>
      </c>
      <c r="I67" s="24" t="s">
        <v>831</v>
      </c>
      <c r="J67" s="24"/>
      <c r="K67" s="85">
        <v>43882</v>
      </c>
      <c r="L67" s="36">
        <v>4</v>
      </c>
      <c r="O67" s="17" t="s">
        <v>966</v>
      </c>
    </row>
    <row r="68" spans="1:15" s="24" customFormat="1" ht="21">
      <c r="E68" s="18" t="s">
        <v>860</v>
      </c>
      <c r="F68" s="18" t="s">
        <v>861</v>
      </c>
      <c r="G68" s="73">
        <v>4</v>
      </c>
      <c r="H68" s="102" t="s">
        <v>906</v>
      </c>
      <c r="I68" s="24" t="s">
        <v>831</v>
      </c>
      <c r="K68" s="85">
        <v>43868</v>
      </c>
      <c r="L68" s="39" t="s">
        <v>169</v>
      </c>
      <c r="M68" s="24" t="s">
        <v>169</v>
      </c>
      <c r="N68" s="24" t="s">
        <v>169</v>
      </c>
      <c r="O68" s="24" t="s">
        <v>169</v>
      </c>
    </row>
    <row r="69" spans="1:15" s="17" customFormat="1" ht="42">
      <c r="E69" s="17" t="s">
        <v>963</v>
      </c>
      <c r="F69" s="2" t="s">
        <v>964</v>
      </c>
      <c r="G69" s="17">
        <v>2</v>
      </c>
      <c r="H69" s="95" t="s">
        <v>904</v>
      </c>
      <c r="I69" s="24" t="s">
        <v>831</v>
      </c>
      <c r="J69" s="24"/>
      <c r="K69" s="85">
        <v>43882</v>
      </c>
      <c r="L69" s="36"/>
    </row>
    <row r="70" spans="1:15" s="17" customFormat="1">
      <c r="E70" s="59" t="str">
        <f>E$15</f>
        <v>特権ユーザ、一般ユーザ</v>
      </c>
      <c r="F70" s="59" t="str">
        <f>F$15</f>
        <v>戻り値：0, -EACCES</v>
      </c>
      <c r="G70" s="59">
        <f>G$15</f>
        <v>2</v>
      </c>
      <c r="H70" s="95" t="s">
        <v>901</v>
      </c>
      <c r="I70" s="24" t="s">
        <v>831</v>
      </c>
      <c r="J70" s="24"/>
      <c r="K70" s="85">
        <v>43882</v>
      </c>
      <c r="L70" s="36"/>
    </row>
    <row r="71" spans="1:15" s="30" customFormat="1">
      <c r="B71" s="30">
        <v>9</v>
      </c>
      <c r="C71" s="30" t="s">
        <v>15</v>
      </c>
      <c r="D71" s="44" t="s">
        <v>2</v>
      </c>
      <c r="H71" s="101"/>
      <c r="L71" s="38"/>
    </row>
    <row r="72" spans="1:15" s="26" customFormat="1" ht="21">
      <c r="A72" s="81">
        <v>1</v>
      </c>
      <c r="D72" s="3"/>
      <c r="E72" s="58" t="str">
        <f>E$9</f>
        <v>/dev/mcd0: 存在しない、存在する</v>
      </c>
      <c r="F72" s="18" t="str">
        <f>F$9</f>
        <v>戻り値：0, -ENOENT</v>
      </c>
      <c r="G72" s="18">
        <f>G$9</f>
        <v>2</v>
      </c>
      <c r="H72" s="98" t="s">
        <v>905</v>
      </c>
      <c r="I72" s="26" t="s">
        <v>831</v>
      </c>
      <c r="J72" s="59"/>
      <c r="K72" s="78">
        <v>43873</v>
      </c>
      <c r="L72" s="36">
        <v>1</v>
      </c>
      <c r="M72" s="26" t="s">
        <v>169</v>
      </c>
      <c r="N72" s="16" t="s">
        <v>169</v>
      </c>
    </row>
    <row r="73" spans="1:15" s="59" customFormat="1" ht="21">
      <c r="A73" s="81">
        <v>1</v>
      </c>
      <c r="E73" s="5" t="str">
        <f>E$10</f>
        <v>dev_index：-2^31, -1, 0, 1, 2^31-1</v>
      </c>
      <c r="F73" s="5" t="str">
        <f>F$10</f>
        <v>戻り値：-ENOENT, -ENOENT, 0, -ENOENT, -ENOENT</v>
      </c>
      <c r="G73" s="5">
        <f>G$10</f>
        <v>5</v>
      </c>
      <c r="H73" s="99" t="s">
        <v>902</v>
      </c>
      <c r="I73" s="59" t="s">
        <v>831</v>
      </c>
      <c r="K73" s="78">
        <v>43873</v>
      </c>
      <c r="L73" s="36" t="s">
        <v>169</v>
      </c>
      <c r="M73" s="59" t="s">
        <v>169</v>
      </c>
      <c r="N73" s="16" t="s">
        <v>169</v>
      </c>
    </row>
    <row r="74" spans="1:15" ht="63">
      <c r="A74" s="111">
        <v>1</v>
      </c>
      <c r="E74" s="5" t="s">
        <v>891</v>
      </c>
      <c r="F74" s="5" t="s">
        <v>911</v>
      </c>
      <c r="G74" s="17">
        <v>8</v>
      </c>
      <c r="H74" s="95" t="s">
        <v>907</v>
      </c>
      <c r="I74" s="59" t="s">
        <v>831</v>
      </c>
      <c r="J74" s="59"/>
      <c r="K74" s="78">
        <v>43873</v>
      </c>
      <c r="L74" s="36" t="s">
        <v>169</v>
      </c>
      <c r="M74">
        <v>1</v>
      </c>
      <c r="N74" s="17" t="s">
        <v>169</v>
      </c>
      <c r="O74" s="17" t="s">
        <v>19</v>
      </c>
    </row>
    <row r="75" spans="1:15" ht="42">
      <c r="A75" s="111">
        <v>1</v>
      </c>
      <c r="E75" s="5" t="s">
        <v>862</v>
      </c>
      <c r="F75" s="5" t="s">
        <v>872</v>
      </c>
      <c r="G75" s="2">
        <v>4</v>
      </c>
      <c r="H75" s="94" t="s">
        <v>906</v>
      </c>
      <c r="I75" t="s">
        <v>831</v>
      </c>
      <c r="K75" s="84">
        <v>43868</v>
      </c>
      <c r="L75" s="36" t="s">
        <v>169</v>
      </c>
      <c r="M75" t="s">
        <v>169</v>
      </c>
      <c r="N75" s="87">
        <v>1</v>
      </c>
      <c r="O75" t="s">
        <v>169</v>
      </c>
    </row>
    <row r="76" spans="1:15" ht="42">
      <c r="A76" s="111">
        <v>1</v>
      </c>
      <c r="E76" s="16" t="s">
        <v>910</v>
      </c>
      <c r="F76" s="18" t="s">
        <v>761</v>
      </c>
      <c r="G76">
        <v>1</v>
      </c>
      <c r="H76" s="95" t="s">
        <v>904</v>
      </c>
      <c r="I76" s="17" t="s">
        <v>831</v>
      </c>
      <c r="K76" s="84">
        <v>43874</v>
      </c>
      <c r="L76" s="36" t="s">
        <v>169</v>
      </c>
      <c r="M76" s="16" t="s">
        <v>169</v>
      </c>
      <c r="N76" s="88" t="s">
        <v>169</v>
      </c>
      <c r="O76" s="88" t="s">
        <v>169</v>
      </c>
    </row>
    <row r="77" spans="1:15" s="17" customFormat="1">
      <c r="A77" s="111">
        <v>1</v>
      </c>
      <c r="E77" s="59" t="str">
        <f>E$15</f>
        <v>特権ユーザ、一般ユーザ</v>
      </c>
      <c r="F77" s="59" t="str">
        <f>F$15</f>
        <v>戻り値：0, -EACCES</v>
      </c>
      <c r="G77" s="59">
        <f>G$15</f>
        <v>2</v>
      </c>
      <c r="H77" s="95" t="s">
        <v>901</v>
      </c>
      <c r="I77" s="17" t="s">
        <v>831</v>
      </c>
      <c r="K77" s="84">
        <v>43874</v>
      </c>
      <c r="L77" s="36">
        <v>1</v>
      </c>
      <c r="M77" s="17" t="s">
        <v>169</v>
      </c>
      <c r="N77" s="16" t="s">
        <v>169</v>
      </c>
      <c r="O77" s="16" t="s">
        <v>169</v>
      </c>
    </row>
    <row r="78" spans="1:15" s="30" customFormat="1">
      <c r="B78" s="30">
        <v>10</v>
      </c>
      <c r="C78" s="30" t="s">
        <v>37</v>
      </c>
      <c r="D78" s="44" t="s">
        <v>2</v>
      </c>
      <c r="H78" s="101"/>
      <c r="L78" s="38"/>
    </row>
    <row r="79" spans="1:15" s="16" customFormat="1" ht="47" customHeight="1">
      <c r="E79" s="58" t="str">
        <f>E$9</f>
        <v>/dev/mcd0: 存在しない、存在する</v>
      </c>
      <c r="F79" s="18" t="s">
        <v>882</v>
      </c>
      <c r="G79" s="18">
        <f>G$9</f>
        <v>2</v>
      </c>
      <c r="H79" s="98" t="s">
        <v>905</v>
      </c>
      <c r="I79" s="16" t="s">
        <v>831</v>
      </c>
      <c r="K79" s="76">
        <v>43871</v>
      </c>
      <c r="L79" s="39" t="s">
        <v>169</v>
      </c>
      <c r="M79" s="16" t="s">
        <v>169</v>
      </c>
      <c r="N79" s="16" t="s">
        <v>169</v>
      </c>
      <c r="O79" s="16" t="s">
        <v>169</v>
      </c>
    </row>
    <row r="80" spans="1:15" s="59" customFormat="1" ht="51" customHeight="1">
      <c r="E80" s="5" t="str">
        <f>E$10</f>
        <v>dev_index：-2^31, -1, 0, 1, 2^31-1</v>
      </c>
      <c r="F80" s="5" t="s">
        <v>965</v>
      </c>
      <c r="G80" s="5">
        <f>G$10</f>
        <v>5</v>
      </c>
      <c r="H80" s="99" t="s">
        <v>906</v>
      </c>
      <c r="I80" s="24" t="s">
        <v>831</v>
      </c>
      <c r="J80" s="24"/>
      <c r="K80" s="85">
        <v>43882</v>
      </c>
      <c r="L80" s="36"/>
    </row>
    <row r="81" spans="1:15" s="17" customFormat="1">
      <c r="E81" s="59" t="str">
        <f>E$15</f>
        <v>特権ユーザ、一般ユーザ</v>
      </c>
      <c r="F81" s="59" t="str">
        <f>F$15</f>
        <v>戻り値：0, -EACCES</v>
      </c>
      <c r="G81" s="59">
        <f>G$15</f>
        <v>2</v>
      </c>
      <c r="H81" s="95" t="s">
        <v>901</v>
      </c>
      <c r="I81" s="24" t="s">
        <v>831</v>
      </c>
      <c r="J81" s="24"/>
      <c r="K81" s="85">
        <v>43882</v>
      </c>
      <c r="L81" s="36"/>
    </row>
    <row r="82" spans="1:15" s="17" customFormat="1">
      <c r="E82" s="35"/>
      <c r="F82" s="59"/>
      <c r="H82" s="95"/>
      <c r="L82" s="36"/>
    </row>
    <row r="83" spans="1:15" s="30" customFormat="1">
      <c r="B83" s="30">
        <v>11</v>
      </c>
      <c r="C83" s="30" t="s">
        <v>41</v>
      </c>
      <c r="D83" s="44" t="s">
        <v>2</v>
      </c>
      <c r="H83" s="101"/>
      <c r="L83" s="38"/>
    </row>
    <row r="84" spans="1:15" s="27" customFormat="1" ht="51" customHeight="1">
      <c r="A84" s="59"/>
      <c r="E84" s="58" t="str">
        <f>E$9</f>
        <v>/dev/mcd0: 存在しない、存在する</v>
      </c>
      <c r="F84" s="5" t="s">
        <v>1237</v>
      </c>
      <c r="G84" s="18">
        <f>G$9</f>
        <v>2</v>
      </c>
      <c r="H84" s="98" t="s">
        <v>906</v>
      </c>
      <c r="I84" s="24" t="s">
        <v>831</v>
      </c>
      <c r="J84" s="24"/>
      <c r="K84" s="85">
        <v>43882</v>
      </c>
      <c r="L84" s="36"/>
      <c r="N84" s="59"/>
    </row>
    <row r="85" spans="1:15" s="59" customFormat="1" ht="42">
      <c r="E85" s="5" t="str">
        <f>E$10</f>
        <v>dev_index：-2^31, -1, 0, 1, 2^31-1</v>
      </c>
      <c r="F85" s="5" t="s">
        <v>1236</v>
      </c>
      <c r="G85" s="5">
        <f>G$10</f>
        <v>5</v>
      </c>
      <c r="H85" s="99" t="s">
        <v>902</v>
      </c>
      <c r="I85" s="24" t="s">
        <v>831</v>
      </c>
      <c r="J85" s="24"/>
      <c r="K85" s="85">
        <v>43882</v>
      </c>
      <c r="L85" s="36"/>
    </row>
    <row r="86" spans="1:15" s="16" customFormat="1">
      <c r="E86" s="16" t="s">
        <v>874</v>
      </c>
      <c r="F86" s="16" t="s">
        <v>762</v>
      </c>
      <c r="G86" s="16">
        <v>2</v>
      </c>
      <c r="H86" s="103" t="s">
        <v>905</v>
      </c>
      <c r="I86" s="16" t="s">
        <v>831</v>
      </c>
      <c r="K86" s="76">
        <v>43871</v>
      </c>
      <c r="L86" s="39" t="s">
        <v>169</v>
      </c>
      <c r="M86" s="16" t="s">
        <v>169</v>
      </c>
      <c r="N86" s="16" t="s">
        <v>169</v>
      </c>
      <c r="O86" s="16" t="s">
        <v>169</v>
      </c>
    </row>
    <row r="87" spans="1:15" s="17" customFormat="1">
      <c r="E87" s="59" t="str">
        <f>E$15</f>
        <v>特権ユーザ、一般ユーザ</v>
      </c>
      <c r="F87" s="59" t="str">
        <f>F$15</f>
        <v>戻り値：0, -EACCES</v>
      </c>
      <c r="G87" s="59">
        <f>G$15</f>
        <v>2</v>
      </c>
      <c r="H87" s="95" t="s">
        <v>901</v>
      </c>
      <c r="I87" s="24" t="s">
        <v>831</v>
      </c>
      <c r="J87" s="24"/>
      <c r="K87" s="85">
        <v>43882</v>
      </c>
      <c r="L87" s="36"/>
    </row>
    <row r="88" spans="1:15" s="30" customFormat="1">
      <c r="B88" s="30">
        <v>12</v>
      </c>
      <c r="C88" s="30" t="s">
        <v>763</v>
      </c>
      <c r="D88" s="44" t="s">
        <v>2</v>
      </c>
      <c r="G88" s="28"/>
      <c r="H88" s="97"/>
      <c r="L88" s="38"/>
    </row>
    <row r="89" spans="1:15" s="16" customFormat="1" ht="21">
      <c r="E89" s="58" t="str">
        <f>E$9</f>
        <v>/dev/mcd0: 存在しない、存在する</v>
      </c>
      <c r="F89" s="18" t="str">
        <f>F$9</f>
        <v>戻り値：0, -ENOENT</v>
      </c>
      <c r="G89" s="18">
        <f>G$9</f>
        <v>2</v>
      </c>
      <c r="H89" s="98" t="s">
        <v>906</v>
      </c>
      <c r="I89" s="16" t="s">
        <v>831</v>
      </c>
      <c r="K89" s="76">
        <v>43887</v>
      </c>
      <c r="L89" s="39">
        <v>2</v>
      </c>
    </row>
    <row r="90" spans="1:15" s="59" customFormat="1" ht="21">
      <c r="E90" s="5" t="str">
        <f>E$10</f>
        <v>dev_index：-2^31, -1, 0, 1, 2^31-1</v>
      </c>
      <c r="F90" s="5" t="str">
        <f>F$10</f>
        <v>戻り値：-ENOENT, -ENOENT, 0, -ENOENT, -ENOENT</v>
      </c>
      <c r="G90" s="5">
        <f>G$10</f>
        <v>5</v>
      </c>
      <c r="H90" s="99" t="s">
        <v>902</v>
      </c>
      <c r="I90" s="16" t="s">
        <v>831</v>
      </c>
      <c r="J90" s="16"/>
      <c r="K90" s="76">
        <v>43887</v>
      </c>
      <c r="L90" s="36"/>
    </row>
    <row r="91" spans="1:15" s="16" customFormat="1">
      <c r="E91" s="16" t="s">
        <v>764</v>
      </c>
      <c r="F91" s="16" t="s">
        <v>765</v>
      </c>
      <c r="G91" s="16">
        <v>5</v>
      </c>
      <c r="H91" s="103" t="s">
        <v>907</v>
      </c>
      <c r="I91" s="16" t="s">
        <v>831</v>
      </c>
      <c r="K91" s="76">
        <v>43887</v>
      </c>
      <c r="L91" s="39"/>
    </row>
    <row r="92" spans="1:15" s="59" customFormat="1" ht="42">
      <c r="E92" s="59" t="s">
        <v>971</v>
      </c>
      <c r="F92" s="5" t="s">
        <v>972</v>
      </c>
      <c r="G92" s="59">
        <v>5</v>
      </c>
      <c r="H92" s="100" t="s">
        <v>905</v>
      </c>
      <c r="I92" s="16" t="s">
        <v>831</v>
      </c>
      <c r="J92" s="16"/>
      <c r="K92" s="76">
        <v>43887</v>
      </c>
      <c r="L92" s="36"/>
    </row>
    <row r="93" spans="1:15" s="17" customFormat="1">
      <c r="E93" s="59" t="str">
        <f>E$15</f>
        <v>特権ユーザ、一般ユーザ</v>
      </c>
      <c r="F93" s="59" t="str">
        <f>F$15</f>
        <v>戻り値：0, -EACCES</v>
      </c>
      <c r="G93" s="59">
        <f>G$15</f>
        <v>2</v>
      </c>
      <c r="H93" s="95" t="s">
        <v>901</v>
      </c>
      <c r="I93" s="16" t="s">
        <v>831</v>
      </c>
      <c r="J93" s="16"/>
      <c r="K93" s="76">
        <v>43887</v>
      </c>
      <c r="L93" s="36"/>
    </row>
    <row r="94" spans="1:15" s="30" customFormat="1">
      <c r="B94" s="30">
        <v>13</v>
      </c>
      <c r="C94" s="30" t="s">
        <v>44</v>
      </c>
      <c r="D94" s="44" t="s">
        <v>2</v>
      </c>
      <c r="G94" s="29"/>
      <c r="H94" s="101"/>
      <c r="L94" s="38"/>
    </row>
    <row r="95" spans="1:15" s="16" customFormat="1" ht="21">
      <c r="A95" s="111">
        <v>1</v>
      </c>
      <c r="E95" s="58" t="str">
        <f>E$9</f>
        <v>/dev/mcd0: 存在しない、存在する</v>
      </c>
      <c r="F95" s="18" t="str">
        <f>F$9</f>
        <v>戻り値：0, -ENOENT</v>
      </c>
      <c r="G95" s="18">
        <f>G$9</f>
        <v>2</v>
      </c>
      <c r="H95" s="98" t="s">
        <v>905</v>
      </c>
      <c r="I95" s="16" t="s">
        <v>831</v>
      </c>
      <c r="K95" s="78">
        <v>43879</v>
      </c>
      <c r="L95" s="39"/>
    </row>
    <row r="96" spans="1:15" s="16" customFormat="1" ht="21">
      <c r="A96" s="111">
        <v>1</v>
      </c>
      <c r="E96" s="18" t="s">
        <v>766</v>
      </c>
      <c r="F96" s="18" t="str">
        <f>F$10</f>
        <v>戻り値：-ENOENT, -ENOENT, 0, -ENOENT, -ENOENT</v>
      </c>
      <c r="G96" s="18">
        <f>G$10</f>
        <v>5</v>
      </c>
      <c r="H96" s="98" t="s">
        <v>902</v>
      </c>
      <c r="I96" s="16" t="s">
        <v>831</v>
      </c>
      <c r="K96" s="76">
        <v>43872</v>
      </c>
      <c r="L96" s="107">
        <v>1</v>
      </c>
      <c r="O96" s="16" t="s">
        <v>45</v>
      </c>
    </row>
    <row r="97" spans="1:15" s="16" customFormat="1" ht="29" customHeight="1">
      <c r="A97" s="111">
        <v>1</v>
      </c>
      <c r="E97" s="18" t="str">
        <f>E$106</f>
        <v>os_index: -2^31, -1, 0, 1, 2^31</v>
      </c>
      <c r="F97" s="18" t="str">
        <f>F$106</f>
        <v>戻り値：-ENOENT, -ENOENT, 0, -ENOENT, -ENOENT</v>
      </c>
      <c r="G97" s="18">
        <f>G$106</f>
        <v>5</v>
      </c>
      <c r="H97" s="98" t="s">
        <v>903</v>
      </c>
      <c r="I97" s="16" t="s">
        <v>831</v>
      </c>
      <c r="K97" s="76">
        <v>43872</v>
      </c>
      <c r="L97" s="39"/>
    </row>
    <row r="98" spans="1:15" s="16" customFormat="1" ht="63">
      <c r="A98" s="111">
        <v>1</v>
      </c>
      <c r="E98" s="18" t="s">
        <v>960</v>
      </c>
      <c r="F98" s="18" t="s">
        <v>1238</v>
      </c>
      <c r="G98" s="24">
        <v>7</v>
      </c>
      <c r="H98" s="106" t="s">
        <v>931</v>
      </c>
      <c r="I98" s="16" t="s">
        <v>831</v>
      </c>
      <c r="K98" s="76">
        <v>43878</v>
      </c>
      <c r="L98" s="39"/>
      <c r="M98" s="16">
        <v>2</v>
      </c>
      <c r="O98" s="18" t="s">
        <v>938</v>
      </c>
    </row>
    <row r="99" spans="1:15" s="16" customFormat="1" ht="42">
      <c r="A99" s="111">
        <v>1</v>
      </c>
      <c r="E99" s="18" t="s">
        <v>779</v>
      </c>
      <c r="F99" s="18" t="s">
        <v>780</v>
      </c>
      <c r="G99" s="24">
        <v>2</v>
      </c>
      <c r="H99" s="106" t="s">
        <v>904</v>
      </c>
      <c r="I99" s="16" t="s">
        <v>831</v>
      </c>
      <c r="K99" s="76">
        <v>43872</v>
      </c>
      <c r="L99" s="39" t="s">
        <v>169</v>
      </c>
      <c r="M99" s="16" t="s">
        <v>169</v>
      </c>
      <c r="N99" s="16" t="s">
        <v>169</v>
      </c>
      <c r="O99" s="16" t="s">
        <v>169</v>
      </c>
    </row>
    <row r="100" spans="1:15" s="17" customFormat="1" ht="42">
      <c r="A100" s="111">
        <v>1</v>
      </c>
      <c r="E100" s="17" t="s">
        <v>934</v>
      </c>
      <c r="F100" s="5" t="s">
        <v>936</v>
      </c>
      <c r="G100" s="17">
        <v>2</v>
      </c>
      <c r="H100" s="95" t="s">
        <v>935</v>
      </c>
      <c r="I100" s="16" t="s">
        <v>831</v>
      </c>
      <c r="J100" s="16"/>
      <c r="K100" s="78">
        <v>43879</v>
      </c>
      <c r="L100" s="36"/>
    </row>
    <row r="101" spans="1:15" s="17" customFormat="1" ht="84">
      <c r="A101" s="111"/>
      <c r="E101" s="18" t="s">
        <v>1109</v>
      </c>
      <c r="F101" s="5" t="s">
        <v>1110</v>
      </c>
      <c r="G101" s="17">
        <v>1</v>
      </c>
      <c r="H101" s="95" t="s">
        <v>973</v>
      </c>
      <c r="I101" s="16" t="s">
        <v>831</v>
      </c>
      <c r="J101" s="16"/>
      <c r="K101" s="78">
        <v>44077</v>
      </c>
      <c r="L101" s="36"/>
    </row>
    <row r="102" spans="1:15" s="16" customFormat="1">
      <c r="A102" s="111">
        <v>1</v>
      </c>
      <c r="E102" s="16" t="str">
        <f>E$15</f>
        <v>特権ユーザ、一般ユーザ</v>
      </c>
      <c r="F102" s="16" t="str">
        <f>F$15</f>
        <v>戻り値：0, -EACCES</v>
      </c>
      <c r="G102" s="16">
        <f>G$15</f>
        <v>2</v>
      </c>
      <c r="H102" s="103" t="s">
        <v>901</v>
      </c>
      <c r="I102" s="16" t="s">
        <v>831</v>
      </c>
      <c r="K102" s="76">
        <v>43872</v>
      </c>
      <c r="L102" s="39" t="s">
        <v>169</v>
      </c>
      <c r="M102" s="16" t="s">
        <v>169</v>
      </c>
      <c r="N102" s="16" t="s">
        <v>169</v>
      </c>
      <c r="O102" s="16" t="s">
        <v>169</v>
      </c>
    </row>
    <row r="103" spans="1:15" s="17" customFormat="1">
      <c r="E103" s="35"/>
      <c r="F103" s="59"/>
      <c r="H103" s="95"/>
      <c r="L103" s="36"/>
    </row>
    <row r="104" spans="1:15" s="30" customFormat="1">
      <c r="B104" s="30">
        <v>14</v>
      </c>
      <c r="C104" s="30" t="s">
        <v>49</v>
      </c>
      <c r="D104" s="44" t="s">
        <v>2</v>
      </c>
      <c r="H104" s="101"/>
      <c r="L104" s="38"/>
    </row>
    <row r="105" spans="1:15" s="16" customFormat="1" ht="21">
      <c r="D105" s="58"/>
      <c r="E105" s="58" t="s">
        <v>909</v>
      </c>
      <c r="F105" s="18" t="s">
        <v>918</v>
      </c>
      <c r="G105" s="71">
        <v>2</v>
      </c>
      <c r="H105" s="103" t="s">
        <v>905</v>
      </c>
      <c r="I105" s="16" t="s">
        <v>831</v>
      </c>
      <c r="K105" s="76">
        <v>43865</v>
      </c>
      <c r="L105" s="39" t="s">
        <v>169</v>
      </c>
      <c r="M105" s="16" t="s">
        <v>169</v>
      </c>
      <c r="N105" s="16" t="s">
        <v>169</v>
      </c>
      <c r="O105" s="16" t="s">
        <v>169</v>
      </c>
    </row>
    <row r="106" spans="1:15" s="32" customFormat="1" ht="21">
      <c r="A106" s="59"/>
      <c r="E106" s="5" t="s">
        <v>767</v>
      </c>
      <c r="F106" s="5" t="s">
        <v>993</v>
      </c>
      <c r="G106" s="5">
        <v>5</v>
      </c>
      <c r="H106" s="99" t="s">
        <v>902</v>
      </c>
      <c r="I106" s="16" t="s">
        <v>831</v>
      </c>
      <c r="J106" s="16"/>
      <c r="K106" s="76">
        <v>43865</v>
      </c>
      <c r="L106" s="39" t="s">
        <v>169</v>
      </c>
      <c r="M106" s="16" t="s">
        <v>169</v>
      </c>
      <c r="N106" s="16" t="s">
        <v>169</v>
      </c>
      <c r="O106" s="16" t="s">
        <v>169</v>
      </c>
    </row>
    <row r="107" spans="1:15" s="59" customFormat="1" ht="21">
      <c r="E107" s="5" t="s">
        <v>811</v>
      </c>
      <c r="F107" s="5" t="s">
        <v>774</v>
      </c>
      <c r="G107" s="5">
        <v>2</v>
      </c>
      <c r="H107" s="99" t="s">
        <v>904</v>
      </c>
      <c r="I107" s="16" t="s">
        <v>831</v>
      </c>
      <c r="J107" s="16"/>
      <c r="K107" s="76">
        <v>43879</v>
      </c>
      <c r="L107" s="36"/>
      <c r="N107" s="59">
        <v>1</v>
      </c>
    </row>
    <row r="108" spans="1:15" s="4" customFormat="1" ht="63">
      <c r="A108" s="59"/>
      <c r="E108" s="5" t="s">
        <v>987</v>
      </c>
      <c r="F108" s="5" t="s">
        <v>770</v>
      </c>
      <c r="G108" s="16">
        <v>3</v>
      </c>
      <c r="H108" s="103" t="s">
        <v>906</v>
      </c>
      <c r="I108" s="16" t="s">
        <v>831</v>
      </c>
      <c r="J108" s="16"/>
      <c r="K108" s="76">
        <v>43865</v>
      </c>
      <c r="L108" s="39" t="s">
        <v>169</v>
      </c>
      <c r="M108" s="87">
        <v>1</v>
      </c>
      <c r="N108" s="16" t="s">
        <v>169</v>
      </c>
      <c r="O108" s="18" t="s">
        <v>915</v>
      </c>
    </row>
    <row r="109" spans="1:15" s="59" customFormat="1" ht="42">
      <c r="E109" s="5" t="s">
        <v>1060</v>
      </c>
      <c r="F109" s="5" t="s">
        <v>988</v>
      </c>
      <c r="G109" s="16">
        <v>5</v>
      </c>
      <c r="H109" s="103" t="s">
        <v>903</v>
      </c>
      <c r="I109" s="16" t="s">
        <v>831</v>
      </c>
      <c r="J109" s="16"/>
      <c r="K109" s="76">
        <v>43923</v>
      </c>
      <c r="L109" s="39"/>
      <c r="M109" s="87"/>
      <c r="N109" s="16"/>
      <c r="O109" s="18"/>
    </row>
    <row r="110" spans="1:15" s="4" customFormat="1" ht="63">
      <c r="A110" s="59"/>
      <c r="E110" s="4" t="s">
        <v>781</v>
      </c>
      <c r="F110" s="5" t="s">
        <v>782</v>
      </c>
      <c r="G110" s="72">
        <v>8</v>
      </c>
      <c r="H110" s="104" t="s">
        <v>907</v>
      </c>
      <c r="I110" s="16" t="s">
        <v>831</v>
      </c>
      <c r="J110" s="16"/>
      <c r="K110" s="76">
        <v>43865</v>
      </c>
      <c r="L110" s="39" t="s">
        <v>169</v>
      </c>
      <c r="N110" s="16" t="s">
        <v>169</v>
      </c>
    </row>
    <row r="111" spans="1:15" s="26" customFormat="1" ht="21">
      <c r="A111" s="59"/>
      <c r="E111" s="59" t="str">
        <f>E$15</f>
        <v>特権ユーザ、一般ユーザ</v>
      </c>
      <c r="F111" s="18" t="s">
        <v>933</v>
      </c>
      <c r="G111" s="59">
        <f>G$15</f>
        <v>2</v>
      </c>
      <c r="H111" s="95" t="s">
        <v>901</v>
      </c>
      <c r="I111" s="16" t="s">
        <v>831</v>
      </c>
      <c r="J111" s="16"/>
      <c r="K111" s="76">
        <v>43879</v>
      </c>
      <c r="L111" s="36"/>
      <c r="N111" s="59"/>
    </row>
    <row r="112" spans="1:15" s="30" customFormat="1">
      <c r="B112" s="30">
        <v>15</v>
      </c>
      <c r="C112" s="30" t="s">
        <v>773</v>
      </c>
      <c r="D112" s="44" t="s">
        <v>2</v>
      </c>
      <c r="H112" s="101"/>
      <c r="L112" s="38"/>
    </row>
    <row r="113" spans="1:15" s="16" customFormat="1">
      <c r="D113" s="58"/>
      <c r="E113" s="58" t="str">
        <f>E$105</f>
        <v>OSインスタンス: 存在しない、存在する</v>
      </c>
      <c r="F113" s="58" t="s">
        <v>940</v>
      </c>
      <c r="G113" s="58">
        <f>G$105</f>
        <v>2</v>
      </c>
      <c r="H113" s="103" t="s">
        <v>905</v>
      </c>
      <c r="I113" s="16" t="s">
        <v>831</v>
      </c>
      <c r="K113" s="76">
        <v>43879</v>
      </c>
      <c r="L113" s="39"/>
    </row>
    <row r="114" spans="1:15" s="16" customFormat="1" ht="21">
      <c r="D114" s="58"/>
      <c r="E114" s="18" t="str">
        <f>E$106</f>
        <v>os_index: -2^31, -1, 0, 1, 2^31</v>
      </c>
      <c r="F114" s="16" t="s">
        <v>951</v>
      </c>
      <c r="G114" s="18">
        <f>G$106</f>
        <v>5</v>
      </c>
      <c r="H114" s="98" t="s">
        <v>902</v>
      </c>
      <c r="I114" s="16" t="s">
        <v>831</v>
      </c>
      <c r="K114" s="76">
        <v>43880</v>
      </c>
      <c r="L114" s="39"/>
    </row>
    <row r="115" spans="1:15" s="33" customFormat="1" ht="21">
      <c r="A115" s="59"/>
      <c r="E115" s="5" t="s">
        <v>811</v>
      </c>
      <c r="F115" s="5" t="s">
        <v>950</v>
      </c>
      <c r="G115" s="5">
        <f>G$107</f>
        <v>2</v>
      </c>
      <c r="H115" s="99" t="s">
        <v>907</v>
      </c>
      <c r="I115" s="18" t="s">
        <v>831</v>
      </c>
      <c r="J115" s="18"/>
      <c r="K115" s="78">
        <v>43880</v>
      </c>
      <c r="L115" s="36"/>
      <c r="N115" s="59"/>
    </row>
    <row r="116" spans="1:15" s="16" customFormat="1" ht="63">
      <c r="E116" s="18" t="s">
        <v>855</v>
      </c>
      <c r="F116" s="18" t="s">
        <v>856</v>
      </c>
      <c r="G116" s="16">
        <v>4</v>
      </c>
      <c r="H116" s="103" t="s">
        <v>906</v>
      </c>
      <c r="I116" s="16" t="s">
        <v>831</v>
      </c>
      <c r="K116" s="76">
        <v>43866</v>
      </c>
      <c r="L116" s="39" t="s">
        <v>169</v>
      </c>
      <c r="M116" s="16" t="s">
        <v>169</v>
      </c>
      <c r="N116" s="16" t="s">
        <v>169</v>
      </c>
      <c r="O116" s="16" t="s">
        <v>169</v>
      </c>
    </row>
    <row r="117" spans="1:15" s="30" customFormat="1">
      <c r="B117" s="30">
        <v>16</v>
      </c>
      <c r="C117" s="30" t="s">
        <v>949</v>
      </c>
      <c r="D117" s="30" t="s">
        <v>2</v>
      </c>
      <c r="H117" s="101"/>
      <c r="L117" s="38"/>
    </row>
    <row r="118" spans="1:15" s="33" customFormat="1">
      <c r="A118" s="59"/>
      <c r="E118" s="58" t="str">
        <f>E$105</f>
        <v>OSインスタンス: 存在しない、存在する</v>
      </c>
      <c r="F118" s="58" t="str">
        <f>F$105</f>
        <v>戻り値：-ENOENT, 0</v>
      </c>
      <c r="G118" s="58">
        <f>G$105</f>
        <v>2</v>
      </c>
      <c r="H118" s="103" t="s">
        <v>905</v>
      </c>
      <c r="I118" s="16" t="s">
        <v>831</v>
      </c>
      <c r="J118" s="16"/>
      <c r="K118" s="78">
        <v>43880</v>
      </c>
      <c r="L118" s="36"/>
      <c r="N118" s="59"/>
    </row>
    <row r="119" spans="1:15" s="59" customFormat="1" ht="21">
      <c r="E119" s="18" t="str">
        <f>E$106</f>
        <v>os_index: -2^31, -1, 0, 1, 2^31</v>
      </c>
      <c r="F119" s="18" t="str">
        <f>F$106</f>
        <v>戻り値：-ENOENT, -ENOENT, 0, -ENOENT, -ENOENT</v>
      </c>
      <c r="G119" s="18">
        <f>G$106</f>
        <v>5</v>
      </c>
      <c r="H119" s="98" t="s">
        <v>902</v>
      </c>
      <c r="I119" s="16" t="s">
        <v>831</v>
      </c>
      <c r="J119" s="16"/>
      <c r="K119" s="78">
        <v>43880</v>
      </c>
      <c r="L119" s="36"/>
    </row>
    <row r="120" spans="1:15" s="59" customFormat="1" ht="42">
      <c r="E120" s="5" t="s">
        <v>811</v>
      </c>
      <c r="F120" s="5" t="s">
        <v>775</v>
      </c>
      <c r="G120" s="5">
        <v>2</v>
      </c>
      <c r="H120" s="98" t="s">
        <v>904</v>
      </c>
      <c r="I120" s="18" t="s">
        <v>831</v>
      </c>
      <c r="J120" s="18"/>
      <c r="K120" s="113">
        <v>43881</v>
      </c>
      <c r="L120" s="36">
        <v>2</v>
      </c>
      <c r="M120" s="59">
        <v>2</v>
      </c>
      <c r="O120" s="114" t="s">
        <v>975</v>
      </c>
    </row>
    <row r="121" spans="1:15" s="16" customFormat="1" ht="42">
      <c r="E121" s="18" t="s">
        <v>854</v>
      </c>
      <c r="F121" s="18" t="s">
        <v>784</v>
      </c>
      <c r="G121" s="73">
        <v>4</v>
      </c>
      <c r="H121" s="102" t="s">
        <v>906</v>
      </c>
      <c r="I121" s="16" t="s">
        <v>831</v>
      </c>
      <c r="K121" s="76">
        <v>43867</v>
      </c>
      <c r="L121" s="39" t="s">
        <v>169</v>
      </c>
      <c r="M121" s="16" t="s">
        <v>169</v>
      </c>
      <c r="N121" s="16" t="s">
        <v>169</v>
      </c>
      <c r="O121" s="16" t="s">
        <v>169</v>
      </c>
    </row>
    <row r="122" spans="1:15" s="4" customFormat="1" ht="54" customHeight="1">
      <c r="A122" s="59"/>
      <c r="E122" s="59" t="s">
        <v>928</v>
      </c>
      <c r="F122" s="5" t="s">
        <v>786</v>
      </c>
      <c r="G122" s="2">
        <v>8</v>
      </c>
      <c r="H122" s="99" t="s">
        <v>907</v>
      </c>
      <c r="I122" s="16" t="s">
        <v>831</v>
      </c>
      <c r="J122" s="16"/>
      <c r="K122" s="78">
        <v>43880</v>
      </c>
      <c r="L122" s="36"/>
      <c r="N122" s="59"/>
    </row>
    <row r="123" spans="1:15" s="30" customFormat="1">
      <c r="B123" s="30">
        <v>17</v>
      </c>
      <c r="C123" s="30" t="s">
        <v>57</v>
      </c>
      <c r="D123" s="30" t="s">
        <v>2</v>
      </c>
      <c r="H123" s="101"/>
      <c r="L123" s="38"/>
    </row>
    <row r="124" spans="1:15" s="33" customFormat="1">
      <c r="A124" s="111">
        <v>1</v>
      </c>
      <c r="E124" s="58" t="str">
        <f>E$105</f>
        <v>OSインスタンス: 存在しない、存在する</v>
      </c>
      <c r="F124" s="58" t="str">
        <f>F$105</f>
        <v>戻り値：-ENOENT, 0</v>
      </c>
      <c r="G124" s="58">
        <f>G$105</f>
        <v>2</v>
      </c>
      <c r="H124" s="103" t="s">
        <v>905</v>
      </c>
      <c r="I124" s="16" t="s">
        <v>831</v>
      </c>
      <c r="J124" s="16"/>
      <c r="K124" s="76">
        <v>43875</v>
      </c>
      <c r="L124" s="36">
        <v>2</v>
      </c>
      <c r="N124" s="59"/>
      <c r="O124" s="33" t="s">
        <v>927</v>
      </c>
    </row>
    <row r="125" spans="1:15" s="59" customFormat="1" ht="21">
      <c r="A125" s="111">
        <v>1</v>
      </c>
      <c r="E125" s="18" t="str">
        <f>E$106</f>
        <v>os_index: -2^31, -1, 0, 1, 2^31</v>
      </c>
      <c r="F125" s="18" t="str">
        <f>F$106</f>
        <v>戻り値：-ENOENT, -ENOENT, 0, -ENOENT, -ENOENT</v>
      </c>
      <c r="G125" s="18">
        <f>G$106</f>
        <v>5</v>
      </c>
      <c r="H125" s="98" t="s">
        <v>902</v>
      </c>
      <c r="I125" s="16" t="s">
        <v>831</v>
      </c>
      <c r="J125" s="16"/>
      <c r="K125" s="76">
        <v>43875</v>
      </c>
      <c r="L125" s="36"/>
    </row>
    <row r="126" spans="1:15" s="59" customFormat="1" ht="21">
      <c r="A126" s="111">
        <v>1</v>
      </c>
      <c r="E126" s="5" t="str">
        <f>E$107</f>
        <v>OSステータス：ブート前、ブート後</v>
      </c>
      <c r="F126" s="5" t="str">
        <f>F$107</f>
        <v>戻り値：0, -EBUSY</v>
      </c>
      <c r="G126" s="5">
        <f>G$107</f>
        <v>2</v>
      </c>
      <c r="H126" s="99" t="s">
        <v>904</v>
      </c>
      <c r="I126" s="16" t="s">
        <v>831</v>
      </c>
      <c r="J126" s="16"/>
      <c r="K126" s="76">
        <v>43875</v>
      </c>
      <c r="L126" s="36"/>
      <c r="N126" s="59">
        <v>1</v>
      </c>
    </row>
    <row r="127" spans="1:15" s="24" customFormat="1" ht="42">
      <c r="A127" s="111">
        <v>1</v>
      </c>
      <c r="E127" s="18" t="s">
        <v>989</v>
      </c>
      <c r="F127" s="18" t="s">
        <v>792</v>
      </c>
      <c r="G127" s="73">
        <v>3</v>
      </c>
      <c r="H127" s="102" t="s">
        <v>906</v>
      </c>
      <c r="I127" s="16" t="s">
        <v>831</v>
      </c>
      <c r="J127" s="16"/>
      <c r="K127" s="76">
        <v>43867</v>
      </c>
      <c r="L127" s="39" t="s">
        <v>169</v>
      </c>
      <c r="M127" s="16" t="s">
        <v>169</v>
      </c>
      <c r="N127" s="16" t="s">
        <v>169</v>
      </c>
      <c r="O127" s="16" t="s">
        <v>169</v>
      </c>
    </row>
    <row r="128" spans="1:15" s="24" customFormat="1" ht="42">
      <c r="A128" s="111"/>
      <c r="E128" s="18" t="s">
        <v>1044</v>
      </c>
      <c r="F128" s="18" t="s">
        <v>990</v>
      </c>
      <c r="G128" s="73">
        <v>1</v>
      </c>
      <c r="H128" s="106" t="s">
        <v>931</v>
      </c>
      <c r="I128" s="16" t="s">
        <v>831</v>
      </c>
      <c r="J128" s="16"/>
      <c r="K128" s="76">
        <v>43924</v>
      </c>
      <c r="L128" s="39"/>
      <c r="M128" s="16">
        <v>1</v>
      </c>
      <c r="N128" s="16"/>
      <c r="O128" s="16" t="s">
        <v>1093</v>
      </c>
    </row>
    <row r="129" spans="1:15" s="24" customFormat="1" ht="42">
      <c r="A129" s="111"/>
      <c r="E129" s="18" t="s">
        <v>1045</v>
      </c>
      <c r="F129" s="18" t="s">
        <v>990</v>
      </c>
      <c r="G129" s="73">
        <v>1</v>
      </c>
      <c r="H129" s="102" t="s">
        <v>903</v>
      </c>
      <c r="I129" s="18" t="s">
        <v>831</v>
      </c>
      <c r="J129" s="18"/>
      <c r="K129" s="76">
        <v>43923</v>
      </c>
      <c r="L129" s="39"/>
      <c r="M129" s="16"/>
      <c r="N129" s="16"/>
      <c r="O129" s="16"/>
    </row>
    <row r="130" spans="1:15" s="24" customFormat="1" ht="42">
      <c r="A130" s="111"/>
      <c r="E130" s="5" t="s">
        <v>1061</v>
      </c>
      <c r="F130" s="5" t="s">
        <v>990</v>
      </c>
      <c r="G130" s="16">
        <v>4</v>
      </c>
      <c r="H130" s="102" t="s">
        <v>935</v>
      </c>
      <c r="I130" s="16" t="s">
        <v>831</v>
      </c>
      <c r="J130" s="16"/>
      <c r="K130" s="76">
        <v>43924</v>
      </c>
      <c r="L130" s="39"/>
      <c r="M130" s="16"/>
      <c r="N130" s="16"/>
      <c r="O130" s="16"/>
    </row>
    <row r="131" spans="1:15" ht="63">
      <c r="A131" s="111">
        <v>1</v>
      </c>
      <c r="E131" s="4" t="str">
        <f>E$122</f>
        <v>num_cpus: -2^31, -1, 0, 1, 割り当てられたもの、前記-1、前記+1、2^31</v>
      </c>
      <c r="F131" s="5" t="s">
        <v>937</v>
      </c>
      <c r="G131" s="2">
        <v>8</v>
      </c>
      <c r="H131" s="94" t="s">
        <v>907</v>
      </c>
      <c r="I131" s="16" t="s">
        <v>831</v>
      </c>
      <c r="J131" s="16"/>
      <c r="K131" s="84">
        <v>43878</v>
      </c>
    </row>
    <row r="132" spans="1:15" s="17" customFormat="1">
      <c r="A132" s="111">
        <v>1</v>
      </c>
      <c r="E132" s="59" t="str">
        <f>E$15</f>
        <v>特権ユーザ、一般ユーザ</v>
      </c>
      <c r="F132" s="59" t="str">
        <f>F$111</f>
        <v>戻り値：0, -EPERM</v>
      </c>
      <c r="G132" s="59">
        <f>G$15</f>
        <v>2</v>
      </c>
      <c r="H132" s="95" t="s">
        <v>901</v>
      </c>
      <c r="I132" s="16" t="s">
        <v>831</v>
      </c>
      <c r="J132" s="16"/>
      <c r="K132" s="84">
        <v>43878</v>
      </c>
      <c r="L132" s="36"/>
    </row>
    <row r="133" spans="1:15" s="30" customFormat="1">
      <c r="B133" s="30">
        <v>18</v>
      </c>
      <c r="C133" s="30" t="s">
        <v>60</v>
      </c>
      <c r="D133" s="30" t="s">
        <v>2</v>
      </c>
      <c r="H133" s="101"/>
      <c r="L133" s="38"/>
    </row>
    <row r="134" spans="1:15" s="33" customFormat="1">
      <c r="A134" s="59"/>
      <c r="E134" s="58" t="str">
        <f>E$105</f>
        <v>OSインスタンス: 存在しない、存在する</v>
      </c>
      <c r="F134" s="58" t="str">
        <f>F$105</f>
        <v>戻り値：-ENOENT, 0</v>
      </c>
      <c r="G134" s="58">
        <f>G$105</f>
        <v>2</v>
      </c>
      <c r="H134" s="103" t="s">
        <v>905</v>
      </c>
      <c r="I134" s="16" t="s">
        <v>831</v>
      </c>
      <c r="J134" s="16"/>
      <c r="K134" s="78">
        <v>43901</v>
      </c>
      <c r="L134" s="36"/>
      <c r="N134" s="59"/>
    </row>
    <row r="135" spans="1:15" s="59" customFormat="1" ht="21">
      <c r="E135" s="18" t="str">
        <f>E$106</f>
        <v>os_index: -2^31, -1, 0, 1, 2^31</v>
      </c>
      <c r="F135" s="18" t="str">
        <f>F$106</f>
        <v>戻り値：-ENOENT, -ENOENT, 0, -ENOENT, -ENOENT</v>
      </c>
      <c r="G135" s="18">
        <f>G$106</f>
        <v>5</v>
      </c>
      <c r="H135" s="98" t="s">
        <v>902</v>
      </c>
      <c r="I135" s="16" t="s">
        <v>831</v>
      </c>
      <c r="J135" s="16"/>
      <c r="K135" s="78">
        <v>43901</v>
      </c>
      <c r="L135" s="36"/>
    </row>
    <row r="136" spans="1:15" s="59" customFormat="1" ht="21">
      <c r="E136" s="5" t="str">
        <f>E$107</f>
        <v>OSステータス：ブート前、ブート後</v>
      </c>
      <c r="F136" s="5" t="str">
        <f>F$107</f>
        <v>戻り値：0, -EBUSY</v>
      </c>
      <c r="G136" s="5">
        <f>G$107</f>
        <v>2</v>
      </c>
      <c r="H136" s="99" t="s">
        <v>903</v>
      </c>
      <c r="I136" s="16" t="s">
        <v>831</v>
      </c>
      <c r="J136" s="16"/>
      <c r="K136" s="78">
        <v>43901</v>
      </c>
      <c r="L136" s="36"/>
      <c r="N136" s="59">
        <v>1</v>
      </c>
    </row>
    <row r="137" spans="1:15" s="59" customFormat="1" ht="42">
      <c r="E137" s="5" t="s">
        <v>1039</v>
      </c>
      <c r="F137" s="5" t="s">
        <v>787</v>
      </c>
      <c r="G137" s="5">
        <v>4</v>
      </c>
      <c r="H137" s="94" t="s">
        <v>906</v>
      </c>
      <c r="I137" s="16" t="s">
        <v>831</v>
      </c>
      <c r="J137" s="16"/>
      <c r="K137" s="78">
        <v>43901</v>
      </c>
      <c r="L137" s="36"/>
    </row>
    <row r="138" spans="1:15" s="59" customFormat="1" ht="42">
      <c r="E138" s="5" t="s">
        <v>1046</v>
      </c>
      <c r="F138" s="5" t="s">
        <v>1041</v>
      </c>
      <c r="G138" s="5">
        <v>1</v>
      </c>
      <c r="H138" s="99" t="s">
        <v>931</v>
      </c>
      <c r="I138" s="16" t="s">
        <v>831</v>
      </c>
      <c r="J138" s="16"/>
      <c r="K138" s="78">
        <v>43903</v>
      </c>
      <c r="L138" s="36"/>
      <c r="M138" s="59">
        <v>1</v>
      </c>
      <c r="O138" s="59" t="s">
        <v>1038</v>
      </c>
    </row>
    <row r="139" spans="1:15" s="59" customFormat="1" ht="42">
      <c r="E139" s="5" t="s">
        <v>1047</v>
      </c>
      <c r="F139" s="5" t="s">
        <v>1041</v>
      </c>
      <c r="G139" s="5">
        <v>1</v>
      </c>
      <c r="H139" s="99" t="s">
        <v>973</v>
      </c>
      <c r="I139" s="16" t="s">
        <v>831</v>
      </c>
      <c r="J139" s="16"/>
      <c r="K139" s="78">
        <v>43923</v>
      </c>
      <c r="L139" s="36"/>
      <c r="M139" s="59">
        <v>1</v>
      </c>
      <c r="O139" s="59" t="s">
        <v>1077</v>
      </c>
    </row>
    <row r="140" spans="1:15" s="59" customFormat="1" ht="42">
      <c r="E140" s="5" t="s">
        <v>1062</v>
      </c>
      <c r="F140" s="5" t="s">
        <v>1043</v>
      </c>
      <c r="G140" s="5">
        <v>4</v>
      </c>
      <c r="H140" s="99" t="s">
        <v>976</v>
      </c>
      <c r="I140" s="16" t="s">
        <v>831</v>
      </c>
      <c r="J140" s="16"/>
      <c r="K140" s="78">
        <v>43923</v>
      </c>
      <c r="L140" s="36"/>
    </row>
    <row r="141" spans="1:15" ht="42">
      <c r="E141" s="5" t="s">
        <v>1040</v>
      </c>
      <c r="F141" s="5" t="s">
        <v>1042</v>
      </c>
      <c r="G141" s="2">
        <v>3</v>
      </c>
      <c r="H141" s="95" t="s">
        <v>935</v>
      </c>
      <c r="I141" s="16" t="s">
        <v>831</v>
      </c>
      <c r="J141" s="16"/>
      <c r="K141" s="78">
        <v>43903</v>
      </c>
    </row>
    <row r="142" spans="1:15" s="17" customFormat="1" ht="42">
      <c r="E142" s="5" t="s">
        <v>1078</v>
      </c>
      <c r="F142" s="5" t="s">
        <v>1043</v>
      </c>
      <c r="G142" s="2">
        <v>5</v>
      </c>
      <c r="H142" s="95" t="s">
        <v>999</v>
      </c>
      <c r="I142" s="16" t="s">
        <v>831</v>
      </c>
      <c r="J142" s="16"/>
      <c r="K142" s="78">
        <v>43923</v>
      </c>
      <c r="L142" s="36"/>
      <c r="M142" s="17">
        <v>1</v>
      </c>
      <c r="O142" s="17" t="s">
        <v>1079</v>
      </c>
    </row>
    <row r="143" spans="1:15" s="17" customFormat="1" ht="42">
      <c r="E143" s="5" t="s">
        <v>1002</v>
      </c>
      <c r="F143" s="5" t="s">
        <v>1001</v>
      </c>
      <c r="G143" s="2">
        <v>1</v>
      </c>
      <c r="H143" s="94" t="s">
        <v>904</v>
      </c>
      <c r="I143" s="16" t="s">
        <v>831</v>
      </c>
      <c r="J143" s="16"/>
      <c r="K143" s="84">
        <v>43871</v>
      </c>
      <c r="L143" s="91">
        <v>1</v>
      </c>
      <c r="M143" s="2" t="s">
        <v>169</v>
      </c>
      <c r="N143" s="2" t="s">
        <v>169</v>
      </c>
      <c r="O143" s="2"/>
    </row>
    <row r="144" spans="1:15" ht="63">
      <c r="E144" s="59" t="s">
        <v>783</v>
      </c>
      <c r="F144" s="5" t="s">
        <v>788</v>
      </c>
      <c r="G144" s="2">
        <v>8</v>
      </c>
      <c r="H144" s="94" t="s">
        <v>907</v>
      </c>
      <c r="I144" s="16" t="s">
        <v>831</v>
      </c>
      <c r="J144" s="16"/>
      <c r="K144" s="78">
        <v>43901</v>
      </c>
    </row>
    <row r="145" spans="1:15" s="26" customFormat="1">
      <c r="A145" s="59"/>
      <c r="E145" s="59" t="str">
        <f>E$15</f>
        <v>特権ユーザ、一般ユーザ</v>
      </c>
      <c r="F145" s="59" t="str">
        <f>F$111</f>
        <v>戻り値：0, -EPERM</v>
      </c>
      <c r="G145" s="59">
        <f>G$15</f>
        <v>2</v>
      </c>
      <c r="H145" s="95" t="s">
        <v>901</v>
      </c>
      <c r="I145" s="16" t="s">
        <v>831</v>
      </c>
      <c r="J145" s="16"/>
      <c r="K145" s="78">
        <v>43901</v>
      </c>
      <c r="L145" s="36"/>
      <c r="N145" s="59"/>
    </row>
    <row r="146" spans="1:15" s="30" customFormat="1">
      <c r="B146" s="30">
        <v>19</v>
      </c>
      <c r="C146" s="30" t="s">
        <v>1034</v>
      </c>
      <c r="D146" s="30" t="s">
        <v>2</v>
      </c>
      <c r="H146" s="101"/>
      <c r="L146" s="38"/>
    </row>
    <row r="147" spans="1:15" s="33" customFormat="1">
      <c r="A147" s="59"/>
      <c r="E147" s="58" t="str">
        <f>E$105</f>
        <v>OSインスタンス: 存在しない、存在する</v>
      </c>
      <c r="F147" s="58" t="str">
        <f>F$105</f>
        <v>戻り値：-ENOENT, 0</v>
      </c>
      <c r="G147" s="58">
        <f>G$105</f>
        <v>2</v>
      </c>
      <c r="H147" s="103" t="s">
        <v>905</v>
      </c>
      <c r="I147" s="59" t="s">
        <v>831</v>
      </c>
      <c r="J147" s="59"/>
      <c r="K147" s="78">
        <v>43900</v>
      </c>
      <c r="L147" s="36">
        <v>1</v>
      </c>
      <c r="N147" s="59"/>
    </row>
    <row r="148" spans="1:15" s="59" customFormat="1" ht="21">
      <c r="E148" s="18" t="str">
        <f>E$106</f>
        <v>os_index: -2^31, -1, 0, 1, 2^31</v>
      </c>
      <c r="F148" s="18" t="str">
        <f>F$106</f>
        <v>戻り値：-ENOENT, -ENOENT, 0, -ENOENT, -ENOENT</v>
      </c>
      <c r="G148" s="18">
        <f>G$106</f>
        <v>5</v>
      </c>
      <c r="H148" s="98" t="s">
        <v>902</v>
      </c>
      <c r="I148" s="59" t="s">
        <v>831</v>
      </c>
      <c r="K148" s="78">
        <v>43900</v>
      </c>
      <c r="L148" s="36"/>
    </row>
    <row r="149" spans="1:15" s="59" customFormat="1" ht="21">
      <c r="E149" s="5" t="str">
        <f>E$120</f>
        <v>OSステータス：ブート前、ブート後</v>
      </c>
      <c r="F149" s="5" t="str">
        <f>F$120</f>
        <v>戻り値：0, 0</v>
      </c>
      <c r="G149" s="5">
        <f>G$120</f>
        <v>2</v>
      </c>
      <c r="H149" s="99" t="s">
        <v>906</v>
      </c>
      <c r="I149" s="59" t="s">
        <v>831</v>
      </c>
      <c r="K149" s="78">
        <v>43900</v>
      </c>
      <c r="L149" s="36"/>
    </row>
    <row r="150" spans="1:15" s="24" customFormat="1" ht="42">
      <c r="E150" s="18" t="s">
        <v>892</v>
      </c>
      <c r="F150" s="18" t="s">
        <v>893</v>
      </c>
      <c r="G150" s="73">
        <v>4</v>
      </c>
      <c r="H150" s="102" t="s">
        <v>904</v>
      </c>
      <c r="I150" s="24" t="s">
        <v>831</v>
      </c>
      <c r="K150" s="85">
        <v>43872</v>
      </c>
      <c r="L150" s="107">
        <v>1</v>
      </c>
      <c r="M150" s="85"/>
      <c r="N150" s="24" t="s">
        <v>169</v>
      </c>
    </row>
    <row r="151" spans="1:15" ht="63">
      <c r="E151" s="59" t="s">
        <v>1003</v>
      </c>
      <c r="F151" s="5" t="s">
        <v>788</v>
      </c>
      <c r="G151" s="2">
        <v>8</v>
      </c>
      <c r="H151" s="94" t="s">
        <v>907</v>
      </c>
      <c r="I151" s="59" t="s">
        <v>831</v>
      </c>
      <c r="J151" s="59"/>
      <c r="K151" s="78">
        <v>43900</v>
      </c>
    </row>
    <row r="152" spans="1:15" s="26" customFormat="1">
      <c r="A152" s="59"/>
      <c r="E152" s="59" t="str">
        <f>E$15</f>
        <v>特権ユーザ、一般ユーザ</v>
      </c>
      <c r="F152" s="59" t="str">
        <f>F$111</f>
        <v>戻り値：0, -EPERM</v>
      </c>
      <c r="G152" s="59">
        <f>G$15</f>
        <v>2</v>
      </c>
      <c r="H152" s="95" t="s">
        <v>901</v>
      </c>
      <c r="I152" s="26" t="s">
        <v>831</v>
      </c>
      <c r="J152" s="59"/>
      <c r="K152" s="78">
        <v>43900</v>
      </c>
      <c r="L152" s="36"/>
      <c r="M152" s="26">
        <v>1</v>
      </c>
      <c r="N152" s="59"/>
      <c r="O152" s="59" t="s">
        <v>1033</v>
      </c>
    </row>
    <row r="153" spans="1:15" s="30" customFormat="1">
      <c r="B153" s="30">
        <v>20</v>
      </c>
      <c r="C153" s="30" t="s">
        <v>65</v>
      </c>
      <c r="H153" s="101"/>
      <c r="L153" s="38"/>
    </row>
    <row r="154" spans="1:15" s="59" customFormat="1">
      <c r="E154" s="58" t="str">
        <f>E$105</f>
        <v>OSインスタンス: 存在しない、存在する</v>
      </c>
      <c r="F154" s="58" t="str">
        <f>F$105</f>
        <v>戻り値：-ENOENT, 0</v>
      </c>
      <c r="G154" s="58">
        <f>G$105</f>
        <v>2</v>
      </c>
      <c r="H154" s="103" t="s">
        <v>905</v>
      </c>
      <c r="I154" s="16" t="s">
        <v>831</v>
      </c>
      <c r="J154" s="16"/>
      <c r="K154" s="76">
        <v>43865</v>
      </c>
      <c r="L154" s="39" t="s">
        <v>169</v>
      </c>
      <c r="M154" s="16" t="s">
        <v>169</v>
      </c>
      <c r="N154" s="16" t="s">
        <v>169</v>
      </c>
      <c r="O154" s="16" t="s">
        <v>169</v>
      </c>
    </row>
    <row r="155" spans="1:15" s="59" customFormat="1" ht="21">
      <c r="E155" s="18" t="str">
        <f>E$106</f>
        <v>os_index: -2^31, -1, 0, 1, 2^31</v>
      </c>
      <c r="F155" s="18" t="str">
        <f>F$106</f>
        <v>戻り値：-ENOENT, -ENOENT, 0, -ENOENT, -ENOENT</v>
      </c>
      <c r="G155" s="18">
        <f>G$106</f>
        <v>5</v>
      </c>
      <c r="H155" s="98" t="s">
        <v>902</v>
      </c>
      <c r="I155" s="16" t="s">
        <v>831</v>
      </c>
      <c r="J155" s="16"/>
      <c r="K155" s="76">
        <v>43865</v>
      </c>
      <c r="L155" s="39" t="s">
        <v>169</v>
      </c>
      <c r="M155" s="16" t="s">
        <v>169</v>
      </c>
      <c r="N155" s="16" t="s">
        <v>169</v>
      </c>
    </row>
    <row r="156" spans="1:15" s="59" customFormat="1" ht="21">
      <c r="E156" s="5" t="str">
        <f>E$107</f>
        <v>OSステータス：ブート前、ブート後</v>
      </c>
      <c r="F156" s="5" t="str">
        <f>F$107</f>
        <v>戻り値：0, -EBUSY</v>
      </c>
      <c r="G156" s="5">
        <f>G$107</f>
        <v>2</v>
      </c>
      <c r="H156" s="99" t="s">
        <v>904</v>
      </c>
      <c r="I156" s="17" t="s">
        <v>831</v>
      </c>
      <c r="J156" s="17"/>
      <c r="K156" s="78">
        <v>43887</v>
      </c>
      <c r="L156" s="36"/>
      <c r="N156" s="59">
        <v>1</v>
      </c>
    </row>
    <row r="157" spans="1:15" s="59" customFormat="1" ht="42">
      <c r="E157" s="5" t="s">
        <v>825</v>
      </c>
      <c r="F157" s="5" t="s">
        <v>826</v>
      </c>
      <c r="G157" s="5">
        <v>2</v>
      </c>
      <c r="H157" s="99" t="s">
        <v>906</v>
      </c>
      <c r="I157" s="16" t="s">
        <v>831</v>
      </c>
      <c r="J157" s="16"/>
      <c r="K157" s="76">
        <v>43865</v>
      </c>
      <c r="L157" s="39" t="s">
        <v>169</v>
      </c>
      <c r="M157" s="16" t="s">
        <v>169</v>
      </c>
      <c r="N157" s="16" t="s">
        <v>169</v>
      </c>
      <c r="O157" s="16" t="s">
        <v>169</v>
      </c>
    </row>
    <row r="158" spans="1:15" s="59" customFormat="1" ht="42">
      <c r="E158" s="5" t="s">
        <v>830</v>
      </c>
      <c r="F158" s="5" t="s">
        <v>827</v>
      </c>
      <c r="G158" s="5">
        <v>2</v>
      </c>
      <c r="H158" s="99" t="s">
        <v>903</v>
      </c>
      <c r="I158" s="18" t="s">
        <v>831</v>
      </c>
      <c r="J158" s="18"/>
      <c r="K158" s="78">
        <v>43888</v>
      </c>
      <c r="L158" s="36"/>
    </row>
    <row r="159" spans="1:15" s="17" customFormat="1" ht="63">
      <c r="E159" s="5" t="s">
        <v>857</v>
      </c>
      <c r="F159" s="5" t="s">
        <v>858</v>
      </c>
      <c r="G159" s="2">
        <v>4</v>
      </c>
      <c r="H159" s="94" t="s">
        <v>931</v>
      </c>
      <c r="I159" s="18" t="s">
        <v>831</v>
      </c>
      <c r="J159" s="18"/>
      <c r="K159" s="84">
        <v>43889</v>
      </c>
      <c r="L159" s="36"/>
    </row>
    <row r="160" spans="1:15" s="17" customFormat="1" ht="63">
      <c r="E160" s="5" t="s">
        <v>926</v>
      </c>
      <c r="F160" s="5" t="s">
        <v>791</v>
      </c>
      <c r="G160" s="17">
        <v>8</v>
      </c>
      <c r="H160" s="95" t="s">
        <v>907</v>
      </c>
      <c r="I160" s="17" t="s">
        <v>831</v>
      </c>
      <c r="K160" s="76">
        <v>43866</v>
      </c>
      <c r="L160" s="36" t="s">
        <v>169</v>
      </c>
      <c r="M160" s="17">
        <v>1</v>
      </c>
      <c r="N160" s="17" t="s">
        <v>169</v>
      </c>
      <c r="O160" s="17" t="s">
        <v>916</v>
      </c>
    </row>
    <row r="161" spans="1:15" s="26" customFormat="1">
      <c r="A161" s="59"/>
      <c r="E161" s="59" t="str">
        <f>E$15</f>
        <v>特権ユーザ、一般ユーザ</v>
      </c>
      <c r="F161" s="59" t="str">
        <f>F$111</f>
        <v>戻り値：0, -EPERM</v>
      </c>
      <c r="G161" s="59">
        <f>G$15</f>
        <v>2</v>
      </c>
      <c r="H161" s="95" t="s">
        <v>901</v>
      </c>
      <c r="I161" s="17" t="s">
        <v>831</v>
      </c>
      <c r="J161" s="17"/>
      <c r="K161" s="78">
        <v>43887</v>
      </c>
      <c r="L161" s="36"/>
      <c r="N161" s="59"/>
    </row>
    <row r="162" spans="1:15" s="30" customFormat="1">
      <c r="B162" s="30">
        <v>21</v>
      </c>
      <c r="C162" s="30" t="s">
        <v>149</v>
      </c>
      <c r="H162" s="101"/>
      <c r="L162" s="38"/>
    </row>
    <row r="163" spans="1:15" s="59" customFormat="1" ht="21">
      <c r="E163" s="58" t="str">
        <f>E$105</f>
        <v>OSインスタンス: 存在しない、存在する</v>
      </c>
      <c r="F163" s="58" t="str">
        <f>F$105</f>
        <v>戻り値：-ENOENT, 0</v>
      </c>
      <c r="G163" s="58">
        <f>G$105</f>
        <v>2</v>
      </c>
      <c r="H163" s="103" t="s">
        <v>905</v>
      </c>
      <c r="I163" s="18" t="s">
        <v>831</v>
      </c>
      <c r="J163" s="18"/>
      <c r="K163" s="78">
        <v>43888</v>
      </c>
      <c r="L163" s="36"/>
    </row>
    <row r="164" spans="1:15" s="59" customFormat="1" ht="21">
      <c r="E164" s="18" t="str">
        <f>E$106</f>
        <v>os_index: -2^31, -1, 0, 1, 2^31</v>
      </c>
      <c r="F164" s="18" t="str">
        <f>F$106</f>
        <v>戻り値：-ENOENT, -ENOENT, 0, -ENOENT, -ENOENT</v>
      </c>
      <c r="G164" s="18">
        <f>G$106</f>
        <v>5</v>
      </c>
      <c r="H164" s="98" t="s">
        <v>902</v>
      </c>
      <c r="I164" s="18" t="s">
        <v>831</v>
      </c>
      <c r="J164" s="18"/>
      <c r="K164" s="78">
        <v>43888</v>
      </c>
      <c r="L164" s="36"/>
    </row>
    <row r="165" spans="1:15" s="59" customFormat="1" ht="21">
      <c r="E165" s="5" t="str">
        <f>E$120</f>
        <v>OSステータス：ブート前、ブート後</v>
      </c>
      <c r="F165" s="5" t="str">
        <f>F$120</f>
        <v>戻り値：0, 0</v>
      </c>
      <c r="G165" s="5">
        <f>G$120</f>
        <v>2</v>
      </c>
      <c r="H165" s="99" t="s">
        <v>907</v>
      </c>
      <c r="I165" s="18" t="s">
        <v>831</v>
      </c>
      <c r="J165" s="18"/>
      <c r="K165" s="78">
        <v>43888</v>
      </c>
      <c r="L165" s="36"/>
    </row>
    <row r="166" spans="1:15" s="17" customFormat="1" ht="21">
      <c r="E166" s="5" t="s">
        <v>925</v>
      </c>
      <c r="F166" s="5" t="s">
        <v>859</v>
      </c>
      <c r="G166" s="2">
        <v>4</v>
      </c>
      <c r="H166" s="94" t="s">
        <v>906</v>
      </c>
      <c r="I166" s="17" t="s">
        <v>831</v>
      </c>
      <c r="K166" s="76">
        <v>43867</v>
      </c>
      <c r="L166" s="36" t="s">
        <v>169</v>
      </c>
      <c r="M166" s="17" t="s">
        <v>169</v>
      </c>
      <c r="N166" s="17" t="s">
        <v>169</v>
      </c>
      <c r="O166" s="17" t="s">
        <v>169</v>
      </c>
    </row>
    <row r="167" spans="1:15" s="30" customFormat="1">
      <c r="B167" s="30">
        <v>22</v>
      </c>
      <c r="C167" s="30" t="s">
        <v>150</v>
      </c>
      <c r="H167" s="101"/>
      <c r="L167" s="38"/>
    </row>
    <row r="168" spans="1:15" s="59" customFormat="1" ht="21">
      <c r="E168" s="58" t="str">
        <f>E$105</f>
        <v>OSインスタンス: 存在しない、存在する</v>
      </c>
      <c r="F168" s="58" t="str">
        <f>F$105</f>
        <v>戻り値：-ENOENT, 0</v>
      </c>
      <c r="G168" s="58">
        <f>G$105</f>
        <v>2</v>
      </c>
      <c r="H168" s="103" t="s">
        <v>905</v>
      </c>
      <c r="I168" s="18" t="s">
        <v>831</v>
      </c>
      <c r="J168" s="18"/>
      <c r="K168" s="78">
        <v>43889</v>
      </c>
      <c r="L168" s="36"/>
    </row>
    <row r="169" spans="1:15" s="59" customFormat="1" ht="21">
      <c r="E169" s="18" t="str">
        <f>E$106</f>
        <v>os_index: -2^31, -1, 0, 1, 2^31</v>
      </c>
      <c r="F169" s="18" t="str">
        <f>F$106</f>
        <v>戻り値：-ENOENT, -ENOENT, 0, -ENOENT, -ENOENT</v>
      </c>
      <c r="G169" s="18">
        <f>G$106</f>
        <v>5</v>
      </c>
      <c r="H169" s="98" t="s">
        <v>902</v>
      </c>
      <c r="I169" s="18" t="s">
        <v>831</v>
      </c>
      <c r="J169" s="18"/>
      <c r="K169" s="78">
        <v>43889</v>
      </c>
      <c r="L169" s="36"/>
    </row>
    <row r="170" spans="1:15" s="59" customFormat="1" ht="21">
      <c r="E170" s="5" t="str">
        <f>E$120</f>
        <v>OSステータス：ブート前、ブート後</v>
      </c>
      <c r="F170" s="5" t="str">
        <f>F$120</f>
        <v>戻り値：0, 0</v>
      </c>
      <c r="G170" s="5">
        <f>G$120</f>
        <v>2</v>
      </c>
      <c r="H170" s="99" t="s">
        <v>907</v>
      </c>
      <c r="I170" s="18" t="s">
        <v>831</v>
      </c>
      <c r="J170" s="18"/>
      <c r="K170" s="78">
        <v>43889</v>
      </c>
      <c r="L170" s="36"/>
    </row>
    <row r="171" spans="1:15" s="24" customFormat="1" ht="42">
      <c r="E171" s="18" t="s">
        <v>924</v>
      </c>
      <c r="F171" s="18" t="s">
        <v>789</v>
      </c>
      <c r="G171" s="73">
        <v>4</v>
      </c>
      <c r="H171" s="102" t="s">
        <v>906</v>
      </c>
      <c r="I171" s="24" t="s">
        <v>831</v>
      </c>
      <c r="K171" s="76">
        <v>43867</v>
      </c>
      <c r="L171" s="39" t="s">
        <v>169</v>
      </c>
      <c r="M171" s="24" t="s">
        <v>169</v>
      </c>
      <c r="N171" s="24" t="s">
        <v>169</v>
      </c>
      <c r="O171" s="24" t="s">
        <v>169</v>
      </c>
    </row>
    <row r="172" spans="1:15" s="17" customFormat="1" ht="63">
      <c r="E172" s="5" t="s">
        <v>923</v>
      </c>
      <c r="F172" s="5" t="s">
        <v>790</v>
      </c>
      <c r="G172" s="17">
        <v>8</v>
      </c>
      <c r="H172" s="95" t="s">
        <v>974</v>
      </c>
      <c r="I172" s="18" t="s">
        <v>831</v>
      </c>
      <c r="J172" s="18"/>
      <c r="K172" s="78">
        <v>43889</v>
      </c>
      <c r="L172" s="36"/>
    </row>
    <row r="173" spans="1:15" s="30" customFormat="1" ht="42">
      <c r="B173" s="30">
        <v>23</v>
      </c>
      <c r="C173" s="31" t="s">
        <v>72</v>
      </c>
      <c r="H173" s="101"/>
      <c r="L173" s="38"/>
    </row>
    <row r="174" spans="1:15" s="59" customFormat="1">
      <c r="A174" s="111">
        <v>1</v>
      </c>
      <c r="E174" s="58" t="str">
        <f>E$105</f>
        <v>OSインスタンス: 存在しない、存在する</v>
      </c>
      <c r="F174" s="58" t="str">
        <f>F$105</f>
        <v>戻り値：-ENOENT, 0</v>
      </c>
      <c r="G174" s="58">
        <f>G$105</f>
        <v>2</v>
      </c>
      <c r="H174" s="103" t="s">
        <v>905</v>
      </c>
      <c r="I174" s="24" t="s">
        <v>831</v>
      </c>
      <c r="J174" s="24"/>
      <c r="K174" s="76">
        <v>43874</v>
      </c>
      <c r="L174" s="36">
        <v>1</v>
      </c>
    </row>
    <row r="175" spans="1:15" s="59" customFormat="1" ht="21">
      <c r="A175" s="111">
        <v>1</v>
      </c>
      <c r="E175" s="18" t="str">
        <f>E$106</f>
        <v>os_index: -2^31, -1, 0, 1, 2^31</v>
      </c>
      <c r="F175" s="18" t="str">
        <f>F$106</f>
        <v>戻り値：-ENOENT, -ENOENT, 0, -ENOENT, -ENOENT</v>
      </c>
      <c r="G175" s="18">
        <f>G$106</f>
        <v>5</v>
      </c>
      <c r="H175" s="98" t="s">
        <v>902</v>
      </c>
      <c r="I175" s="24" t="s">
        <v>831</v>
      </c>
      <c r="J175" s="24"/>
      <c r="K175" s="76">
        <v>43874</v>
      </c>
      <c r="L175" s="36"/>
    </row>
    <row r="176" spans="1:15" s="59" customFormat="1" ht="21">
      <c r="A176" s="111">
        <v>1</v>
      </c>
      <c r="E176" s="5" t="str">
        <f>E184</f>
        <v>OSステータス：ブート前、ブート後</v>
      </c>
      <c r="F176" s="5" t="s">
        <v>774</v>
      </c>
      <c r="G176" s="5">
        <v>2</v>
      </c>
      <c r="H176" s="99" t="s">
        <v>904</v>
      </c>
      <c r="I176" s="16" t="s">
        <v>831</v>
      </c>
      <c r="J176" s="16"/>
      <c r="K176" s="76">
        <v>43874</v>
      </c>
      <c r="L176" s="36"/>
      <c r="N176" s="59">
        <v>1</v>
      </c>
    </row>
    <row r="177" spans="1:15" s="24" customFormat="1" ht="42">
      <c r="A177" s="111">
        <v>1</v>
      </c>
      <c r="E177" s="18" t="s">
        <v>921</v>
      </c>
      <c r="F177" s="18" t="s">
        <v>760</v>
      </c>
      <c r="G177" s="73">
        <v>4</v>
      </c>
      <c r="H177" s="102" t="s">
        <v>906</v>
      </c>
      <c r="I177" s="24" t="s">
        <v>831</v>
      </c>
      <c r="K177" s="76">
        <v>43869</v>
      </c>
      <c r="L177" s="39">
        <v>1</v>
      </c>
      <c r="M177" s="24">
        <v>2</v>
      </c>
      <c r="N177" s="17">
        <v>1</v>
      </c>
      <c r="O177" s="24" t="s">
        <v>917</v>
      </c>
    </row>
    <row r="178" spans="1:15" s="17" customFormat="1" ht="63">
      <c r="A178" s="111">
        <v>1</v>
      </c>
      <c r="E178" s="5" t="s">
        <v>922</v>
      </c>
      <c r="F178" s="5" t="s">
        <v>920</v>
      </c>
      <c r="G178" s="17">
        <v>8</v>
      </c>
      <c r="H178" s="95" t="s">
        <v>907</v>
      </c>
      <c r="I178" s="24" t="s">
        <v>831</v>
      </c>
      <c r="J178" s="24"/>
      <c r="K178" s="76">
        <v>43875</v>
      </c>
      <c r="L178" s="36"/>
    </row>
    <row r="179" spans="1:15" s="17" customFormat="1" ht="42">
      <c r="A179" s="111">
        <v>1</v>
      </c>
      <c r="E179" s="16" t="s">
        <v>910</v>
      </c>
      <c r="F179" s="18" t="s">
        <v>761</v>
      </c>
      <c r="G179" s="17">
        <v>1</v>
      </c>
      <c r="H179" s="95" t="s">
        <v>903</v>
      </c>
      <c r="I179" s="24" t="s">
        <v>831</v>
      </c>
      <c r="J179" s="24"/>
      <c r="K179" s="76">
        <v>43875</v>
      </c>
      <c r="L179" s="36"/>
    </row>
    <row r="180" spans="1:15" s="26" customFormat="1">
      <c r="A180" s="111">
        <v>1</v>
      </c>
      <c r="E180" s="59" t="str">
        <f>E$15</f>
        <v>特権ユーザ、一般ユーザ</v>
      </c>
      <c r="F180" s="59" t="str">
        <f>F$111</f>
        <v>戻り値：0, -EPERM</v>
      </c>
      <c r="G180" s="59">
        <f>G$15</f>
        <v>2</v>
      </c>
      <c r="H180" s="95" t="s">
        <v>901</v>
      </c>
      <c r="I180" s="24" t="s">
        <v>831</v>
      </c>
      <c r="J180" s="24"/>
      <c r="K180" s="76">
        <v>43875</v>
      </c>
      <c r="L180" s="36"/>
      <c r="N180" s="59"/>
    </row>
    <row r="181" spans="1:15" s="30" customFormat="1">
      <c r="B181" s="30">
        <v>24</v>
      </c>
      <c r="C181" s="30" t="s">
        <v>74</v>
      </c>
      <c r="H181" s="101"/>
      <c r="L181" s="38"/>
    </row>
    <row r="182" spans="1:15" s="59" customFormat="1">
      <c r="A182" s="111">
        <v>1</v>
      </c>
      <c r="E182" s="58" t="str">
        <f>E$105</f>
        <v>OSインスタンス: 存在しない、存在する</v>
      </c>
      <c r="F182" s="58" t="s">
        <v>941</v>
      </c>
      <c r="G182" s="58">
        <f>G$105</f>
        <v>2</v>
      </c>
      <c r="H182" s="103" t="s">
        <v>905</v>
      </c>
      <c r="I182" s="24" t="s">
        <v>831</v>
      </c>
      <c r="J182" s="24"/>
      <c r="K182" s="78">
        <v>43879</v>
      </c>
      <c r="L182" s="36">
        <v>1</v>
      </c>
    </row>
    <row r="183" spans="1:15" s="59" customFormat="1" ht="21">
      <c r="A183" s="111">
        <v>1</v>
      </c>
      <c r="E183" s="18" t="str">
        <f>E$106</f>
        <v>os_index: -2^31, -1, 0, 1, 2^31</v>
      </c>
      <c r="F183" s="112" t="s">
        <v>947</v>
      </c>
      <c r="G183" s="18">
        <f>G$106</f>
        <v>5</v>
      </c>
      <c r="H183" s="98" t="s">
        <v>906</v>
      </c>
      <c r="I183" s="24" t="s">
        <v>831</v>
      </c>
      <c r="J183" s="24"/>
      <c r="K183" s="78">
        <v>43879</v>
      </c>
      <c r="L183" s="36"/>
    </row>
    <row r="184" spans="1:15" s="59" customFormat="1" ht="21">
      <c r="A184" s="111">
        <v>1</v>
      </c>
      <c r="E184" s="5" t="s">
        <v>811</v>
      </c>
      <c r="F184" s="5" t="s">
        <v>942</v>
      </c>
      <c r="G184" s="5">
        <v>2</v>
      </c>
      <c r="H184" s="99" t="s">
        <v>902</v>
      </c>
      <c r="I184" s="24" t="s">
        <v>831</v>
      </c>
      <c r="J184" s="24"/>
      <c r="K184" s="78">
        <v>43879</v>
      </c>
      <c r="L184" s="36"/>
    </row>
    <row r="185" spans="1:15" ht="21">
      <c r="A185" s="111">
        <v>1</v>
      </c>
      <c r="E185" s="18" t="s">
        <v>944</v>
      </c>
      <c r="F185" s="18" t="s">
        <v>945</v>
      </c>
      <c r="G185" s="18">
        <v>4</v>
      </c>
      <c r="H185" s="98" t="s">
        <v>904</v>
      </c>
      <c r="I185" s="16" t="s">
        <v>831</v>
      </c>
      <c r="J185" s="16"/>
      <c r="K185" s="78">
        <v>43880</v>
      </c>
    </row>
    <row r="186" spans="1:15" s="17" customFormat="1" ht="42">
      <c r="A186" s="111">
        <v>1</v>
      </c>
      <c r="E186" s="18" t="s">
        <v>1004</v>
      </c>
      <c r="F186" s="18" t="s">
        <v>946</v>
      </c>
      <c r="G186" s="18">
        <v>3</v>
      </c>
      <c r="H186" s="98" t="s">
        <v>903</v>
      </c>
      <c r="I186" s="18" t="s">
        <v>831</v>
      </c>
      <c r="J186" s="18"/>
      <c r="K186" s="84">
        <v>43896</v>
      </c>
      <c r="L186" s="36"/>
    </row>
    <row r="187" spans="1:15" s="26" customFormat="1">
      <c r="A187" s="111">
        <v>1</v>
      </c>
      <c r="E187" s="59" t="str">
        <f>E$15</f>
        <v>特権ユーザ、一般ユーザ</v>
      </c>
      <c r="F187" s="17" t="s">
        <v>943</v>
      </c>
      <c r="G187" s="59">
        <f>G$15</f>
        <v>2</v>
      </c>
      <c r="H187" s="95" t="s">
        <v>901</v>
      </c>
      <c r="I187" s="24" t="s">
        <v>831</v>
      </c>
      <c r="J187" s="24"/>
      <c r="K187" s="78">
        <v>43879</v>
      </c>
      <c r="L187" s="36"/>
      <c r="M187" s="26">
        <v>1</v>
      </c>
      <c r="N187" s="59"/>
      <c r="O187" s="26" t="s">
        <v>948</v>
      </c>
    </row>
    <row r="188" spans="1:15">
      <c r="G188" s="20"/>
      <c r="H188" s="100"/>
    </row>
    <row r="189" spans="1:15" s="30" customFormat="1">
      <c r="B189" s="30">
        <v>25</v>
      </c>
      <c r="C189" s="30" t="s">
        <v>77</v>
      </c>
      <c r="H189" s="101"/>
      <c r="L189" s="38"/>
    </row>
    <row r="190" spans="1:15" s="33" customFormat="1" ht="21">
      <c r="A190" s="59"/>
      <c r="E190" s="58" t="str">
        <f>E$105</f>
        <v>OSインスタンス: 存在しない、存在する</v>
      </c>
      <c r="F190" s="58" t="str">
        <f>F$105</f>
        <v>戻り値：-ENOENT, 0</v>
      </c>
      <c r="G190" s="58">
        <f>G$105</f>
        <v>2</v>
      </c>
      <c r="H190" s="103" t="s">
        <v>905</v>
      </c>
      <c r="I190" s="18" t="s">
        <v>831</v>
      </c>
      <c r="J190" s="18"/>
      <c r="K190" s="84">
        <v>43889</v>
      </c>
      <c r="L190" s="36"/>
      <c r="N190" s="59"/>
    </row>
    <row r="191" spans="1:15" s="59" customFormat="1" ht="21">
      <c r="E191" s="18" t="str">
        <f>E$106</f>
        <v>os_index: -2^31, -1, 0, 1, 2^31</v>
      </c>
      <c r="F191" s="18" t="str">
        <f>F$106</f>
        <v>戻り値：-ENOENT, -ENOENT, 0, -ENOENT, -ENOENT</v>
      </c>
      <c r="G191" s="18">
        <f>G$106</f>
        <v>5</v>
      </c>
      <c r="H191" s="98" t="s">
        <v>906</v>
      </c>
      <c r="I191" s="18" t="s">
        <v>831</v>
      </c>
      <c r="J191" s="18"/>
      <c r="K191" s="84">
        <v>43889</v>
      </c>
      <c r="L191" s="36"/>
    </row>
    <row r="192" spans="1:15" s="59" customFormat="1" ht="21">
      <c r="E192" s="5" t="s">
        <v>811</v>
      </c>
      <c r="F192" s="5" t="s">
        <v>774</v>
      </c>
      <c r="G192" s="5">
        <v>2</v>
      </c>
      <c r="H192" s="99" t="s">
        <v>902</v>
      </c>
      <c r="I192" s="18" t="s">
        <v>831</v>
      </c>
      <c r="J192" s="18"/>
      <c r="K192" s="84">
        <v>43889</v>
      </c>
      <c r="L192" s="36"/>
      <c r="N192" s="59">
        <v>1</v>
      </c>
    </row>
    <row r="193" spans="1:15" ht="21">
      <c r="E193" s="18" t="s">
        <v>980</v>
      </c>
      <c r="F193" s="18" t="s">
        <v>981</v>
      </c>
      <c r="G193" s="18">
        <v>3</v>
      </c>
      <c r="H193" s="98" t="s">
        <v>907</v>
      </c>
      <c r="I193" s="18" t="s">
        <v>831</v>
      </c>
      <c r="J193" s="18"/>
      <c r="K193" s="84">
        <v>43892</v>
      </c>
      <c r="L193" s="36">
        <v>1</v>
      </c>
      <c r="M193">
        <v>1</v>
      </c>
      <c r="O193" s="17" t="s">
        <v>1005</v>
      </c>
    </row>
    <row r="194" spans="1:15" s="17" customFormat="1" ht="21">
      <c r="E194" s="18" t="s">
        <v>977</v>
      </c>
      <c r="F194" s="18" t="s">
        <v>979</v>
      </c>
      <c r="G194" s="18">
        <v>1</v>
      </c>
      <c r="H194" s="98" t="s">
        <v>904</v>
      </c>
      <c r="I194" s="18" t="s">
        <v>831</v>
      </c>
      <c r="J194" s="18"/>
      <c r="K194" s="84">
        <v>43923</v>
      </c>
      <c r="L194" s="36"/>
      <c r="N194" s="17">
        <v>1</v>
      </c>
    </row>
    <row r="195" spans="1:15" s="17" customFormat="1" ht="21">
      <c r="E195" s="18" t="s">
        <v>978</v>
      </c>
      <c r="F195" s="18" t="s">
        <v>979</v>
      </c>
      <c r="G195" s="18">
        <v>1</v>
      </c>
      <c r="H195" s="98" t="s">
        <v>903</v>
      </c>
      <c r="I195" s="18" t="s">
        <v>831</v>
      </c>
      <c r="J195" s="18"/>
      <c r="K195" s="84">
        <v>43923</v>
      </c>
      <c r="L195" s="36"/>
    </row>
    <row r="196" spans="1:15" s="26" customFormat="1" ht="21">
      <c r="A196" s="59"/>
      <c r="E196" s="59" t="str">
        <f>E$15</f>
        <v>特権ユーザ、一般ユーザ</v>
      </c>
      <c r="F196" s="59" t="str">
        <f>F$111</f>
        <v>戻り値：0, -EPERM</v>
      </c>
      <c r="G196" s="59">
        <f>G$15</f>
        <v>2</v>
      </c>
      <c r="H196" s="95" t="s">
        <v>901</v>
      </c>
      <c r="I196" s="18" t="s">
        <v>831</v>
      </c>
      <c r="J196" s="18"/>
      <c r="K196" s="84">
        <v>43892</v>
      </c>
      <c r="L196" s="36"/>
      <c r="N196" s="59"/>
    </row>
    <row r="197" spans="1:15" s="30" customFormat="1">
      <c r="B197" s="30">
        <v>26</v>
      </c>
      <c r="C197" s="30" t="s">
        <v>79</v>
      </c>
      <c r="H197" s="101"/>
      <c r="L197" s="38"/>
    </row>
    <row r="198" spans="1:15" s="32" customFormat="1" ht="21">
      <c r="A198" s="59"/>
      <c r="E198" s="58" t="str">
        <f>E$105</f>
        <v>OSインスタンス: 存在しない、存在する</v>
      </c>
      <c r="F198" s="58" t="str">
        <f>F$105</f>
        <v>戻り値：-ENOENT, 0</v>
      </c>
      <c r="G198" s="58">
        <f>G$105</f>
        <v>2</v>
      </c>
      <c r="H198" s="103" t="s">
        <v>905</v>
      </c>
      <c r="I198" s="18" t="s">
        <v>831</v>
      </c>
      <c r="J198" s="18"/>
      <c r="K198" s="84">
        <v>43892</v>
      </c>
      <c r="L198" s="36"/>
      <c r="N198" s="59"/>
    </row>
    <row r="199" spans="1:15" s="59" customFormat="1" ht="21">
      <c r="E199" s="18" t="str">
        <f>E$106</f>
        <v>os_index: -2^31, -1, 0, 1, 2^31</v>
      </c>
      <c r="F199" s="18" t="str">
        <f>F$106</f>
        <v>戻り値：-ENOENT, -ENOENT, 0, -ENOENT, -ENOENT</v>
      </c>
      <c r="G199" s="18">
        <f>G$106</f>
        <v>5</v>
      </c>
      <c r="H199" s="98" t="s">
        <v>906</v>
      </c>
      <c r="I199" s="18" t="s">
        <v>831</v>
      </c>
      <c r="J199" s="18"/>
      <c r="K199" s="84">
        <v>43892</v>
      </c>
      <c r="L199" s="36"/>
    </row>
    <row r="200" spans="1:15" s="59" customFormat="1" ht="21">
      <c r="E200" s="5" t="s">
        <v>811</v>
      </c>
      <c r="F200" s="5" t="s">
        <v>774</v>
      </c>
      <c r="G200" s="5">
        <v>2</v>
      </c>
      <c r="H200" s="99" t="s">
        <v>902</v>
      </c>
      <c r="I200" s="18" t="s">
        <v>831</v>
      </c>
      <c r="J200" s="18"/>
      <c r="K200" s="84">
        <v>43892</v>
      </c>
      <c r="L200" s="36"/>
      <c r="N200" s="59">
        <v>1</v>
      </c>
    </row>
    <row r="201" spans="1:15" ht="21">
      <c r="E201" s="18" t="s">
        <v>794</v>
      </c>
      <c r="F201" s="18" t="s">
        <v>982</v>
      </c>
      <c r="G201" s="18">
        <v>4</v>
      </c>
      <c r="H201" s="98" t="s">
        <v>907</v>
      </c>
      <c r="I201" s="18" t="s">
        <v>831</v>
      </c>
      <c r="J201" s="18"/>
      <c r="K201" s="84">
        <v>43892</v>
      </c>
      <c r="L201" s="36">
        <v>1</v>
      </c>
      <c r="N201" s="17">
        <v>1</v>
      </c>
    </row>
    <row r="202" spans="1:15" s="17" customFormat="1" ht="126">
      <c r="E202" s="18" t="s">
        <v>1128</v>
      </c>
      <c r="F202" s="18" t="s">
        <v>1129</v>
      </c>
      <c r="G202" s="18">
        <v>4</v>
      </c>
      <c r="H202" s="98" t="s">
        <v>904</v>
      </c>
      <c r="I202" s="18" t="s">
        <v>831</v>
      </c>
      <c r="J202" s="18"/>
      <c r="K202" s="84">
        <v>44208</v>
      </c>
      <c r="L202" s="36"/>
    </row>
    <row r="203" spans="1:15" s="26" customFormat="1" ht="21">
      <c r="A203" s="59"/>
      <c r="E203" s="59" t="str">
        <f>E$15</f>
        <v>特権ユーザ、一般ユーザ</v>
      </c>
      <c r="F203" s="59" t="str">
        <f>F$111</f>
        <v>戻り値：0, -EPERM</v>
      </c>
      <c r="G203" s="59">
        <f>G$15</f>
        <v>2</v>
      </c>
      <c r="H203" s="95" t="s">
        <v>901</v>
      </c>
      <c r="I203" s="18" t="s">
        <v>831</v>
      </c>
      <c r="J203" s="18"/>
      <c r="K203" s="84">
        <v>43892</v>
      </c>
      <c r="L203" s="36"/>
      <c r="N203" s="59"/>
    </row>
    <row r="204" spans="1:15" s="30" customFormat="1">
      <c r="C204" s="30" t="s">
        <v>1141</v>
      </c>
      <c r="H204" s="97"/>
      <c r="I204" s="31"/>
      <c r="J204" s="31"/>
      <c r="K204" s="116"/>
      <c r="L204" s="38"/>
    </row>
    <row r="205" spans="1:15" s="59" customFormat="1" ht="63">
      <c r="A205" s="111">
        <v>1</v>
      </c>
      <c r="D205" s="3"/>
      <c r="E205" s="18" t="s">
        <v>1204</v>
      </c>
      <c r="F205" s="5" t="s">
        <v>1148</v>
      </c>
      <c r="G205" s="18">
        <f>G$9</f>
        <v>2</v>
      </c>
      <c r="H205" s="98" t="s">
        <v>905</v>
      </c>
      <c r="I205" s="18" t="s">
        <v>831</v>
      </c>
      <c r="J205" s="18"/>
      <c r="K205" s="76">
        <v>44224</v>
      </c>
      <c r="L205" s="39"/>
      <c r="M205" s="87"/>
      <c r="O205" s="5"/>
    </row>
    <row r="206" spans="1:15" s="59" customFormat="1" ht="63">
      <c r="A206" s="111">
        <v>1</v>
      </c>
      <c r="E206" s="5" t="s">
        <v>1205</v>
      </c>
      <c r="F206" s="5" t="s">
        <v>1150</v>
      </c>
      <c r="G206" s="5">
        <v>4</v>
      </c>
      <c r="H206" s="99" t="s">
        <v>902</v>
      </c>
      <c r="I206" s="18" t="s">
        <v>831</v>
      </c>
      <c r="J206" s="18"/>
      <c r="K206" s="84">
        <v>44225</v>
      </c>
      <c r="L206" s="36"/>
    </row>
    <row r="207" spans="1:15" s="17" customFormat="1" ht="42">
      <c r="A207" s="111">
        <v>1</v>
      </c>
      <c r="D207" s="3"/>
      <c r="E207" s="5" t="s">
        <v>1157</v>
      </c>
      <c r="F207" s="5" t="s">
        <v>1152</v>
      </c>
      <c r="G207" s="17">
        <v>4</v>
      </c>
      <c r="H207" s="95" t="s">
        <v>907</v>
      </c>
      <c r="I207" s="18" t="s">
        <v>831</v>
      </c>
      <c r="J207" s="18"/>
      <c r="K207" s="84">
        <v>44225</v>
      </c>
      <c r="L207" s="36"/>
    </row>
    <row r="208" spans="1:15" s="17" customFormat="1" ht="42">
      <c r="A208" s="111">
        <v>1</v>
      </c>
      <c r="D208" s="3"/>
      <c r="E208" s="5" t="s">
        <v>1144</v>
      </c>
      <c r="F208" s="5" t="s">
        <v>1158</v>
      </c>
      <c r="G208" s="2">
        <v>1</v>
      </c>
      <c r="H208" s="94" t="s">
        <v>906</v>
      </c>
      <c r="I208" s="18"/>
      <c r="J208" s="18"/>
      <c r="K208" s="76"/>
      <c r="L208" s="36"/>
      <c r="N208" s="87"/>
    </row>
    <row r="209" spans="1:15" s="17" customFormat="1" ht="42">
      <c r="A209" s="111">
        <v>1</v>
      </c>
      <c r="E209" s="5" t="s">
        <v>1206</v>
      </c>
      <c r="F209" s="5" t="s">
        <v>1153</v>
      </c>
      <c r="G209" s="17">
        <v>2</v>
      </c>
      <c r="H209" s="95" t="s">
        <v>903</v>
      </c>
      <c r="I209" s="18"/>
      <c r="J209" s="18"/>
      <c r="K209" s="76"/>
      <c r="L209" s="36"/>
      <c r="M209" s="87"/>
      <c r="N209" s="87"/>
      <c r="O209" s="5"/>
    </row>
    <row r="210" spans="1:15" s="17" customFormat="1" ht="42">
      <c r="A210" s="111">
        <v>1</v>
      </c>
      <c r="E210" s="5" t="s">
        <v>1187</v>
      </c>
      <c r="F210" s="5" t="s">
        <v>1188</v>
      </c>
      <c r="G210" s="17">
        <v>1</v>
      </c>
      <c r="H210" s="95" t="s">
        <v>1189</v>
      </c>
      <c r="I210" s="18"/>
      <c r="J210" s="18"/>
      <c r="K210" s="76"/>
      <c r="L210" s="36"/>
      <c r="M210" s="87"/>
      <c r="N210" s="87"/>
      <c r="O210" s="5"/>
    </row>
    <row r="211" spans="1:15" s="17" customFormat="1" ht="42">
      <c r="A211" s="111">
        <v>1</v>
      </c>
      <c r="E211" s="5" t="s">
        <v>1097</v>
      </c>
      <c r="F211" s="18" t="s">
        <v>1154</v>
      </c>
      <c r="G211" s="17">
        <v>1</v>
      </c>
      <c r="H211" s="95" t="s">
        <v>931</v>
      </c>
      <c r="I211" s="18"/>
      <c r="J211" s="18"/>
      <c r="K211" s="76"/>
      <c r="L211" s="36"/>
    </row>
    <row r="212" spans="1:15" s="17" customFormat="1" ht="42">
      <c r="A212" s="111">
        <v>1</v>
      </c>
      <c r="E212" s="5" t="s">
        <v>1103</v>
      </c>
      <c r="F212" s="5" t="s">
        <v>1153</v>
      </c>
      <c r="G212" s="17">
        <v>2</v>
      </c>
      <c r="H212" s="95" t="s">
        <v>935</v>
      </c>
      <c r="I212" s="18"/>
      <c r="J212" s="18"/>
      <c r="K212" s="76"/>
      <c r="L212" s="36"/>
    </row>
    <row r="213" spans="1:15" s="17" customFormat="1" ht="42">
      <c r="A213" s="111"/>
      <c r="E213" s="18" t="s">
        <v>1207</v>
      </c>
      <c r="F213" s="5" t="s">
        <v>1153</v>
      </c>
      <c r="G213" s="17">
        <v>2</v>
      </c>
      <c r="H213" s="95" t="s">
        <v>976</v>
      </c>
      <c r="I213" s="18"/>
      <c r="J213" s="18"/>
      <c r="K213" s="76"/>
      <c r="L213" s="36"/>
    </row>
    <row r="214" spans="1:15" s="17" customFormat="1" ht="42">
      <c r="A214" s="111"/>
      <c r="E214" s="18" t="s">
        <v>1208</v>
      </c>
      <c r="F214" s="5" t="s">
        <v>1153</v>
      </c>
      <c r="G214" s="17">
        <v>3</v>
      </c>
      <c r="H214" s="95" t="s">
        <v>999</v>
      </c>
      <c r="I214" s="18"/>
      <c r="J214" s="18"/>
      <c r="K214" s="76"/>
      <c r="L214" s="36"/>
    </row>
    <row r="215" spans="1:15" s="17" customFormat="1" ht="42">
      <c r="A215" s="111"/>
      <c r="E215" s="18" t="s">
        <v>1121</v>
      </c>
      <c r="F215" s="5" t="s">
        <v>1155</v>
      </c>
      <c r="G215" s="17">
        <v>1</v>
      </c>
      <c r="H215" s="95" t="s">
        <v>1099</v>
      </c>
      <c r="I215" s="18"/>
      <c r="J215" s="18"/>
      <c r="K215" s="76"/>
      <c r="L215" s="36"/>
    </row>
    <row r="216" spans="1:15" s="17" customFormat="1" ht="42">
      <c r="A216" s="111"/>
      <c r="E216" s="117" t="s">
        <v>1240</v>
      </c>
      <c r="F216" s="114" t="s">
        <v>1241</v>
      </c>
      <c r="G216" s="17">
        <v>1</v>
      </c>
      <c r="H216" s="95" t="s">
        <v>1242</v>
      </c>
      <c r="I216" s="18" t="s">
        <v>831</v>
      </c>
      <c r="J216" s="18"/>
      <c r="K216" s="76">
        <v>44266</v>
      </c>
      <c r="L216" s="36"/>
    </row>
    <row r="217" spans="1:15" s="17" customFormat="1" ht="42">
      <c r="A217" s="111">
        <v>1</v>
      </c>
      <c r="E217" s="59" t="s">
        <v>1107</v>
      </c>
      <c r="F217" s="5" t="s">
        <v>1156</v>
      </c>
      <c r="G217" s="59">
        <v>1</v>
      </c>
      <c r="H217" s="95" t="s">
        <v>1053</v>
      </c>
      <c r="I217" s="18"/>
      <c r="J217" s="18"/>
      <c r="K217" s="76"/>
      <c r="L217" s="36"/>
    </row>
    <row r="218" spans="1:15" s="30" customFormat="1">
      <c r="C218" s="30" t="s">
        <v>1142</v>
      </c>
      <c r="H218" s="97"/>
      <c r="I218" s="31"/>
      <c r="J218" s="31"/>
      <c r="K218" s="116"/>
      <c r="L218" s="38"/>
    </row>
    <row r="219" spans="1:15" s="59" customFormat="1" ht="168">
      <c r="A219" s="111">
        <v>1</v>
      </c>
      <c r="D219" s="3"/>
      <c r="E219" s="18" t="s">
        <v>1239</v>
      </c>
      <c r="F219" s="5" t="s">
        <v>1226</v>
      </c>
      <c r="G219" s="18">
        <v>1</v>
      </c>
      <c r="H219" s="98" t="s">
        <v>1111</v>
      </c>
      <c r="I219" s="18" t="s">
        <v>831</v>
      </c>
      <c r="J219" s="18"/>
      <c r="K219" s="76">
        <v>44242</v>
      </c>
      <c r="L219" s="39"/>
      <c r="M219" s="87"/>
      <c r="O219" s="5"/>
    </row>
    <row r="220" spans="1:15" s="59" customFormat="1" ht="168">
      <c r="A220" s="111">
        <v>1</v>
      </c>
      <c r="D220" s="3"/>
      <c r="E220" s="18" t="s">
        <v>1224</v>
      </c>
      <c r="F220" s="5" t="s">
        <v>1225</v>
      </c>
      <c r="G220" s="18">
        <v>1</v>
      </c>
      <c r="H220" s="98" t="s">
        <v>905</v>
      </c>
      <c r="I220" s="18"/>
      <c r="J220" s="18"/>
      <c r="K220" s="76"/>
      <c r="L220" s="39"/>
      <c r="M220" s="87"/>
      <c r="O220" s="5"/>
    </row>
    <row r="221" spans="1:15" s="59" customFormat="1" ht="63">
      <c r="A221" s="111">
        <v>1</v>
      </c>
      <c r="E221" s="5" t="s">
        <v>1146</v>
      </c>
      <c r="F221" s="5" t="s">
        <v>1159</v>
      </c>
      <c r="G221" s="5">
        <v>4</v>
      </c>
      <c r="H221" s="99" t="s">
        <v>902</v>
      </c>
      <c r="I221" s="18"/>
      <c r="J221" s="18"/>
      <c r="K221" s="84"/>
      <c r="L221" s="36"/>
    </row>
    <row r="222" spans="1:15" s="17" customFormat="1" ht="89" customHeight="1">
      <c r="A222" s="111">
        <v>1</v>
      </c>
      <c r="D222" s="3"/>
      <c r="E222" s="5" t="s">
        <v>1157</v>
      </c>
      <c r="F222" s="5" t="s">
        <v>1160</v>
      </c>
      <c r="G222" s="17">
        <v>4</v>
      </c>
      <c r="H222" s="95" t="s">
        <v>907</v>
      </c>
      <c r="I222" s="18"/>
      <c r="J222" s="18"/>
      <c r="K222" s="84"/>
      <c r="L222" s="36"/>
    </row>
    <row r="223" spans="1:15" s="17" customFormat="1" ht="82" customHeight="1">
      <c r="A223" s="111">
        <v>1</v>
      </c>
      <c r="D223" s="3"/>
      <c r="E223" s="5" t="s">
        <v>1144</v>
      </c>
      <c r="F223" s="5" t="s">
        <v>1178</v>
      </c>
      <c r="G223" s="2">
        <v>3</v>
      </c>
      <c r="H223" s="94" t="s">
        <v>906</v>
      </c>
      <c r="I223" s="18"/>
      <c r="J223" s="18"/>
      <c r="K223" s="76"/>
      <c r="L223" s="36"/>
      <c r="N223" s="87"/>
    </row>
    <row r="224" spans="1:15" s="17" customFormat="1" ht="189">
      <c r="A224" s="111">
        <v>1</v>
      </c>
      <c r="E224" s="5" t="s">
        <v>1147</v>
      </c>
      <c r="F224" s="5" t="s">
        <v>1161</v>
      </c>
      <c r="G224" s="17">
        <v>4</v>
      </c>
      <c r="H224" s="95" t="s">
        <v>903</v>
      </c>
      <c r="I224" s="18"/>
      <c r="J224" s="18"/>
      <c r="K224" s="76"/>
      <c r="L224" s="36"/>
      <c r="M224" s="87"/>
      <c r="N224" s="87"/>
      <c r="O224" s="5"/>
    </row>
    <row r="225" spans="1:15" s="17" customFormat="1" ht="42">
      <c r="A225" s="111">
        <v>1</v>
      </c>
      <c r="E225" s="5" t="s">
        <v>1190</v>
      </c>
      <c r="F225" s="5" t="s">
        <v>1191</v>
      </c>
      <c r="G225" s="17">
        <v>1</v>
      </c>
      <c r="H225" s="95" t="s">
        <v>1189</v>
      </c>
      <c r="I225" s="18"/>
      <c r="J225" s="18"/>
      <c r="K225" s="76"/>
      <c r="L225" s="36"/>
      <c r="M225" s="87"/>
      <c r="N225" s="87"/>
      <c r="O225" s="5"/>
    </row>
    <row r="226" spans="1:15" s="17" customFormat="1" ht="42">
      <c r="A226" s="111">
        <v>1</v>
      </c>
      <c r="E226" s="5" t="s">
        <v>1097</v>
      </c>
      <c r="F226" s="18" t="s">
        <v>1162</v>
      </c>
      <c r="G226" s="17">
        <v>1</v>
      </c>
      <c r="H226" s="95" t="s">
        <v>931</v>
      </c>
      <c r="I226" s="18"/>
      <c r="J226" s="18"/>
      <c r="K226" s="76"/>
      <c r="L226" s="36"/>
    </row>
    <row r="227" spans="1:15" s="17" customFormat="1" ht="42">
      <c r="A227" s="111">
        <v>1</v>
      </c>
      <c r="E227" s="5" t="s">
        <v>1103</v>
      </c>
      <c r="F227" s="5" t="s">
        <v>1161</v>
      </c>
      <c r="G227" s="17">
        <v>2</v>
      </c>
      <c r="H227" s="95" t="s">
        <v>935</v>
      </c>
      <c r="I227" s="18"/>
      <c r="J227" s="18"/>
      <c r="K227" s="76"/>
      <c r="L227" s="36"/>
    </row>
    <row r="228" spans="1:15" s="17" customFormat="1" ht="409" customHeight="1">
      <c r="A228" s="111"/>
      <c r="E228" s="18" t="s">
        <v>1120</v>
      </c>
      <c r="F228" s="5" t="s">
        <v>1145</v>
      </c>
      <c r="G228" s="17">
        <v>6</v>
      </c>
      <c r="H228" s="95" t="s">
        <v>999</v>
      </c>
      <c r="I228" s="18"/>
      <c r="J228" s="18"/>
      <c r="K228" s="76"/>
      <c r="L228" s="36"/>
    </row>
    <row r="229" spans="1:15" s="17" customFormat="1" ht="409" customHeight="1">
      <c r="A229" s="111"/>
      <c r="E229" s="117" t="s">
        <v>1243</v>
      </c>
      <c r="F229" s="5" t="s">
        <v>1244</v>
      </c>
      <c r="G229" s="17">
        <v>1</v>
      </c>
      <c r="H229" s="95" t="s">
        <v>1112</v>
      </c>
      <c r="I229" s="18"/>
      <c r="J229" s="18"/>
      <c r="K229" s="76"/>
      <c r="L229" s="36"/>
    </row>
    <row r="230" spans="1:15" s="17" customFormat="1" ht="145" customHeight="1">
      <c r="A230" s="111">
        <v>1</v>
      </c>
      <c r="E230" s="59" t="s">
        <v>1107</v>
      </c>
      <c r="F230" s="5" t="s">
        <v>1163</v>
      </c>
      <c r="G230" s="59">
        <v>1</v>
      </c>
      <c r="H230" s="95" t="s">
        <v>1053</v>
      </c>
      <c r="I230" s="18"/>
      <c r="J230" s="18"/>
      <c r="K230" s="76"/>
      <c r="L230" s="36"/>
    </row>
    <row r="231" spans="1:15" s="30" customFormat="1">
      <c r="C231" s="30" t="s">
        <v>1143</v>
      </c>
      <c r="H231" s="97"/>
      <c r="I231" s="31"/>
      <c r="J231" s="31"/>
      <c r="K231" s="116"/>
      <c r="L231" s="38"/>
    </row>
    <row r="232" spans="1:15" s="59" customFormat="1" ht="63">
      <c r="A232" s="111">
        <v>1</v>
      </c>
      <c r="D232" s="3"/>
      <c r="E232" s="18" t="s">
        <v>1209</v>
      </c>
      <c r="F232" s="5" t="s">
        <v>1164</v>
      </c>
      <c r="G232" s="18">
        <f>G$9</f>
        <v>2</v>
      </c>
      <c r="H232" s="98" t="s">
        <v>905</v>
      </c>
      <c r="I232" s="18" t="s">
        <v>831</v>
      </c>
      <c r="J232" s="18"/>
      <c r="K232" s="76">
        <v>44225</v>
      </c>
      <c r="L232" s="39"/>
      <c r="M232" s="87"/>
      <c r="O232" s="5"/>
    </row>
    <row r="233" spans="1:15" s="59" customFormat="1" ht="63">
      <c r="A233" s="111">
        <v>1</v>
      </c>
      <c r="E233" s="5" t="s">
        <v>1210</v>
      </c>
      <c r="F233" s="5" t="s">
        <v>1164</v>
      </c>
      <c r="G233" s="5">
        <v>4</v>
      </c>
      <c r="H233" s="99" t="s">
        <v>902</v>
      </c>
      <c r="I233" s="18" t="s">
        <v>831</v>
      </c>
      <c r="J233" s="18"/>
      <c r="K233" s="84">
        <v>44225</v>
      </c>
      <c r="L233" s="36"/>
    </row>
    <row r="234" spans="1:15" s="17" customFormat="1" ht="89" customHeight="1">
      <c r="A234" s="111">
        <v>1</v>
      </c>
      <c r="D234" s="3"/>
      <c r="E234" s="5" t="s">
        <v>1157</v>
      </c>
      <c r="F234" s="5" t="s">
        <v>1151</v>
      </c>
      <c r="G234" s="17">
        <v>5</v>
      </c>
      <c r="H234" s="95" t="s">
        <v>907</v>
      </c>
      <c r="I234" s="18" t="s">
        <v>831</v>
      </c>
      <c r="J234" s="18"/>
      <c r="K234" s="84">
        <v>44225</v>
      </c>
      <c r="L234" s="36"/>
    </row>
    <row r="235" spans="1:15" s="17" customFormat="1" ht="82" customHeight="1">
      <c r="A235" s="111">
        <v>1</v>
      </c>
      <c r="D235" s="3"/>
      <c r="E235" s="5" t="s">
        <v>1144</v>
      </c>
      <c r="F235" s="5" t="s">
        <v>1179</v>
      </c>
      <c r="G235" s="2">
        <v>3</v>
      </c>
      <c r="H235" s="94" t="s">
        <v>906</v>
      </c>
      <c r="I235" s="18"/>
      <c r="J235" s="18"/>
      <c r="K235" s="76"/>
      <c r="L235" s="36"/>
      <c r="N235" s="87"/>
    </row>
    <row r="236" spans="1:15" s="17" customFormat="1" ht="42">
      <c r="A236" s="111">
        <v>1</v>
      </c>
      <c r="E236" s="5" t="s">
        <v>1193</v>
      </c>
      <c r="F236" s="5" t="s">
        <v>1149</v>
      </c>
      <c r="G236" s="17">
        <v>4</v>
      </c>
      <c r="H236" s="95" t="s">
        <v>903</v>
      </c>
      <c r="I236" s="18"/>
      <c r="J236" s="18"/>
      <c r="K236" s="76"/>
      <c r="L236" s="36"/>
      <c r="M236" s="87"/>
      <c r="N236" s="87"/>
      <c r="O236" s="5"/>
    </row>
    <row r="237" spans="1:15" s="17" customFormat="1" ht="42">
      <c r="A237" s="111">
        <v>1</v>
      </c>
      <c r="E237" s="5" t="s">
        <v>1192</v>
      </c>
      <c r="F237" s="5" t="s">
        <v>1194</v>
      </c>
      <c r="G237" s="17">
        <v>1</v>
      </c>
      <c r="H237" s="95" t="s">
        <v>1189</v>
      </c>
      <c r="I237" s="18"/>
      <c r="J237" s="18"/>
      <c r="K237" s="76"/>
      <c r="L237" s="36"/>
      <c r="M237" s="87"/>
      <c r="N237" s="87"/>
      <c r="O237" s="5"/>
    </row>
    <row r="238" spans="1:15" s="17" customFormat="1" ht="42">
      <c r="A238" s="111">
        <v>1</v>
      </c>
      <c r="E238" s="5" t="s">
        <v>1097</v>
      </c>
      <c r="F238" s="18" t="s">
        <v>1165</v>
      </c>
      <c r="G238" s="17">
        <v>1</v>
      </c>
      <c r="H238" s="95" t="s">
        <v>931</v>
      </c>
      <c r="I238" s="18"/>
      <c r="J238" s="18"/>
      <c r="K238" s="76"/>
      <c r="L238" s="36"/>
    </row>
    <row r="239" spans="1:15" s="17" customFormat="1" ht="42">
      <c r="A239" s="111">
        <v>1</v>
      </c>
      <c r="E239" s="5" t="s">
        <v>1103</v>
      </c>
      <c r="F239" s="5" t="s">
        <v>1149</v>
      </c>
      <c r="G239" s="17">
        <v>2</v>
      </c>
      <c r="H239" s="95" t="s">
        <v>935</v>
      </c>
      <c r="I239" s="18"/>
      <c r="J239" s="18"/>
      <c r="K239" s="76"/>
      <c r="L239" s="36"/>
    </row>
    <row r="240" spans="1:15" s="17" customFormat="1" ht="105">
      <c r="A240" s="111"/>
      <c r="E240" s="18" t="s">
        <v>1211</v>
      </c>
      <c r="F240" s="5" t="s">
        <v>1149</v>
      </c>
      <c r="G240" s="17">
        <v>6</v>
      </c>
      <c r="H240" s="95" t="s">
        <v>976</v>
      </c>
      <c r="I240" s="18"/>
      <c r="J240" s="18"/>
      <c r="K240" s="76"/>
      <c r="L240" s="36"/>
    </row>
    <row r="241" spans="1:15" s="17" customFormat="1" ht="42">
      <c r="A241" s="111"/>
      <c r="E241" s="18" t="s">
        <v>1166</v>
      </c>
      <c r="F241" s="5" t="s">
        <v>1149</v>
      </c>
      <c r="G241" s="17">
        <v>7</v>
      </c>
      <c r="H241" s="95" t="s">
        <v>999</v>
      </c>
      <c r="I241" s="18"/>
      <c r="J241" s="18"/>
      <c r="K241" s="76"/>
      <c r="L241" s="36"/>
    </row>
    <row r="242" spans="1:15" s="17" customFormat="1" ht="168" customHeight="1">
      <c r="A242" s="111"/>
      <c r="E242" s="18" t="s">
        <v>1168</v>
      </c>
      <c r="F242" s="5" t="s">
        <v>1169</v>
      </c>
      <c r="G242" s="17">
        <v>1</v>
      </c>
      <c r="H242" s="95" t="s">
        <v>1073</v>
      </c>
      <c r="I242" s="18"/>
      <c r="J242" s="18"/>
      <c r="K242" s="76"/>
      <c r="L242" s="36"/>
    </row>
    <row r="243" spans="1:15" s="17" customFormat="1" ht="136" customHeight="1">
      <c r="A243" s="111"/>
      <c r="E243" s="18" t="s">
        <v>1122</v>
      </c>
      <c r="F243" s="5" t="s">
        <v>1170</v>
      </c>
      <c r="G243" s="17">
        <v>1</v>
      </c>
      <c r="H243" s="95" t="s">
        <v>1099</v>
      </c>
      <c r="I243" s="18"/>
      <c r="J243" s="18"/>
      <c r="K243" s="76"/>
      <c r="L243" s="36"/>
    </row>
    <row r="244" spans="1:15" s="17" customFormat="1" ht="145" customHeight="1">
      <c r="A244" s="111">
        <v>1</v>
      </c>
      <c r="E244" s="59" t="s">
        <v>1107</v>
      </c>
      <c r="F244" s="5" t="s">
        <v>1171</v>
      </c>
      <c r="G244" s="59">
        <v>1</v>
      </c>
      <c r="H244" s="95" t="s">
        <v>1053</v>
      </c>
      <c r="I244" s="18"/>
      <c r="J244" s="18"/>
      <c r="K244" s="76"/>
      <c r="L244" s="36"/>
    </row>
    <row r="245" spans="1:15" s="30" customFormat="1">
      <c r="C245" s="30" t="s">
        <v>1220</v>
      </c>
      <c r="H245" s="97"/>
      <c r="I245" s="31"/>
      <c r="J245" s="31"/>
      <c r="K245" s="116"/>
      <c r="L245" s="38"/>
    </row>
    <row r="246" spans="1:15" s="59" customFormat="1" ht="63">
      <c r="A246" s="111"/>
      <c r="E246" s="18" t="s">
        <v>1221</v>
      </c>
      <c r="F246" s="5" t="s">
        <v>1222</v>
      </c>
      <c r="G246" s="18">
        <v>2</v>
      </c>
      <c r="H246" s="98" t="s">
        <v>1189</v>
      </c>
      <c r="I246" s="18" t="s">
        <v>831</v>
      </c>
      <c r="J246" s="18"/>
      <c r="K246" s="76">
        <v>44242</v>
      </c>
      <c r="L246" s="39"/>
      <c r="M246" s="87"/>
      <c r="O246" s="5"/>
    </row>
    <row r="247" spans="1:15" s="59" customFormat="1" ht="63">
      <c r="A247" s="111">
        <v>1</v>
      </c>
      <c r="D247" s="3"/>
      <c r="E247" s="18" t="s">
        <v>1223</v>
      </c>
      <c r="F247" s="5" t="s">
        <v>1231</v>
      </c>
      <c r="G247" s="18">
        <v>1</v>
      </c>
      <c r="H247" s="98" t="s">
        <v>905</v>
      </c>
      <c r="I247" s="18"/>
      <c r="J247" s="18"/>
      <c r="K247" s="76"/>
      <c r="L247" s="39"/>
      <c r="M247" s="87"/>
      <c r="O247" s="5"/>
    </row>
    <row r="248" spans="1:15" s="59" customFormat="1" ht="63">
      <c r="A248" s="111">
        <v>1</v>
      </c>
      <c r="E248" s="5" t="s">
        <v>1205</v>
      </c>
      <c r="F248" s="5" t="s">
        <v>1150</v>
      </c>
      <c r="G248" s="5">
        <v>4</v>
      </c>
      <c r="H248" s="99" t="s">
        <v>902</v>
      </c>
      <c r="I248" s="18"/>
      <c r="J248" s="18"/>
      <c r="K248" s="84"/>
      <c r="L248" s="36"/>
    </row>
    <row r="249" spans="1:15" s="17" customFormat="1" ht="42">
      <c r="A249" s="111">
        <v>1</v>
      </c>
      <c r="D249" s="3"/>
      <c r="E249" s="5" t="s">
        <v>1157</v>
      </c>
      <c r="F249" s="5" t="s">
        <v>1152</v>
      </c>
      <c r="G249" s="17">
        <v>4</v>
      </c>
      <c r="H249" s="95" t="s">
        <v>907</v>
      </c>
      <c r="I249" s="18"/>
      <c r="J249" s="18"/>
      <c r="K249" s="84"/>
      <c r="L249" s="36"/>
    </row>
    <row r="250" spans="1:15" s="17" customFormat="1" ht="42">
      <c r="A250" s="111">
        <v>1</v>
      </c>
      <c r="D250" s="3"/>
      <c r="E250" s="5" t="s">
        <v>1144</v>
      </c>
      <c r="F250" s="5" t="s">
        <v>1158</v>
      </c>
      <c r="G250" s="2">
        <v>1</v>
      </c>
      <c r="H250" s="94" t="s">
        <v>906</v>
      </c>
      <c r="I250" s="18"/>
      <c r="J250" s="18"/>
      <c r="K250" s="76"/>
      <c r="L250" s="36"/>
      <c r="N250" s="87"/>
    </row>
    <row r="251" spans="1:15" s="17" customFormat="1" ht="42">
      <c r="A251" s="111">
        <v>1</v>
      </c>
      <c r="E251" s="5" t="s">
        <v>1206</v>
      </c>
      <c r="F251" s="5" t="s">
        <v>1153</v>
      </c>
      <c r="G251" s="17">
        <v>2</v>
      </c>
      <c r="H251" s="95" t="s">
        <v>903</v>
      </c>
      <c r="I251" s="18"/>
      <c r="J251" s="18"/>
      <c r="K251" s="76"/>
      <c r="L251" s="36"/>
      <c r="M251" s="87"/>
      <c r="N251" s="87"/>
      <c r="O251" s="5"/>
    </row>
    <row r="252" spans="1:15" s="17" customFormat="1" ht="42">
      <c r="A252" s="111">
        <v>1</v>
      </c>
      <c r="E252" s="5" t="s">
        <v>1187</v>
      </c>
      <c r="F252" s="5" t="s">
        <v>1188</v>
      </c>
      <c r="G252" s="17">
        <v>1</v>
      </c>
      <c r="H252" s="95" t="s">
        <v>1189</v>
      </c>
      <c r="I252" s="18"/>
      <c r="J252" s="18"/>
      <c r="K252" s="76"/>
      <c r="L252" s="36"/>
      <c r="M252" s="87"/>
      <c r="N252" s="87"/>
      <c r="O252" s="5"/>
    </row>
    <row r="253" spans="1:15" s="17" customFormat="1" ht="42">
      <c r="A253" s="111">
        <v>1</v>
      </c>
      <c r="E253" s="5" t="s">
        <v>1097</v>
      </c>
      <c r="F253" s="18" t="s">
        <v>1154</v>
      </c>
      <c r="G253" s="17">
        <v>1</v>
      </c>
      <c r="H253" s="95" t="s">
        <v>931</v>
      </c>
      <c r="I253" s="18"/>
      <c r="J253" s="18"/>
      <c r="K253" s="76"/>
      <c r="L253" s="36"/>
    </row>
    <row r="254" spans="1:15" s="17" customFormat="1" ht="42">
      <c r="A254" s="111">
        <v>1</v>
      </c>
      <c r="E254" s="5" t="s">
        <v>1103</v>
      </c>
      <c r="F254" s="5" t="s">
        <v>1153</v>
      </c>
      <c r="G254" s="17">
        <v>2</v>
      </c>
      <c r="H254" s="95" t="s">
        <v>935</v>
      </c>
      <c r="I254" s="18"/>
      <c r="J254" s="18"/>
      <c r="K254" s="76"/>
      <c r="L254" s="36"/>
    </row>
    <row r="255" spans="1:15" s="17" customFormat="1" ht="42">
      <c r="A255" s="111"/>
      <c r="E255" s="18" t="s">
        <v>1207</v>
      </c>
      <c r="F255" s="5" t="s">
        <v>1153</v>
      </c>
      <c r="G255" s="17">
        <v>2</v>
      </c>
      <c r="H255" s="95" t="s">
        <v>976</v>
      </c>
      <c r="I255" s="18"/>
      <c r="J255" s="18"/>
      <c r="K255" s="76"/>
      <c r="L255" s="36"/>
    </row>
    <row r="256" spans="1:15" s="17" customFormat="1" ht="42">
      <c r="A256" s="111"/>
      <c r="E256" s="18" t="s">
        <v>1208</v>
      </c>
      <c r="F256" s="5" t="s">
        <v>1153</v>
      </c>
      <c r="G256" s="17">
        <v>3</v>
      </c>
      <c r="H256" s="95" t="s">
        <v>999</v>
      </c>
      <c r="I256" s="18"/>
      <c r="J256" s="18"/>
      <c r="K256" s="76"/>
      <c r="L256" s="36"/>
    </row>
    <row r="257" spans="1:15" s="17" customFormat="1" ht="42">
      <c r="A257" s="111"/>
      <c r="E257" s="18" t="s">
        <v>1121</v>
      </c>
      <c r="F257" s="5" t="s">
        <v>1155</v>
      </c>
      <c r="G257" s="17">
        <v>1</v>
      </c>
      <c r="H257" s="95" t="s">
        <v>1099</v>
      </c>
      <c r="I257" s="18"/>
      <c r="J257" s="18"/>
      <c r="K257" s="76"/>
      <c r="L257" s="36"/>
    </row>
    <row r="258" spans="1:15" s="17" customFormat="1" ht="42">
      <c r="A258" s="111">
        <v>1</v>
      </c>
      <c r="E258" s="59" t="s">
        <v>1107</v>
      </c>
      <c r="F258" s="5" t="s">
        <v>1156</v>
      </c>
      <c r="G258" s="59">
        <v>1</v>
      </c>
      <c r="H258" s="95" t="s">
        <v>1053</v>
      </c>
      <c r="I258" s="18"/>
      <c r="J258" s="18"/>
      <c r="K258" s="76"/>
      <c r="L258" s="36"/>
    </row>
    <row r="259" spans="1:15" s="30" customFormat="1">
      <c r="C259" s="30" t="s">
        <v>1172</v>
      </c>
      <c r="H259" s="97"/>
      <c r="I259" s="31"/>
      <c r="J259" s="31"/>
      <c r="K259" s="116"/>
      <c r="L259" s="38"/>
    </row>
    <row r="260" spans="1:15" s="59" customFormat="1" ht="42">
      <c r="A260" s="24"/>
      <c r="D260" s="3"/>
      <c r="E260" s="18" t="s">
        <v>1227</v>
      </c>
      <c r="F260" s="5" t="s">
        <v>1228</v>
      </c>
      <c r="G260" s="18">
        <v>1</v>
      </c>
      <c r="H260" s="98" t="s">
        <v>1111</v>
      </c>
      <c r="I260" s="18" t="s">
        <v>831</v>
      </c>
      <c r="J260" s="18"/>
      <c r="K260" s="76">
        <v>44242</v>
      </c>
      <c r="L260" s="39"/>
      <c r="M260" s="87"/>
      <c r="O260" s="5"/>
    </row>
    <row r="261" spans="1:15" s="59" customFormat="1" ht="63">
      <c r="A261" s="24"/>
      <c r="D261" s="3"/>
      <c r="E261" s="18" t="s">
        <v>1229</v>
      </c>
      <c r="F261" s="5" t="s">
        <v>1230</v>
      </c>
      <c r="G261" s="18">
        <v>1</v>
      </c>
      <c r="H261" s="98" t="s">
        <v>905</v>
      </c>
      <c r="I261" s="18"/>
      <c r="J261" s="18"/>
      <c r="K261" s="76"/>
      <c r="L261" s="39"/>
      <c r="M261" s="87"/>
      <c r="O261" s="5"/>
    </row>
    <row r="262" spans="1:15" s="59" customFormat="1" ht="63">
      <c r="A262" s="24"/>
      <c r="E262" s="5" t="s">
        <v>1174</v>
      </c>
      <c r="F262" s="5" t="s">
        <v>1175</v>
      </c>
      <c r="G262" s="5">
        <v>4</v>
      </c>
      <c r="H262" s="99" t="s">
        <v>902</v>
      </c>
      <c r="I262" s="18"/>
      <c r="J262" s="18"/>
      <c r="K262" s="84"/>
      <c r="L262" s="36"/>
    </row>
    <row r="263" spans="1:15" s="17" customFormat="1" ht="89" customHeight="1">
      <c r="A263" s="24"/>
      <c r="D263" s="3"/>
      <c r="E263" s="5" t="s">
        <v>1157</v>
      </c>
      <c r="F263" s="5" t="s">
        <v>1176</v>
      </c>
      <c r="G263" s="17">
        <v>4</v>
      </c>
      <c r="H263" s="95" t="s">
        <v>907</v>
      </c>
      <c r="I263" s="18"/>
      <c r="J263" s="18"/>
      <c r="K263" s="84"/>
      <c r="L263" s="36"/>
    </row>
    <row r="264" spans="1:15" s="17" customFormat="1" ht="82" customHeight="1">
      <c r="A264" s="24"/>
      <c r="D264" s="3"/>
      <c r="E264" s="5" t="s">
        <v>1144</v>
      </c>
      <c r="F264" s="5" t="s">
        <v>1177</v>
      </c>
      <c r="G264" s="2">
        <v>3</v>
      </c>
      <c r="H264" s="94" t="s">
        <v>906</v>
      </c>
      <c r="I264" s="18"/>
      <c r="J264" s="18"/>
      <c r="K264" s="76"/>
      <c r="L264" s="36"/>
      <c r="N264" s="87"/>
    </row>
    <row r="265" spans="1:15" s="17" customFormat="1" ht="42">
      <c r="A265" s="24"/>
      <c r="E265" s="5" t="s">
        <v>1196</v>
      </c>
      <c r="F265" s="5" t="s">
        <v>1180</v>
      </c>
      <c r="G265" s="17">
        <v>4</v>
      </c>
      <c r="H265" s="95" t="s">
        <v>903</v>
      </c>
      <c r="I265" s="18"/>
      <c r="J265" s="18"/>
      <c r="K265" s="76"/>
      <c r="L265" s="36"/>
      <c r="M265" s="87"/>
      <c r="N265" s="87"/>
      <c r="O265" s="5"/>
    </row>
    <row r="266" spans="1:15" s="17" customFormat="1" ht="42">
      <c r="A266" s="24"/>
      <c r="E266" s="5" t="s">
        <v>1195</v>
      </c>
      <c r="F266" s="5" t="s">
        <v>1198</v>
      </c>
      <c r="G266" s="17">
        <v>1</v>
      </c>
      <c r="H266" s="95" t="s">
        <v>1189</v>
      </c>
      <c r="I266" s="18"/>
      <c r="J266" s="18"/>
      <c r="K266" s="76"/>
      <c r="L266" s="36"/>
      <c r="M266" s="87"/>
      <c r="N266" s="87"/>
      <c r="O266" s="5"/>
    </row>
    <row r="267" spans="1:15" s="17" customFormat="1" ht="42">
      <c r="A267" s="24"/>
      <c r="E267" s="5" t="s">
        <v>1097</v>
      </c>
      <c r="F267" s="18" t="s">
        <v>1181</v>
      </c>
      <c r="G267" s="17">
        <v>1</v>
      </c>
      <c r="H267" s="95" t="s">
        <v>931</v>
      </c>
      <c r="I267" s="18"/>
      <c r="J267" s="18"/>
      <c r="K267" s="76"/>
      <c r="L267" s="36"/>
    </row>
    <row r="268" spans="1:15" s="17" customFormat="1" ht="42">
      <c r="A268" s="24"/>
      <c r="E268" s="5" t="s">
        <v>1103</v>
      </c>
      <c r="F268" s="5" t="s">
        <v>1180</v>
      </c>
      <c r="G268" s="17">
        <v>2</v>
      </c>
      <c r="H268" s="95" t="s">
        <v>935</v>
      </c>
      <c r="I268" s="18"/>
      <c r="J268" s="18"/>
      <c r="K268" s="76"/>
      <c r="L268" s="36"/>
    </row>
    <row r="269" spans="1:15" s="17" customFormat="1" ht="126">
      <c r="A269" s="24"/>
      <c r="E269" s="18" t="s">
        <v>1212</v>
      </c>
      <c r="F269" s="5" t="s">
        <v>1180</v>
      </c>
      <c r="G269" s="17">
        <v>8</v>
      </c>
      <c r="H269" s="95" t="s">
        <v>976</v>
      </c>
      <c r="I269" s="18"/>
      <c r="J269" s="18"/>
      <c r="K269" s="76"/>
      <c r="L269" s="36"/>
    </row>
    <row r="270" spans="1:15" s="17" customFormat="1" ht="42">
      <c r="A270" s="24"/>
      <c r="E270" s="18" t="s">
        <v>1197</v>
      </c>
      <c r="F270" s="5" t="s">
        <v>1180</v>
      </c>
      <c r="G270" s="17">
        <v>2</v>
      </c>
      <c r="H270" s="95" t="s">
        <v>999</v>
      </c>
      <c r="I270" s="18"/>
      <c r="J270" s="18"/>
      <c r="K270" s="76"/>
      <c r="L270" s="36"/>
    </row>
    <row r="271" spans="1:15" s="17" customFormat="1" ht="145" customHeight="1">
      <c r="A271" s="24"/>
      <c r="E271" s="59" t="s">
        <v>1107</v>
      </c>
      <c r="F271" s="5" t="s">
        <v>1182</v>
      </c>
      <c r="G271" s="59">
        <v>1</v>
      </c>
      <c r="H271" s="95" t="s">
        <v>1053</v>
      </c>
      <c r="I271" s="18"/>
      <c r="J271" s="18"/>
      <c r="K271" s="76"/>
      <c r="L271" s="36"/>
    </row>
    <row r="272" spans="1:15" s="30" customFormat="1" ht="67" customHeight="1">
      <c r="C272" s="31" t="s">
        <v>1173</v>
      </c>
      <c r="H272" s="97"/>
      <c r="I272" s="31"/>
      <c r="J272" s="31"/>
      <c r="K272" s="116"/>
      <c r="L272" s="38"/>
    </row>
    <row r="273" spans="1:15" s="59" customFormat="1" ht="42">
      <c r="A273" s="24"/>
      <c r="D273" s="3"/>
      <c r="E273" s="18" t="s">
        <v>1235</v>
      </c>
      <c r="F273" s="5" t="s">
        <v>1234</v>
      </c>
      <c r="G273" s="18">
        <v>1</v>
      </c>
      <c r="H273" s="98" t="s">
        <v>1111</v>
      </c>
      <c r="I273" s="18" t="s">
        <v>831</v>
      </c>
      <c r="J273" s="18"/>
      <c r="K273" s="76">
        <v>44242</v>
      </c>
      <c r="L273" s="39"/>
      <c r="M273" s="87"/>
      <c r="O273" s="5"/>
    </row>
    <row r="274" spans="1:15" s="59" customFormat="1" ht="63">
      <c r="A274" s="24"/>
      <c r="D274" s="3"/>
      <c r="E274" s="18" t="s">
        <v>1232</v>
      </c>
      <c r="F274" s="5" t="s">
        <v>1233</v>
      </c>
      <c r="G274" s="18">
        <v>1</v>
      </c>
      <c r="H274" s="98" t="s">
        <v>905</v>
      </c>
      <c r="I274" s="18"/>
      <c r="J274" s="18"/>
      <c r="K274" s="76"/>
      <c r="L274" s="39"/>
      <c r="M274" s="87"/>
      <c r="O274" s="5"/>
    </row>
    <row r="275" spans="1:15" s="59" customFormat="1" ht="63">
      <c r="A275" s="24"/>
      <c r="E275" s="5" t="s">
        <v>1213</v>
      </c>
      <c r="F275" s="5" t="s">
        <v>1183</v>
      </c>
      <c r="G275" s="5">
        <v>4</v>
      </c>
      <c r="H275" s="99" t="s">
        <v>902</v>
      </c>
      <c r="I275" s="18"/>
      <c r="J275" s="18"/>
      <c r="K275" s="84"/>
      <c r="L275" s="36"/>
    </row>
    <row r="276" spans="1:15" s="17" customFormat="1" ht="42">
      <c r="A276" s="24"/>
      <c r="D276" s="3"/>
      <c r="E276" s="5" t="s">
        <v>1157</v>
      </c>
      <c r="F276" s="5" t="s">
        <v>1184</v>
      </c>
      <c r="G276" s="17">
        <v>5</v>
      </c>
      <c r="H276" s="95" t="s">
        <v>907</v>
      </c>
      <c r="I276" s="18"/>
      <c r="J276" s="18"/>
      <c r="K276" s="84"/>
      <c r="L276" s="36"/>
    </row>
    <row r="277" spans="1:15" s="17" customFormat="1" ht="42">
      <c r="A277" s="24"/>
      <c r="D277" s="3"/>
      <c r="E277" s="5" t="s">
        <v>1144</v>
      </c>
      <c r="F277" s="5" t="s">
        <v>1185</v>
      </c>
      <c r="G277" s="2">
        <v>1</v>
      </c>
      <c r="H277" s="94" t="s">
        <v>906</v>
      </c>
      <c r="I277" s="18"/>
      <c r="J277" s="18"/>
      <c r="K277" s="76"/>
      <c r="L277" s="36"/>
      <c r="N277" s="87"/>
    </row>
    <row r="278" spans="1:15" s="17" customFormat="1" ht="42">
      <c r="A278" s="24"/>
      <c r="E278" s="5" t="s">
        <v>1186</v>
      </c>
      <c r="F278" s="5" t="s">
        <v>1185</v>
      </c>
      <c r="G278" s="17">
        <v>2</v>
      </c>
      <c r="H278" s="95" t="s">
        <v>903</v>
      </c>
      <c r="I278" s="18"/>
      <c r="J278" s="18"/>
      <c r="K278" s="76"/>
      <c r="L278" s="36"/>
      <c r="M278" s="87"/>
      <c r="N278" s="87"/>
      <c r="O278" s="5"/>
    </row>
    <row r="279" spans="1:15" s="17" customFormat="1" ht="42">
      <c r="A279" s="24"/>
      <c r="E279" s="5" t="s">
        <v>1199</v>
      </c>
      <c r="F279" s="5" t="s">
        <v>1200</v>
      </c>
      <c r="G279" s="17">
        <v>1</v>
      </c>
      <c r="H279" s="95" t="s">
        <v>1189</v>
      </c>
      <c r="I279" s="18"/>
      <c r="J279" s="18"/>
      <c r="K279" s="76"/>
      <c r="L279" s="36"/>
      <c r="M279" s="87"/>
      <c r="N279" s="87"/>
      <c r="O279" s="5"/>
    </row>
    <row r="280" spans="1:15" s="17" customFormat="1" ht="42">
      <c r="A280" s="24"/>
      <c r="E280" s="5" t="s">
        <v>1097</v>
      </c>
      <c r="F280" s="18" t="s">
        <v>1201</v>
      </c>
      <c r="G280" s="17">
        <v>1</v>
      </c>
      <c r="H280" s="95" t="s">
        <v>931</v>
      </c>
      <c r="I280" s="18"/>
      <c r="J280" s="18"/>
      <c r="K280" s="76"/>
      <c r="L280" s="36"/>
    </row>
    <row r="281" spans="1:15" s="17" customFormat="1" ht="42">
      <c r="A281" s="24"/>
      <c r="E281" s="5" t="s">
        <v>1103</v>
      </c>
      <c r="F281" s="5" t="s">
        <v>1185</v>
      </c>
      <c r="G281" s="17">
        <v>2</v>
      </c>
      <c r="H281" s="95" t="s">
        <v>935</v>
      </c>
      <c r="I281" s="18"/>
      <c r="J281" s="18"/>
      <c r="K281" s="76"/>
      <c r="L281" s="36"/>
    </row>
    <row r="282" spans="1:15" s="17" customFormat="1" ht="42">
      <c r="A282" s="24"/>
      <c r="E282" s="18" t="s">
        <v>1202</v>
      </c>
      <c r="F282" s="5" t="s">
        <v>1185</v>
      </c>
      <c r="G282" s="17">
        <v>1</v>
      </c>
      <c r="H282" s="95" t="s">
        <v>976</v>
      </c>
      <c r="I282" s="18"/>
      <c r="J282" s="18"/>
      <c r="K282" s="76"/>
      <c r="L282" s="36"/>
    </row>
    <row r="283" spans="1:15" s="17" customFormat="1" ht="42">
      <c r="A283" s="24"/>
      <c r="E283" s="59" t="s">
        <v>1107</v>
      </c>
      <c r="F283" s="5" t="s">
        <v>1203</v>
      </c>
      <c r="G283" s="59">
        <v>1</v>
      </c>
      <c r="H283" s="95" t="s">
        <v>1053</v>
      </c>
      <c r="I283" s="18"/>
      <c r="J283" s="18"/>
      <c r="K283" s="76"/>
      <c r="L283" s="36"/>
    </row>
    <row r="284" spans="1:15" s="59" customFormat="1">
      <c r="H284" s="95"/>
      <c r="I284" s="18"/>
      <c r="J284" s="18"/>
      <c r="K284" s="84"/>
      <c r="L284" s="36"/>
    </row>
    <row r="285" spans="1:15" s="59" customFormat="1">
      <c r="H285" s="95"/>
      <c r="I285" s="18"/>
      <c r="J285" s="18"/>
      <c r="K285" s="84"/>
      <c r="L285" s="36"/>
    </row>
    <row r="286" spans="1:15" s="59" customFormat="1">
      <c r="H286" s="95"/>
      <c r="I286" s="18"/>
      <c r="J286" s="18"/>
      <c r="K286" s="84"/>
      <c r="L286" s="36"/>
    </row>
    <row r="287" spans="1:15" s="59" customFormat="1">
      <c r="H287" s="95"/>
      <c r="I287" s="18"/>
      <c r="J287" s="18"/>
      <c r="K287" s="84"/>
      <c r="L287" s="36"/>
    </row>
    <row r="288" spans="1:15" s="59" customFormat="1">
      <c r="H288" s="95"/>
      <c r="I288" s="18"/>
      <c r="J288" s="18"/>
      <c r="K288" s="84"/>
      <c r="L288" s="36"/>
    </row>
    <row r="289" spans="1:16" s="30" customFormat="1" ht="105">
      <c r="B289" s="30">
        <v>6</v>
      </c>
      <c r="C289" s="31" t="s">
        <v>1096</v>
      </c>
      <c r="D289" s="44"/>
      <c r="H289" s="101"/>
      <c r="L289" s="38"/>
    </row>
    <row r="290" spans="1:16" s="59" customFormat="1" ht="126">
      <c r="A290" s="111">
        <v>1</v>
      </c>
      <c r="D290" s="3"/>
      <c r="E290" s="18" t="s">
        <v>1123</v>
      </c>
      <c r="F290" s="5" t="s">
        <v>1108</v>
      </c>
      <c r="G290" s="18">
        <f>G$9</f>
        <v>2</v>
      </c>
      <c r="H290" s="98" t="s">
        <v>905</v>
      </c>
      <c r="I290" s="18" t="s">
        <v>831</v>
      </c>
      <c r="J290" s="18"/>
      <c r="K290" s="76">
        <v>44060</v>
      </c>
      <c r="L290" s="39">
        <v>1</v>
      </c>
      <c r="M290" s="87"/>
      <c r="O290" s="5"/>
    </row>
    <row r="291" spans="1:16" s="59" customFormat="1" ht="126">
      <c r="A291" s="111">
        <v>1</v>
      </c>
      <c r="E291" s="5" t="s">
        <v>1214</v>
      </c>
      <c r="F291" s="5" t="s">
        <v>1102</v>
      </c>
      <c r="G291" s="5">
        <v>4</v>
      </c>
      <c r="H291" s="99" t="s">
        <v>902</v>
      </c>
      <c r="I291" s="18" t="s">
        <v>831</v>
      </c>
      <c r="J291" s="18"/>
      <c r="K291" s="84">
        <v>44062</v>
      </c>
      <c r="L291" s="36">
        <v>1</v>
      </c>
    </row>
    <row r="292" spans="1:16" s="17" customFormat="1" ht="89" customHeight="1">
      <c r="A292" s="111">
        <v>1</v>
      </c>
      <c r="D292" s="3"/>
      <c r="E292" s="5" t="s">
        <v>1100</v>
      </c>
      <c r="F292" s="5" t="s">
        <v>1101</v>
      </c>
      <c r="G292" s="17">
        <v>5</v>
      </c>
      <c r="H292" s="95" t="s">
        <v>907</v>
      </c>
      <c r="I292" s="18" t="s">
        <v>831</v>
      </c>
      <c r="J292" s="18"/>
      <c r="K292" s="84">
        <v>44062</v>
      </c>
      <c r="L292" s="36"/>
    </row>
    <row r="293" spans="1:16" s="17" customFormat="1" ht="82" customHeight="1">
      <c r="A293" s="111">
        <v>1</v>
      </c>
      <c r="D293" s="3"/>
      <c r="E293" s="5" t="s">
        <v>1215</v>
      </c>
      <c r="F293" s="5" t="s">
        <v>1098</v>
      </c>
      <c r="G293" s="2">
        <v>3</v>
      </c>
      <c r="H293" s="94" t="s">
        <v>906</v>
      </c>
      <c r="I293" s="18" t="s">
        <v>831</v>
      </c>
      <c r="J293" s="18"/>
      <c r="K293" s="76">
        <v>44061</v>
      </c>
      <c r="L293" s="36"/>
      <c r="N293" s="87"/>
    </row>
    <row r="294" spans="1:16" s="17" customFormat="1" ht="138" customHeight="1">
      <c r="A294" s="111">
        <v>1</v>
      </c>
      <c r="D294" s="3"/>
      <c r="E294" s="5" t="s">
        <v>1216</v>
      </c>
      <c r="F294" s="5" t="s">
        <v>1105</v>
      </c>
      <c r="G294" s="2">
        <v>3</v>
      </c>
      <c r="H294" s="94" t="s">
        <v>904</v>
      </c>
      <c r="I294" s="18" t="s">
        <v>831</v>
      </c>
      <c r="J294" s="18"/>
      <c r="K294" s="76">
        <v>44064</v>
      </c>
      <c r="L294" s="36"/>
      <c r="N294" s="87"/>
    </row>
    <row r="295" spans="1:16" s="17" customFormat="1" ht="84">
      <c r="A295" s="111">
        <v>1</v>
      </c>
      <c r="E295" s="5" t="s">
        <v>1217</v>
      </c>
      <c r="F295" s="5" t="s">
        <v>1098</v>
      </c>
      <c r="G295" s="17">
        <v>4</v>
      </c>
      <c r="H295" s="95" t="s">
        <v>903</v>
      </c>
      <c r="I295" s="18" t="s">
        <v>831</v>
      </c>
      <c r="J295" s="18"/>
      <c r="K295" s="76">
        <v>44064</v>
      </c>
      <c r="L295" s="36"/>
      <c r="M295" s="87"/>
      <c r="N295" s="87"/>
      <c r="O295" s="5"/>
    </row>
    <row r="296" spans="1:16" s="17" customFormat="1" ht="126">
      <c r="A296" s="111">
        <v>1</v>
      </c>
      <c r="E296" s="5" t="s">
        <v>1097</v>
      </c>
      <c r="F296" s="18" t="s">
        <v>1104</v>
      </c>
      <c r="G296" s="17">
        <v>1</v>
      </c>
      <c r="H296" s="95" t="s">
        <v>931</v>
      </c>
      <c r="I296" s="18" t="s">
        <v>831</v>
      </c>
      <c r="J296" s="18"/>
      <c r="K296" s="76">
        <v>44064</v>
      </c>
      <c r="L296" s="36"/>
    </row>
    <row r="297" spans="1:16" s="17" customFormat="1" ht="84">
      <c r="A297" s="111">
        <v>1</v>
      </c>
      <c r="E297" s="5" t="s">
        <v>1103</v>
      </c>
      <c r="F297" s="5" t="s">
        <v>1098</v>
      </c>
      <c r="G297" s="17">
        <v>2</v>
      </c>
      <c r="H297" s="95" t="s">
        <v>935</v>
      </c>
      <c r="I297" s="18" t="s">
        <v>831</v>
      </c>
      <c r="J297" s="18"/>
      <c r="K297" s="76">
        <v>44064</v>
      </c>
      <c r="L297" s="36"/>
    </row>
    <row r="298" spans="1:16" s="17" customFormat="1" ht="231">
      <c r="A298" s="111"/>
      <c r="E298" s="18" t="s">
        <v>1218</v>
      </c>
      <c r="F298" s="5" t="s">
        <v>1098</v>
      </c>
      <c r="G298" s="17">
        <v>17</v>
      </c>
      <c r="H298" s="95" t="s">
        <v>976</v>
      </c>
      <c r="I298" s="18" t="s">
        <v>831</v>
      </c>
      <c r="J298" s="18"/>
      <c r="K298" s="76">
        <v>44061</v>
      </c>
      <c r="L298" s="36">
        <v>3</v>
      </c>
    </row>
    <row r="299" spans="1:16" s="17" customFormat="1" ht="84">
      <c r="A299" s="111"/>
      <c r="E299" s="18" t="s">
        <v>1219</v>
      </c>
      <c r="F299" s="5" t="s">
        <v>1098</v>
      </c>
      <c r="G299" s="17">
        <v>7</v>
      </c>
      <c r="H299" s="95" t="s">
        <v>999</v>
      </c>
      <c r="I299" s="18" t="s">
        <v>831</v>
      </c>
      <c r="J299" s="18"/>
      <c r="K299" s="76">
        <v>44061</v>
      </c>
      <c r="L299" s="36">
        <v>3</v>
      </c>
    </row>
    <row r="300" spans="1:16" s="17" customFormat="1" ht="168" customHeight="1">
      <c r="A300" s="111"/>
      <c r="E300" s="18" t="s">
        <v>1167</v>
      </c>
      <c r="F300" s="5" t="s">
        <v>1124</v>
      </c>
      <c r="G300" s="17">
        <v>1</v>
      </c>
      <c r="H300" s="95" t="s">
        <v>1073</v>
      </c>
      <c r="I300" s="18" t="s">
        <v>831</v>
      </c>
      <c r="J300" s="18">
        <v>5</v>
      </c>
      <c r="K300" s="76">
        <v>44064</v>
      </c>
      <c r="L300" s="36"/>
      <c r="P300" s="17" t="s">
        <v>1140</v>
      </c>
    </row>
    <row r="301" spans="1:16" s="17" customFormat="1" ht="136" customHeight="1">
      <c r="A301" s="111"/>
      <c r="E301" s="18" t="s">
        <v>1125</v>
      </c>
      <c r="F301" s="5" t="s">
        <v>1126</v>
      </c>
      <c r="G301" s="17">
        <v>2</v>
      </c>
      <c r="H301" s="95" t="s">
        <v>1099</v>
      </c>
      <c r="I301" s="18" t="s">
        <v>831</v>
      </c>
      <c r="J301" s="18"/>
      <c r="K301" s="76">
        <v>44067</v>
      </c>
      <c r="L301" s="36"/>
    </row>
    <row r="302" spans="1:16" s="17" customFormat="1" ht="409" customHeight="1">
      <c r="A302" s="111"/>
      <c r="E302" s="18" t="s">
        <v>1117</v>
      </c>
      <c r="F302" s="5" t="s">
        <v>1118</v>
      </c>
      <c r="G302" s="17">
        <v>1</v>
      </c>
      <c r="H302" s="95" t="s">
        <v>1111</v>
      </c>
      <c r="I302" s="18" t="s">
        <v>831</v>
      </c>
      <c r="J302" s="18"/>
      <c r="K302" s="76">
        <v>44155</v>
      </c>
      <c r="L302" s="36"/>
    </row>
    <row r="303" spans="1:16" s="17" customFormat="1" ht="409" customHeight="1">
      <c r="A303" s="111"/>
      <c r="E303" s="18" t="s">
        <v>1120</v>
      </c>
      <c r="F303" s="5" t="s">
        <v>1119</v>
      </c>
      <c r="G303" s="17">
        <v>6</v>
      </c>
      <c r="H303" s="95" t="s">
        <v>1112</v>
      </c>
      <c r="I303" s="18" t="s">
        <v>831</v>
      </c>
      <c r="J303" s="18"/>
      <c r="K303" s="76">
        <v>44155</v>
      </c>
      <c r="L303" s="36"/>
    </row>
    <row r="304" spans="1:16" s="17" customFormat="1" ht="145" customHeight="1">
      <c r="A304" s="111">
        <v>1</v>
      </c>
      <c r="E304" s="59" t="s">
        <v>1107</v>
      </c>
      <c r="F304" s="5" t="s">
        <v>1106</v>
      </c>
      <c r="G304" s="59">
        <v>1</v>
      </c>
      <c r="H304" s="95" t="s">
        <v>1053</v>
      </c>
      <c r="I304" s="18" t="s">
        <v>831</v>
      </c>
      <c r="J304" s="18"/>
      <c r="K304" s="76">
        <v>44067</v>
      </c>
      <c r="L304" s="36"/>
    </row>
    <row r="305" spans="1:15" s="30" customFormat="1">
      <c r="B305" s="30">
        <v>27</v>
      </c>
      <c r="C305" s="30" t="s">
        <v>84</v>
      </c>
      <c r="H305" s="101"/>
      <c r="L305" s="38"/>
    </row>
    <row r="306" spans="1:15" s="32" customFormat="1" ht="42">
      <c r="A306" s="59"/>
      <c r="E306" s="58" t="str">
        <f>E$105</f>
        <v>OSインスタンス: 存在しない、存在する</v>
      </c>
      <c r="F306" s="5" t="s">
        <v>994</v>
      </c>
      <c r="G306" s="58">
        <f>G$105</f>
        <v>2</v>
      </c>
      <c r="H306" s="103" t="s">
        <v>905</v>
      </c>
      <c r="I306" s="18" t="s">
        <v>831</v>
      </c>
      <c r="J306" s="18"/>
      <c r="K306" s="84">
        <v>43895</v>
      </c>
      <c r="L306" s="36">
        <v>1</v>
      </c>
      <c r="M306" s="32">
        <v>2</v>
      </c>
      <c r="N306" s="59"/>
      <c r="O306" s="32" t="s">
        <v>1006</v>
      </c>
    </row>
    <row r="307" spans="1:15" s="59" customFormat="1" ht="21">
      <c r="E307" s="18" t="str">
        <f>E$106</f>
        <v>os_index: -2^31, -1, 0, 1, 2^31</v>
      </c>
      <c r="F307" s="18" t="str">
        <f>F$106</f>
        <v>戻り値：-ENOENT, -ENOENT, 0, -ENOENT, -ENOENT</v>
      </c>
      <c r="G307" s="18">
        <f>G$106</f>
        <v>5</v>
      </c>
      <c r="H307" s="98" t="s">
        <v>906</v>
      </c>
      <c r="I307" s="18" t="s">
        <v>831</v>
      </c>
      <c r="J307" s="18"/>
      <c r="K307" s="84">
        <v>43894</v>
      </c>
      <c r="L307" s="36"/>
    </row>
    <row r="308" spans="1:15" ht="21">
      <c r="E308" s="5" t="s">
        <v>811</v>
      </c>
      <c r="F308" s="5" t="s">
        <v>774</v>
      </c>
      <c r="G308" s="5">
        <v>2</v>
      </c>
      <c r="H308" s="99" t="s">
        <v>902</v>
      </c>
      <c r="I308" s="18" t="s">
        <v>831</v>
      </c>
      <c r="J308" s="18"/>
      <c r="K308" s="84">
        <v>43894</v>
      </c>
    </row>
    <row r="309" spans="1:15" s="26" customFormat="1" ht="21">
      <c r="A309" s="59"/>
      <c r="E309" s="59" t="str">
        <f>E$15</f>
        <v>特権ユーザ、一般ユーザ</v>
      </c>
      <c r="F309" s="59" t="str">
        <f>F$111</f>
        <v>戻り値：0, -EPERM</v>
      </c>
      <c r="G309" s="59">
        <f>G$15</f>
        <v>2</v>
      </c>
      <c r="H309" s="95" t="s">
        <v>901</v>
      </c>
      <c r="I309" s="18" t="s">
        <v>831</v>
      </c>
      <c r="J309" s="18"/>
      <c r="K309" s="84">
        <v>43894</v>
      </c>
      <c r="L309" s="36"/>
      <c r="N309" s="59"/>
    </row>
    <row r="310" spans="1:15" s="30" customFormat="1">
      <c r="B310" s="30">
        <v>28</v>
      </c>
      <c r="C310" s="30" t="s">
        <v>91</v>
      </c>
      <c r="H310" s="101"/>
      <c r="L310" s="38"/>
    </row>
    <row r="311" spans="1:15" s="32" customFormat="1" ht="42">
      <c r="A311" s="111">
        <v>1</v>
      </c>
      <c r="E311" s="58" t="str">
        <f>E$105</f>
        <v>OSインスタンス: 存在しない、存在する</v>
      </c>
      <c r="F311" s="2" t="s">
        <v>930</v>
      </c>
      <c r="G311" s="58">
        <f>G$105</f>
        <v>2</v>
      </c>
      <c r="H311" s="99" t="s">
        <v>905</v>
      </c>
      <c r="I311" s="18" t="s">
        <v>831</v>
      </c>
      <c r="J311" s="18"/>
      <c r="K311" s="78">
        <v>43877</v>
      </c>
      <c r="L311" s="36"/>
      <c r="N311" s="59"/>
    </row>
    <row r="312" spans="1:15" s="59" customFormat="1" ht="21">
      <c r="A312" s="111">
        <v>1</v>
      </c>
      <c r="E312" s="18" t="str">
        <f>E$106</f>
        <v>os_index: -2^31, -1, 0, 1, 2^31</v>
      </c>
      <c r="F312" s="18" t="str">
        <f>F$106</f>
        <v>戻り値：-ENOENT, -ENOENT, 0, -ENOENT, -ENOENT</v>
      </c>
      <c r="G312" s="18">
        <f>G$106</f>
        <v>5</v>
      </c>
      <c r="H312" s="98" t="s">
        <v>902</v>
      </c>
      <c r="I312" s="59" t="s">
        <v>831</v>
      </c>
      <c r="K312" s="78">
        <v>43878</v>
      </c>
      <c r="L312" s="36"/>
    </row>
    <row r="313" spans="1:15" s="59" customFormat="1" ht="139" customHeight="1">
      <c r="A313" s="111">
        <v>1</v>
      </c>
      <c r="E313" s="5" t="s">
        <v>959</v>
      </c>
      <c r="F313" s="5" t="s">
        <v>958</v>
      </c>
      <c r="G313" s="5">
        <v>7</v>
      </c>
      <c r="H313" s="99" t="s">
        <v>903</v>
      </c>
      <c r="I313" s="18" t="s">
        <v>831</v>
      </c>
      <c r="J313" s="18"/>
      <c r="K313" s="78">
        <v>43877</v>
      </c>
      <c r="L313" s="36">
        <v>1</v>
      </c>
      <c r="M313" s="59">
        <v>8</v>
      </c>
      <c r="N313" s="59">
        <v>1</v>
      </c>
      <c r="O313" s="5" t="s">
        <v>932</v>
      </c>
    </row>
    <row r="314" spans="1:15" ht="42">
      <c r="A314" s="111">
        <v>1</v>
      </c>
      <c r="E314" t="s">
        <v>877</v>
      </c>
      <c r="F314" s="5" t="s">
        <v>878</v>
      </c>
      <c r="G314">
        <v>2</v>
      </c>
      <c r="H314" s="95" t="s">
        <v>904</v>
      </c>
      <c r="I314" t="s">
        <v>831</v>
      </c>
      <c r="K314" s="84">
        <v>43869</v>
      </c>
      <c r="L314" s="36" t="s">
        <v>169</v>
      </c>
      <c r="M314" t="s">
        <v>169</v>
      </c>
      <c r="N314" s="17" t="s">
        <v>169</v>
      </c>
      <c r="O314" t="s">
        <v>169</v>
      </c>
    </row>
    <row r="315" spans="1:15" ht="42">
      <c r="A315" s="111">
        <v>1</v>
      </c>
      <c r="E315" t="s">
        <v>934</v>
      </c>
      <c r="F315" s="5" t="s">
        <v>795</v>
      </c>
      <c r="G315">
        <v>2</v>
      </c>
      <c r="H315" s="95" t="s">
        <v>931</v>
      </c>
      <c r="I315" s="59" t="s">
        <v>831</v>
      </c>
      <c r="J315" s="59"/>
      <c r="K315" s="78">
        <v>43878</v>
      </c>
    </row>
    <row r="316" spans="1:15" s="26" customFormat="1">
      <c r="A316" s="111">
        <v>1</v>
      </c>
      <c r="E316" s="59" t="str">
        <f>E$15</f>
        <v>特権ユーザ、一般ユーザ</v>
      </c>
      <c r="F316" s="59" t="str">
        <f>F$111</f>
        <v>戻り値：0, -EPERM</v>
      </c>
      <c r="G316" s="59">
        <f>G$15</f>
        <v>2</v>
      </c>
      <c r="H316" s="95" t="s">
        <v>901</v>
      </c>
      <c r="I316" s="59" t="s">
        <v>831</v>
      </c>
      <c r="J316" s="59"/>
      <c r="K316" s="78">
        <v>43878</v>
      </c>
      <c r="L316" s="36"/>
      <c r="N316" s="59"/>
    </row>
    <row r="317" spans="1:15" s="30" customFormat="1">
      <c r="B317" s="30">
        <v>29</v>
      </c>
      <c r="C317" s="30" t="s">
        <v>96</v>
      </c>
      <c r="H317" s="101"/>
      <c r="L317" s="38"/>
    </row>
    <row r="318" spans="1:15" s="16" customFormat="1">
      <c r="E318" s="58" t="str">
        <f>E$105</f>
        <v>OSインスタンス: 存在しない、存在する</v>
      </c>
      <c r="F318" s="58" t="str">
        <f>F$105</f>
        <v>戻り値：-ENOENT, 0</v>
      </c>
      <c r="G318" s="58">
        <f>G$105</f>
        <v>2</v>
      </c>
      <c r="H318" s="103" t="s">
        <v>905</v>
      </c>
      <c r="I318" s="57" t="s">
        <v>961</v>
      </c>
      <c r="J318" s="57"/>
      <c r="K318" s="115">
        <v>43893</v>
      </c>
      <c r="L318" s="39"/>
    </row>
    <row r="319" spans="1:15" s="16" customFormat="1" ht="21">
      <c r="E319" s="18" t="str">
        <f>E$106</f>
        <v>os_index: -2^31, -1, 0, 1, 2^31</v>
      </c>
      <c r="F319" s="18" t="str">
        <f>F$106</f>
        <v>戻り値：-ENOENT, -ENOENT, 0, -ENOENT, -ENOENT</v>
      </c>
      <c r="G319" s="18">
        <f>G$106</f>
        <v>5</v>
      </c>
      <c r="H319" s="98" t="s">
        <v>906</v>
      </c>
      <c r="I319" s="57" t="s">
        <v>961</v>
      </c>
      <c r="J319" s="57"/>
      <c r="K319" s="115">
        <v>43893</v>
      </c>
      <c r="L319" s="39"/>
    </row>
    <row r="320" spans="1:15" s="32" customFormat="1" ht="42">
      <c r="A320" s="59"/>
      <c r="E320" s="5" t="s">
        <v>1054</v>
      </c>
      <c r="F320" s="5" t="s">
        <v>1055</v>
      </c>
      <c r="G320" s="32">
        <v>8</v>
      </c>
      <c r="H320" s="100" t="s">
        <v>903</v>
      </c>
      <c r="I320" s="57" t="s">
        <v>961</v>
      </c>
      <c r="J320" s="57"/>
      <c r="K320" s="115">
        <v>43917</v>
      </c>
      <c r="L320" s="36"/>
      <c r="M320" s="32">
        <v>1</v>
      </c>
      <c r="N320" s="59"/>
      <c r="O320" s="59" t="s">
        <v>1056</v>
      </c>
    </row>
    <row r="321" spans="2:15" s="30" customFormat="1">
      <c r="B321" s="30">
        <v>30</v>
      </c>
      <c r="C321" s="30" t="s">
        <v>797</v>
      </c>
      <c r="H321" s="101"/>
      <c r="L321" s="38"/>
    </row>
    <row r="322" spans="2:15" s="16" customFormat="1">
      <c r="E322" s="58" t="str">
        <f>E$105</f>
        <v>OSインスタンス: 存在しない、存在する</v>
      </c>
      <c r="F322" s="58" t="s">
        <v>996</v>
      </c>
      <c r="G322" s="58">
        <f>G$105</f>
        <v>2</v>
      </c>
      <c r="H322" s="103" t="s">
        <v>905</v>
      </c>
      <c r="I322" s="57" t="s">
        <v>961</v>
      </c>
      <c r="J322" s="57"/>
      <c r="K322" s="115">
        <v>43893</v>
      </c>
      <c r="L322" s="39"/>
    </row>
    <row r="323" spans="2:15" s="16" customFormat="1" ht="21">
      <c r="E323" s="18" t="str">
        <f>E$106</f>
        <v>os_index: -2^31, -1, 0, 1, 2^31</v>
      </c>
      <c r="F323" s="18" t="s">
        <v>995</v>
      </c>
      <c r="G323" s="18">
        <f>G$106</f>
        <v>5</v>
      </c>
      <c r="H323" s="98" t="s">
        <v>906</v>
      </c>
      <c r="I323" s="57" t="s">
        <v>961</v>
      </c>
      <c r="J323" s="57"/>
      <c r="K323" s="115">
        <v>43893</v>
      </c>
      <c r="L323" s="39"/>
    </row>
    <row r="324" spans="2:15" s="30" customFormat="1">
      <c r="B324" s="30">
        <v>31</v>
      </c>
      <c r="C324" s="30" t="s">
        <v>99</v>
      </c>
      <c r="H324" s="101"/>
      <c r="L324" s="38"/>
    </row>
    <row r="325" spans="2:15">
      <c r="E325" s="58" t="str">
        <f>E$105</f>
        <v>OSインスタンス: 存在しない、存在する</v>
      </c>
      <c r="F325" s="58" t="str">
        <f>F$105</f>
        <v>戻り値：-ENOENT, 0</v>
      </c>
      <c r="G325" s="58">
        <f>G$105</f>
        <v>2</v>
      </c>
      <c r="H325" s="103" t="s">
        <v>905</v>
      </c>
      <c r="I325" s="17" t="s">
        <v>831</v>
      </c>
      <c r="K325" s="84">
        <v>43895</v>
      </c>
    </row>
    <row r="326" spans="2:15" s="17" customFormat="1" ht="21">
      <c r="E326" s="18" t="str">
        <f>E$106</f>
        <v>os_index: -2^31, -1, 0, 1, 2^31</v>
      </c>
      <c r="F326" s="18" t="str">
        <f>F$106</f>
        <v>戻り値：-ENOENT, -ENOENT, 0, -ENOENT, -ENOENT</v>
      </c>
      <c r="G326" s="18">
        <f>G$106</f>
        <v>5</v>
      </c>
      <c r="H326" s="98" t="s">
        <v>906</v>
      </c>
      <c r="I326" s="17" t="s">
        <v>831</v>
      </c>
      <c r="K326" s="84">
        <v>43895</v>
      </c>
      <c r="L326" s="36"/>
    </row>
    <row r="327" spans="2:15" ht="42">
      <c r="E327" s="5" t="s">
        <v>810</v>
      </c>
      <c r="F327" s="5" t="s">
        <v>796</v>
      </c>
      <c r="G327">
        <v>2</v>
      </c>
      <c r="H327" s="95" t="s">
        <v>902</v>
      </c>
      <c r="I327" s="17" t="s">
        <v>831</v>
      </c>
      <c r="K327" s="84">
        <v>43895</v>
      </c>
    </row>
    <row r="328" spans="2:15" ht="42">
      <c r="E328" s="18" t="s">
        <v>103</v>
      </c>
      <c r="F328" s="5" t="s">
        <v>796</v>
      </c>
      <c r="G328">
        <v>2</v>
      </c>
      <c r="H328" s="95" t="s">
        <v>907</v>
      </c>
      <c r="I328" s="17" t="s">
        <v>831</v>
      </c>
      <c r="K328" s="84">
        <v>43895</v>
      </c>
    </row>
    <row r="329" spans="2:15" ht="84">
      <c r="E329" t="s">
        <v>798</v>
      </c>
      <c r="F329" s="2" t="s">
        <v>799</v>
      </c>
      <c r="G329">
        <v>9</v>
      </c>
      <c r="H329" s="95" t="s">
        <v>974</v>
      </c>
      <c r="I329" s="17" t="s">
        <v>831</v>
      </c>
      <c r="K329" s="84">
        <v>43895</v>
      </c>
    </row>
    <row r="330" spans="2:15" s="30" customFormat="1">
      <c r="B330" s="30">
        <v>32</v>
      </c>
      <c r="C330" s="30" t="s">
        <v>104</v>
      </c>
      <c r="H330" s="101"/>
      <c r="L330" s="38"/>
    </row>
    <row r="331" spans="2:15">
      <c r="E331" s="58" t="str">
        <f>E$105</f>
        <v>OSインスタンス: 存在しない、存在する</v>
      </c>
      <c r="F331" s="58" t="str">
        <f>F$105</f>
        <v>戻り値：-ENOENT, 0</v>
      </c>
      <c r="G331" s="58">
        <f>G$105</f>
        <v>2</v>
      </c>
      <c r="H331" s="103" t="s">
        <v>905</v>
      </c>
      <c r="I331" t="s">
        <v>831</v>
      </c>
      <c r="K331" s="84">
        <v>43899</v>
      </c>
    </row>
    <row r="332" spans="2:15" s="17" customFormat="1" ht="42">
      <c r="E332" s="18" t="str">
        <f>E$106</f>
        <v>os_index: -2^31, -1, 0, 1, 2^31</v>
      </c>
      <c r="F332" s="18" t="str">
        <f>F$106</f>
        <v>戻り値：-ENOENT, -ENOENT, 0, -ENOENT, -ENOENT</v>
      </c>
      <c r="G332" s="18">
        <f>G$106</f>
        <v>5</v>
      </c>
      <c r="H332" s="98" t="s">
        <v>906</v>
      </c>
      <c r="I332" s="17" t="s">
        <v>831</v>
      </c>
      <c r="K332" s="84">
        <v>43899</v>
      </c>
      <c r="L332" s="36">
        <v>2</v>
      </c>
      <c r="O332" s="2" t="s">
        <v>1029</v>
      </c>
    </row>
    <row r="333" spans="2:15" s="17" customFormat="1" ht="42">
      <c r="E333" s="5" t="s">
        <v>810</v>
      </c>
      <c r="F333" s="5" t="s">
        <v>800</v>
      </c>
      <c r="G333" s="17">
        <v>2</v>
      </c>
      <c r="H333" s="95" t="s">
        <v>902</v>
      </c>
      <c r="I333" s="17" t="s">
        <v>831</v>
      </c>
      <c r="K333" s="84">
        <v>43899</v>
      </c>
      <c r="L333" s="36"/>
    </row>
    <row r="334" spans="2:15" ht="42">
      <c r="E334" s="32" t="s">
        <v>997</v>
      </c>
      <c r="F334" s="5" t="s">
        <v>998</v>
      </c>
      <c r="G334">
        <v>1</v>
      </c>
      <c r="H334" s="95" t="s">
        <v>907</v>
      </c>
      <c r="I334" s="17" t="s">
        <v>831</v>
      </c>
      <c r="K334" s="84">
        <v>43899</v>
      </c>
    </row>
    <row r="335" spans="2:15" s="30" customFormat="1">
      <c r="B335" s="30">
        <v>33</v>
      </c>
      <c r="C335" s="30" t="s">
        <v>151</v>
      </c>
      <c r="H335" s="101"/>
      <c r="L335" s="38"/>
    </row>
    <row r="336" spans="2:15">
      <c r="E336" s="58" t="str">
        <f>E$105</f>
        <v>OSインスタンス: 存在しない、存在する</v>
      </c>
      <c r="F336" s="58" t="s">
        <v>1031</v>
      </c>
      <c r="G336" s="58">
        <f>G$105</f>
        <v>2</v>
      </c>
      <c r="H336" s="103" t="s">
        <v>905</v>
      </c>
      <c r="I336" s="17" t="s">
        <v>831</v>
      </c>
      <c r="K336" s="84">
        <v>43900</v>
      </c>
      <c r="L336" s="36">
        <v>1</v>
      </c>
    </row>
    <row r="337" spans="2:12" s="17" customFormat="1" ht="21">
      <c r="E337" s="18" t="str">
        <f>E$106</f>
        <v>os_index: -2^31, -1, 0, 1, 2^31</v>
      </c>
      <c r="F337" s="18" t="s">
        <v>801</v>
      </c>
      <c r="G337" s="18">
        <f>G$106</f>
        <v>5</v>
      </c>
      <c r="H337" s="98" t="s">
        <v>906</v>
      </c>
      <c r="I337" s="17" t="s">
        <v>831</v>
      </c>
      <c r="K337" s="84">
        <v>43900</v>
      </c>
      <c r="L337" s="36"/>
    </row>
    <row r="338" spans="2:12" s="30" customFormat="1">
      <c r="B338" s="30">
        <v>35</v>
      </c>
      <c r="C338" s="30" t="s">
        <v>111</v>
      </c>
      <c r="H338" s="101"/>
      <c r="L338" s="38"/>
    </row>
    <row r="339" spans="2:12" s="16" customFormat="1">
      <c r="E339" s="58" t="str">
        <f>E$105</f>
        <v>OSインスタンス: 存在しない、存在する</v>
      </c>
      <c r="F339" s="58" t="s">
        <v>1032</v>
      </c>
      <c r="G339" s="58">
        <f>G$105</f>
        <v>2</v>
      </c>
      <c r="H339" s="103" t="s">
        <v>905</v>
      </c>
      <c r="I339" s="17" t="s">
        <v>831</v>
      </c>
      <c r="J339" s="17"/>
      <c r="K339" s="84">
        <v>43900</v>
      </c>
      <c r="L339" s="39"/>
    </row>
    <row r="340" spans="2:12" s="16" customFormat="1" ht="21">
      <c r="E340" s="18" t="str">
        <f>E$106</f>
        <v>os_index: -2^31, -1, 0, 1, 2^31</v>
      </c>
      <c r="F340" s="18" t="s">
        <v>803</v>
      </c>
      <c r="G340" s="18">
        <f>G$106</f>
        <v>5</v>
      </c>
      <c r="H340" s="98" t="s">
        <v>906</v>
      </c>
      <c r="I340" s="17" t="s">
        <v>831</v>
      </c>
      <c r="J340" s="17"/>
      <c r="K340" s="84">
        <v>43900</v>
      </c>
      <c r="L340" s="39"/>
    </row>
    <row r="341" spans="2:12" s="30" customFormat="1">
      <c r="B341" s="30">
        <v>36</v>
      </c>
      <c r="C341" s="30" t="s">
        <v>114</v>
      </c>
      <c r="H341" s="101"/>
      <c r="L341" s="38"/>
    </row>
    <row r="342" spans="2:12">
      <c r="E342" s="58" t="str">
        <f>E$105</f>
        <v>OSインスタンス: 存在しない、存在する</v>
      </c>
      <c r="F342" s="58" t="str">
        <f>F$105</f>
        <v>戻り値：-ENOENT, 0</v>
      </c>
      <c r="G342" s="58">
        <f>G$105</f>
        <v>2</v>
      </c>
      <c r="H342" s="103" t="s">
        <v>905</v>
      </c>
      <c r="I342" t="s">
        <v>831</v>
      </c>
      <c r="K342" s="84">
        <v>43899</v>
      </c>
      <c r="L342" s="36">
        <v>1</v>
      </c>
    </row>
    <row r="343" spans="2:12" s="17" customFormat="1" ht="63">
      <c r="E343" s="18" t="str">
        <f>E$106</f>
        <v>os_index: -2^31, -1, 0, 1, 2^31</v>
      </c>
      <c r="F343" s="18" t="s">
        <v>804</v>
      </c>
      <c r="G343" s="18">
        <f>G$106</f>
        <v>5</v>
      </c>
      <c r="H343" s="98" t="s">
        <v>906</v>
      </c>
      <c r="I343" s="17" t="s">
        <v>831</v>
      </c>
      <c r="K343" s="84">
        <v>43899</v>
      </c>
      <c r="L343" s="36"/>
    </row>
    <row r="344" spans="2:12" ht="21">
      <c r="E344" s="2" t="s">
        <v>1028</v>
      </c>
      <c r="F344" s="2" t="s">
        <v>802</v>
      </c>
      <c r="G344">
        <v>4</v>
      </c>
      <c r="H344" s="95" t="s">
        <v>902</v>
      </c>
      <c r="I344" s="17" t="s">
        <v>831</v>
      </c>
      <c r="K344" s="84">
        <v>43899</v>
      </c>
    </row>
    <row r="345" spans="2:12" ht="42">
      <c r="E345" t="s">
        <v>805</v>
      </c>
      <c r="F345" s="2" t="s">
        <v>785</v>
      </c>
      <c r="G345">
        <v>8</v>
      </c>
      <c r="H345" s="95" t="s">
        <v>907</v>
      </c>
      <c r="I345" s="17" t="s">
        <v>831</v>
      </c>
      <c r="K345" s="84">
        <v>43899</v>
      </c>
    </row>
    <row r="346" spans="2:12" s="30" customFormat="1" ht="57" customHeight="1">
      <c r="B346" s="30">
        <v>37</v>
      </c>
      <c r="C346" s="31" t="s">
        <v>269</v>
      </c>
      <c r="H346" s="101"/>
      <c r="L346" s="38"/>
    </row>
    <row r="347" spans="2:12">
      <c r="E347" s="58" t="str">
        <f>E$105</f>
        <v>OSインスタンス: 存在しない、存在する</v>
      </c>
      <c r="F347" s="58" t="str">
        <f>F$105</f>
        <v>戻り値：-ENOENT, 0</v>
      </c>
      <c r="G347" s="58">
        <f>G$105</f>
        <v>2</v>
      </c>
      <c r="H347" s="103" t="s">
        <v>905</v>
      </c>
      <c r="I347" t="s">
        <v>831</v>
      </c>
      <c r="K347" s="84">
        <v>43918</v>
      </c>
      <c r="L347" s="36">
        <v>1</v>
      </c>
    </row>
    <row r="348" spans="2:12" s="17" customFormat="1" ht="21">
      <c r="E348" s="18" t="str">
        <f>E$106</f>
        <v>os_index: -2^31, -1, 0, 1, 2^31</v>
      </c>
      <c r="F348" s="18" t="str">
        <f>F$106</f>
        <v>戻り値：-ENOENT, -ENOENT, 0, -ENOENT, -ENOENT</v>
      </c>
      <c r="G348" s="18">
        <f>G$106</f>
        <v>5</v>
      </c>
      <c r="H348" s="98" t="s">
        <v>906</v>
      </c>
      <c r="I348" s="17" t="s">
        <v>831</v>
      </c>
      <c r="K348" s="84">
        <v>43918</v>
      </c>
      <c r="L348" s="36"/>
    </row>
    <row r="349" spans="2:12" s="17" customFormat="1" ht="21">
      <c r="E349" s="5" t="s">
        <v>810</v>
      </c>
      <c r="F349" s="5" t="s">
        <v>759</v>
      </c>
      <c r="G349" s="17">
        <v>2</v>
      </c>
      <c r="H349" s="95" t="s">
        <v>902</v>
      </c>
      <c r="I349" s="17" t="s">
        <v>831</v>
      </c>
      <c r="K349" s="84">
        <v>43918</v>
      </c>
      <c r="L349" s="36"/>
    </row>
    <row r="350" spans="2:12">
      <c r="E350" s="17" t="s">
        <v>117</v>
      </c>
      <c r="F350" s="17" t="s">
        <v>1057</v>
      </c>
      <c r="G350" s="17">
        <v>2</v>
      </c>
      <c r="H350" s="95" t="s">
        <v>907</v>
      </c>
      <c r="I350" s="17" t="s">
        <v>831</v>
      </c>
      <c r="K350" s="84">
        <v>43918</v>
      </c>
    </row>
    <row r="351" spans="2:12" ht="42">
      <c r="E351" s="25" t="s">
        <v>806</v>
      </c>
      <c r="F351" s="25" t="s">
        <v>785</v>
      </c>
      <c r="G351" s="17">
        <v>8</v>
      </c>
      <c r="H351" s="95" t="s">
        <v>974</v>
      </c>
      <c r="I351" s="17" t="s">
        <v>831</v>
      </c>
      <c r="K351" s="84">
        <v>43918</v>
      </c>
    </row>
    <row r="352" spans="2:12" s="17" customFormat="1" ht="21">
      <c r="E352" s="25" t="s">
        <v>1014</v>
      </c>
      <c r="F352" s="25" t="s">
        <v>1019</v>
      </c>
      <c r="G352" s="17">
        <v>1</v>
      </c>
      <c r="H352" s="95" t="s">
        <v>1053</v>
      </c>
      <c r="I352" s="17" t="s">
        <v>831</v>
      </c>
      <c r="K352" s="84">
        <v>43919</v>
      </c>
      <c r="L352" s="36"/>
    </row>
    <row r="353" spans="2:13" s="17" customFormat="1" ht="21">
      <c r="E353" s="25" t="s">
        <v>808</v>
      </c>
      <c r="F353" s="25" t="s">
        <v>1020</v>
      </c>
      <c r="G353" s="17">
        <v>1</v>
      </c>
      <c r="H353" s="95" t="s">
        <v>904</v>
      </c>
      <c r="I353" s="17" t="s">
        <v>831</v>
      </c>
      <c r="K353" s="84">
        <v>43919</v>
      </c>
      <c r="L353" s="36"/>
    </row>
    <row r="354" spans="2:13" s="17" customFormat="1" ht="45" customHeight="1">
      <c r="E354" s="25" t="s">
        <v>1015</v>
      </c>
      <c r="F354" s="25" t="s">
        <v>1021</v>
      </c>
      <c r="G354" s="17">
        <v>1</v>
      </c>
      <c r="H354" s="95" t="s">
        <v>903</v>
      </c>
      <c r="I354" s="17" t="s">
        <v>831</v>
      </c>
      <c r="K354" s="84">
        <v>43918</v>
      </c>
      <c r="L354" s="36"/>
    </row>
    <row r="355" spans="2:13" s="17" customFormat="1" ht="21">
      <c r="E355" s="25" t="s">
        <v>1080</v>
      </c>
      <c r="F355" s="25" t="s">
        <v>1081</v>
      </c>
      <c r="G355" s="17">
        <v>2</v>
      </c>
      <c r="H355" s="95" t="s">
        <v>931</v>
      </c>
      <c r="I355" s="17" t="s">
        <v>831</v>
      </c>
      <c r="K355" s="84">
        <v>43923</v>
      </c>
      <c r="L355" s="36"/>
    </row>
    <row r="356" spans="2:13" s="17" customFormat="1" ht="21">
      <c r="E356" s="25" t="s">
        <v>1017</v>
      </c>
      <c r="F356" s="25" t="s">
        <v>1022</v>
      </c>
      <c r="G356" s="17">
        <v>1</v>
      </c>
      <c r="H356" s="95" t="s">
        <v>935</v>
      </c>
      <c r="I356" s="17" t="s">
        <v>831</v>
      </c>
      <c r="K356" s="84">
        <v>43921</v>
      </c>
      <c r="L356" s="36"/>
    </row>
    <row r="357" spans="2:13" s="17" customFormat="1" ht="21">
      <c r="E357" s="25" t="s">
        <v>1016</v>
      </c>
      <c r="F357" s="25" t="s">
        <v>1023</v>
      </c>
      <c r="G357" s="17">
        <v>1</v>
      </c>
      <c r="H357" s="95" t="s">
        <v>973</v>
      </c>
      <c r="I357" s="17" t="s">
        <v>831</v>
      </c>
      <c r="K357" s="84">
        <v>43921</v>
      </c>
      <c r="L357" s="36"/>
    </row>
    <row r="358" spans="2:13" s="17" customFormat="1" ht="21">
      <c r="E358" s="25" t="s">
        <v>1018</v>
      </c>
      <c r="F358" s="25" t="s">
        <v>1024</v>
      </c>
      <c r="G358" s="17">
        <v>1</v>
      </c>
      <c r="H358" s="95" t="s">
        <v>976</v>
      </c>
      <c r="I358" s="17" t="s">
        <v>831</v>
      </c>
      <c r="K358" s="84">
        <v>43921</v>
      </c>
      <c r="L358" s="36"/>
    </row>
    <row r="359" spans="2:13" s="17" customFormat="1" ht="21">
      <c r="E359" s="25" t="s">
        <v>1070</v>
      </c>
      <c r="F359" s="25" t="s">
        <v>1071</v>
      </c>
      <c r="G359" s="17">
        <v>1</v>
      </c>
      <c r="H359" s="95" t="s">
        <v>999</v>
      </c>
      <c r="I359" s="17" t="s">
        <v>831</v>
      </c>
      <c r="K359" s="84">
        <v>43921</v>
      </c>
      <c r="L359" s="36"/>
    </row>
    <row r="360" spans="2:13" s="17" customFormat="1" ht="21">
      <c r="E360" s="25" t="s">
        <v>809</v>
      </c>
      <c r="F360" s="2" t="s">
        <v>1072</v>
      </c>
      <c r="G360" s="17">
        <v>1</v>
      </c>
      <c r="H360" s="95" t="s">
        <v>1073</v>
      </c>
      <c r="I360" s="17" t="s">
        <v>831</v>
      </c>
      <c r="K360" s="84">
        <v>43921</v>
      </c>
      <c r="L360" s="36"/>
    </row>
    <row r="361" spans="2:13">
      <c r="E361" s="2"/>
      <c r="F361" s="2"/>
    </row>
    <row r="362" spans="2:13" s="30" customFormat="1">
      <c r="B362" s="30">
        <v>38</v>
      </c>
      <c r="C362" s="30" t="s">
        <v>1048</v>
      </c>
      <c r="H362" s="101"/>
      <c r="L362" s="38"/>
    </row>
    <row r="363" spans="2:13">
      <c r="E363" s="58" t="str">
        <f>E$105</f>
        <v>OSインスタンス: 存在しない、存在する</v>
      </c>
      <c r="F363" s="58" t="s">
        <v>1049</v>
      </c>
      <c r="G363" s="58">
        <f>G$105</f>
        <v>2</v>
      </c>
      <c r="H363" s="103" t="s">
        <v>905</v>
      </c>
      <c r="I363" s="17" t="s">
        <v>831</v>
      </c>
      <c r="K363" s="84">
        <v>43906</v>
      </c>
    </row>
    <row r="364" spans="2:13" s="17" customFormat="1" ht="21">
      <c r="E364" s="18" t="str">
        <f>E$106</f>
        <v>os_index: -2^31, -1, 0, 1, 2^31</v>
      </c>
      <c r="F364" s="18" t="s">
        <v>1050</v>
      </c>
      <c r="G364" s="18">
        <f>G$106</f>
        <v>5</v>
      </c>
      <c r="H364" s="98" t="s">
        <v>906</v>
      </c>
      <c r="I364" s="17" t="s">
        <v>831</v>
      </c>
      <c r="K364" s="84">
        <v>43906</v>
      </c>
      <c r="L364" s="36"/>
    </row>
    <row r="365" spans="2:13" s="17" customFormat="1" ht="21">
      <c r="E365" s="5" t="s">
        <v>810</v>
      </c>
      <c r="F365" s="5" t="s">
        <v>759</v>
      </c>
      <c r="G365" s="17">
        <v>2</v>
      </c>
      <c r="H365" s="95" t="s">
        <v>902</v>
      </c>
      <c r="I365" s="17" t="s">
        <v>831</v>
      </c>
      <c r="K365" s="84">
        <v>43906</v>
      </c>
      <c r="L365" s="36"/>
    </row>
    <row r="366" spans="2:13" ht="21">
      <c r="E366" s="18" t="s">
        <v>1007</v>
      </c>
      <c r="F366" s="18" t="s">
        <v>1008</v>
      </c>
      <c r="G366">
        <v>1</v>
      </c>
      <c r="H366" s="95" t="s">
        <v>907</v>
      </c>
      <c r="I366" s="17" t="s">
        <v>831</v>
      </c>
      <c r="K366" s="84">
        <v>43906</v>
      </c>
      <c r="M366">
        <v>1</v>
      </c>
    </row>
    <row r="367" spans="2:13" s="17" customFormat="1" ht="63">
      <c r="E367" s="18" t="s">
        <v>1009</v>
      </c>
      <c r="F367" s="18" t="s">
        <v>1011</v>
      </c>
      <c r="G367" s="17">
        <v>1</v>
      </c>
      <c r="H367" s="95" t="s">
        <v>904</v>
      </c>
      <c r="I367" s="17" t="s">
        <v>831</v>
      </c>
      <c r="K367" s="84">
        <v>43896</v>
      </c>
      <c r="L367" s="36">
        <v>1</v>
      </c>
    </row>
    <row r="368" spans="2:13" ht="63">
      <c r="E368" s="18" t="s">
        <v>1010</v>
      </c>
      <c r="F368" s="18" t="s">
        <v>1012</v>
      </c>
      <c r="G368">
        <v>1</v>
      </c>
      <c r="H368" s="95" t="s">
        <v>903</v>
      </c>
      <c r="I368" s="17" t="s">
        <v>831</v>
      </c>
      <c r="K368" s="84">
        <v>43896</v>
      </c>
    </row>
    <row r="369" spans="1:15" ht="84">
      <c r="E369" s="18" t="s">
        <v>1074</v>
      </c>
      <c r="F369" s="18" t="s">
        <v>1025</v>
      </c>
      <c r="G369">
        <v>2</v>
      </c>
      <c r="H369" s="95" t="s">
        <v>931</v>
      </c>
      <c r="I369" s="17" t="s">
        <v>831</v>
      </c>
      <c r="K369" s="84">
        <v>43922</v>
      </c>
    </row>
    <row r="370" spans="1:15" s="17" customFormat="1" ht="189">
      <c r="E370" s="18" t="s">
        <v>1026</v>
      </c>
      <c r="F370" s="18" t="s">
        <v>842</v>
      </c>
      <c r="G370" s="17">
        <v>1</v>
      </c>
      <c r="H370" s="95" t="s">
        <v>935</v>
      </c>
      <c r="I370" s="17" t="s">
        <v>831</v>
      </c>
      <c r="K370" s="84">
        <v>43927</v>
      </c>
      <c r="L370" s="36"/>
    </row>
    <row r="371" spans="1:15" s="26" customFormat="1">
      <c r="A371" s="59"/>
      <c r="E371" s="59" t="str">
        <f>E$15</f>
        <v>特権ユーザ、一般ユーザ</v>
      </c>
      <c r="F371" s="59" t="str">
        <f>F$15</f>
        <v>戻り値：0, -EACCES</v>
      </c>
      <c r="G371" s="59">
        <f>G$15</f>
        <v>2</v>
      </c>
      <c r="H371" s="100" t="s">
        <v>901</v>
      </c>
      <c r="I371" s="17" t="s">
        <v>831</v>
      </c>
      <c r="J371" s="17"/>
      <c r="K371" s="84">
        <v>43907</v>
      </c>
      <c r="L371" s="36"/>
      <c r="M371" s="26">
        <v>1</v>
      </c>
      <c r="N371" s="59"/>
      <c r="O371" s="59" t="s">
        <v>1051</v>
      </c>
    </row>
    <row r="372" spans="1:15" s="30" customFormat="1">
      <c r="B372" s="30">
        <v>39</v>
      </c>
      <c r="C372" s="30" t="s">
        <v>1027</v>
      </c>
      <c r="H372" s="101"/>
      <c r="L372" s="38"/>
    </row>
    <row r="373" spans="1:15">
      <c r="E373" s="58" t="str">
        <f>E$105</f>
        <v>OSインスタンス: 存在しない、存在する</v>
      </c>
      <c r="F373" s="58" t="str">
        <f>F$105</f>
        <v>戻り値：-ENOENT, 0</v>
      </c>
      <c r="G373" s="58">
        <f>G$105</f>
        <v>2</v>
      </c>
      <c r="H373" s="103" t="s">
        <v>905</v>
      </c>
      <c r="I373" s="17" t="s">
        <v>831</v>
      </c>
      <c r="K373" s="84">
        <v>43907</v>
      </c>
    </row>
    <row r="374" spans="1:15" s="17" customFormat="1" ht="21">
      <c r="E374" s="18" t="str">
        <f>E$106</f>
        <v>os_index: -2^31, -1, 0, 1, 2^31</v>
      </c>
      <c r="F374" s="18" t="str">
        <f>F$106</f>
        <v>戻り値：-ENOENT, -ENOENT, 0, -ENOENT, -ENOENT</v>
      </c>
      <c r="G374" s="18">
        <f>G$106</f>
        <v>5</v>
      </c>
      <c r="H374" s="98" t="s">
        <v>906</v>
      </c>
      <c r="I374" s="17" t="s">
        <v>831</v>
      </c>
      <c r="K374" s="84">
        <v>43907</v>
      </c>
      <c r="L374" s="36"/>
    </row>
    <row r="375" spans="1:15" s="17" customFormat="1" ht="21">
      <c r="E375" s="5" t="s">
        <v>810</v>
      </c>
      <c r="F375" s="5" t="s">
        <v>759</v>
      </c>
      <c r="G375" s="17">
        <v>2</v>
      </c>
      <c r="H375" s="95" t="s">
        <v>902</v>
      </c>
      <c r="I375" s="17" t="s">
        <v>831</v>
      </c>
      <c r="K375" s="84">
        <v>43907</v>
      </c>
      <c r="L375" s="36"/>
    </row>
    <row r="376" spans="1:15" ht="141" customHeight="1">
      <c r="E376" s="18" t="s">
        <v>1075</v>
      </c>
      <c r="F376" s="18" t="s">
        <v>1013</v>
      </c>
      <c r="G376">
        <v>2</v>
      </c>
      <c r="H376" s="95" t="s">
        <v>903</v>
      </c>
      <c r="I376" s="17" t="s">
        <v>831</v>
      </c>
      <c r="K376" s="84">
        <v>43922</v>
      </c>
    </row>
    <row r="377" spans="1:15" s="17" customFormat="1" ht="116" customHeight="1">
      <c r="E377" s="18" t="s">
        <v>1063</v>
      </c>
      <c r="F377" s="18" t="s">
        <v>1052</v>
      </c>
      <c r="G377" s="17">
        <v>1</v>
      </c>
      <c r="H377" s="95" t="s">
        <v>904</v>
      </c>
      <c r="I377" s="17" t="s">
        <v>831</v>
      </c>
      <c r="K377" s="84">
        <v>43907</v>
      </c>
      <c r="L377" s="36"/>
    </row>
    <row r="378" spans="1:15" s="26" customFormat="1">
      <c r="A378" s="59"/>
      <c r="E378" s="59" t="str">
        <f>E$15</f>
        <v>特権ユーザ、一般ユーザ</v>
      </c>
      <c r="F378" s="59" t="str">
        <f>F$111</f>
        <v>戻り値：0, -EPERM</v>
      </c>
      <c r="G378" s="59">
        <f>G$15</f>
        <v>2</v>
      </c>
      <c r="H378" s="100" t="s">
        <v>901</v>
      </c>
      <c r="I378" s="17" t="s">
        <v>831</v>
      </c>
      <c r="J378" s="17"/>
      <c r="K378" s="84">
        <v>43907</v>
      </c>
      <c r="L378" s="36"/>
      <c r="N378" s="59"/>
    </row>
    <row r="379" spans="1:15" s="33" customFormat="1">
      <c r="A379" s="59"/>
      <c r="E379" s="16"/>
      <c r="F379" s="16"/>
      <c r="G379" s="16"/>
      <c r="H379" s="103"/>
      <c r="J379" s="59"/>
      <c r="L379" s="36"/>
      <c r="N379" s="59"/>
    </row>
    <row r="380" spans="1:15" s="30" customFormat="1">
      <c r="B380" s="30">
        <v>40</v>
      </c>
      <c r="C380" s="30" t="s">
        <v>128</v>
      </c>
      <c r="H380" s="101"/>
      <c r="L380" s="38"/>
    </row>
    <row r="381" spans="1:15" s="26" customFormat="1">
      <c r="A381" s="111">
        <v>1</v>
      </c>
      <c r="E381" s="58" t="str">
        <f>E$105</f>
        <v>OSインスタンス: 存在しない、存在する</v>
      </c>
      <c r="F381" s="58" t="str">
        <f>F$105</f>
        <v>戻り値：-ENOENT, 0</v>
      </c>
      <c r="G381" s="58">
        <f>G$105</f>
        <v>2</v>
      </c>
      <c r="H381" s="103" t="s">
        <v>905</v>
      </c>
      <c r="I381" s="17" t="s">
        <v>831</v>
      </c>
      <c r="J381" s="17"/>
      <c r="K381" s="84">
        <v>43909</v>
      </c>
      <c r="L381" s="36"/>
      <c r="N381" s="59"/>
    </row>
    <row r="382" spans="1:15" s="59" customFormat="1" ht="21">
      <c r="A382" s="111">
        <v>1</v>
      </c>
      <c r="E382" s="18" t="str">
        <f>E$106</f>
        <v>os_index: -2^31, -1, 0, 1, 2^31</v>
      </c>
      <c r="F382" s="18" t="str">
        <f>F$106</f>
        <v>戻り値：-ENOENT, -ENOENT, 0, -ENOENT, -ENOENT</v>
      </c>
      <c r="G382" s="18">
        <f>G$106</f>
        <v>5</v>
      </c>
      <c r="H382" s="98" t="s">
        <v>906</v>
      </c>
      <c r="I382" s="17" t="s">
        <v>831</v>
      </c>
      <c r="J382" s="17"/>
      <c r="K382" s="84">
        <v>43909</v>
      </c>
      <c r="L382" s="36"/>
    </row>
    <row r="383" spans="1:15" s="59" customFormat="1" ht="21">
      <c r="A383" s="111">
        <v>1</v>
      </c>
      <c r="E383" s="5" t="s">
        <v>810</v>
      </c>
      <c r="F383" s="5" t="s">
        <v>759</v>
      </c>
      <c r="G383" s="17">
        <v>2</v>
      </c>
      <c r="H383" s="95" t="s">
        <v>902</v>
      </c>
      <c r="I383" s="17" t="s">
        <v>831</v>
      </c>
      <c r="J383" s="17"/>
      <c r="K383" s="84">
        <v>43909</v>
      </c>
      <c r="L383" s="36"/>
    </row>
    <row r="384" spans="1:15" s="17" customFormat="1" ht="21">
      <c r="A384" s="111">
        <v>1</v>
      </c>
      <c r="E384" s="18" t="s">
        <v>1007</v>
      </c>
      <c r="F384" s="18" t="s">
        <v>1008</v>
      </c>
      <c r="G384" s="17">
        <v>1</v>
      </c>
      <c r="H384" s="95" t="s">
        <v>907</v>
      </c>
      <c r="I384" s="17" t="s">
        <v>831</v>
      </c>
      <c r="K384" s="84">
        <v>43909</v>
      </c>
      <c r="L384" s="36"/>
    </row>
    <row r="385" spans="1:15" s="17" customFormat="1" ht="63">
      <c r="A385" s="111">
        <v>1</v>
      </c>
      <c r="E385" s="18" t="s">
        <v>1009</v>
      </c>
      <c r="F385" s="18" t="s">
        <v>1011</v>
      </c>
      <c r="G385" s="17">
        <v>1</v>
      </c>
      <c r="H385" s="95" t="s">
        <v>904</v>
      </c>
      <c r="I385" s="17" t="s">
        <v>831</v>
      </c>
      <c r="K385" s="84">
        <v>43922</v>
      </c>
      <c r="L385" s="36"/>
    </row>
    <row r="386" spans="1:15" s="17" customFormat="1" ht="63">
      <c r="A386" s="111">
        <v>1</v>
      </c>
      <c r="E386" s="18" t="s">
        <v>1010</v>
      </c>
      <c r="F386" s="18" t="s">
        <v>1012</v>
      </c>
      <c r="G386" s="17">
        <v>1</v>
      </c>
      <c r="H386" s="95" t="s">
        <v>903</v>
      </c>
      <c r="I386" s="17" t="s">
        <v>831</v>
      </c>
      <c r="K386" s="84">
        <v>43922</v>
      </c>
      <c r="L386" s="36"/>
    </row>
    <row r="387" spans="1:15" s="26" customFormat="1">
      <c r="A387" s="111">
        <v>1</v>
      </c>
      <c r="E387" s="59" t="str">
        <f>E$15</f>
        <v>特権ユーザ、一般ユーザ</v>
      </c>
      <c r="F387" s="59" t="str">
        <f>F$111</f>
        <v>戻り値：0, -EPERM</v>
      </c>
      <c r="G387" s="59">
        <f>G$15</f>
        <v>2</v>
      </c>
      <c r="H387" s="100" t="s">
        <v>901</v>
      </c>
      <c r="I387" s="17" t="s">
        <v>831</v>
      </c>
      <c r="J387" s="17"/>
      <c r="K387" s="84">
        <v>43909</v>
      </c>
      <c r="L387" s="36"/>
      <c r="N387" s="59"/>
    </row>
    <row r="388" spans="1:15" s="30" customFormat="1">
      <c r="B388" s="30">
        <v>41</v>
      </c>
      <c r="C388" s="30" t="s">
        <v>127</v>
      </c>
      <c r="H388" s="101"/>
      <c r="L388" s="38"/>
    </row>
    <row r="389" spans="1:15" s="16" customFormat="1">
      <c r="E389" s="58" t="str">
        <f>E$105</f>
        <v>OSインスタンス: 存在しない、存在する</v>
      </c>
      <c r="F389" s="58" t="str">
        <f>F$105</f>
        <v>戻り値：-ENOENT, 0</v>
      </c>
      <c r="G389" s="58">
        <f>G$105</f>
        <v>2</v>
      </c>
      <c r="H389" s="103" t="s">
        <v>905</v>
      </c>
      <c r="I389" s="17" t="s">
        <v>831</v>
      </c>
      <c r="J389" s="17"/>
      <c r="K389" s="84">
        <v>43909</v>
      </c>
      <c r="L389" s="39"/>
    </row>
    <row r="390" spans="1:15" ht="21">
      <c r="E390" s="18" t="s">
        <v>828</v>
      </c>
      <c r="F390" s="18" t="s">
        <v>772</v>
      </c>
      <c r="G390" s="18">
        <v>2</v>
      </c>
      <c r="H390" s="98" t="s">
        <v>906</v>
      </c>
      <c r="I390" s="17" t="s">
        <v>831</v>
      </c>
      <c r="K390" s="84">
        <v>43909</v>
      </c>
    </row>
    <row r="391" spans="1:15" s="17" customFormat="1" ht="63">
      <c r="E391" s="5" t="s">
        <v>968</v>
      </c>
      <c r="F391" s="5" t="s">
        <v>1036</v>
      </c>
      <c r="G391" s="17">
        <v>7</v>
      </c>
      <c r="H391" s="95" t="s">
        <v>903</v>
      </c>
      <c r="I391" s="17" t="s">
        <v>831</v>
      </c>
      <c r="K391" s="84">
        <v>43902</v>
      </c>
      <c r="L391" s="36">
        <v>1</v>
      </c>
      <c r="M391" s="17">
        <v>1</v>
      </c>
      <c r="N391" s="17">
        <v>1</v>
      </c>
      <c r="O391" s="2" t="s">
        <v>1037</v>
      </c>
    </row>
    <row r="392" spans="1:15">
      <c r="E392" s="59" t="str">
        <f>E$15</f>
        <v>特権ユーザ、一般ユーザ</v>
      </c>
      <c r="F392" s="59" t="str">
        <f>F$111</f>
        <v>戻り値：0, -EPERM</v>
      </c>
      <c r="G392" s="59">
        <f>G$15</f>
        <v>2</v>
      </c>
      <c r="H392" s="100" t="s">
        <v>901</v>
      </c>
      <c r="I392" s="17" t="s">
        <v>831</v>
      </c>
      <c r="K392" s="84">
        <v>43909</v>
      </c>
    </row>
    <row r="393" spans="1:15">
      <c r="E393" s="16" t="s">
        <v>829</v>
      </c>
      <c r="F393" s="16" t="s">
        <v>759</v>
      </c>
      <c r="G393" s="16">
        <v>2</v>
      </c>
      <c r="H393" s="103" t="s">
        <v>902</v>
      </c>
      <c r="I393" s="17" t="s">
        <v>831</v>
      </c>
      <c r="K393" s="84">
        <v>43909</v>
      </c>
    </row>
    <row r="394" spans="1:15" s="17" customFormat="1">
      <c r="E394" s="16"/>
      <c r="F394" s="16"/>
      <c r="G394" s="16"/>
      <c r="H394" s="103"/>
      <c r="L394" s="36"/>
    </row>
    <row r="395" spans="1:15" s="17" customFormat="1">
      <c r="E395" s="16"/>
      <c r="F395" s="16"/>
      <c r="G395" s="16"/>
      <c r="H395" s="103"/>
      <c r="L395" s="36"/>
    </row>
    <row r="396" spans="1:15" s="17" customFormat="1">
      <c r="E396" s="16"/>
      <c r="F396" s="16"/>
      <c r="G396" s="16"/>
      <c r="H396" s="103"/>
      <c r="L396" s="36"/>
    </row>
    <row r="397" spans="1:15" s="30" customFormat="1">
      <c r="B397" s="30">
        <v>42</v>
      </c>
      <c r="C397" s="30" t="s">
        <v>132</v>
      </c>
      <c r="H397" s="101"/>
      <c r="L397" s="38"/>
    </row>
    <row r="398" spans="1:15" s="16" customFormat="1">
      <c r="E398" s="58" t="str">
        <f>E$105</f>
        <v>OSインスタンス: 存在しない、存在する</v>
      </c>
      <c r="F398" s="58" t="str">
        <f>F$105</f>
        <v>戻り値：-ENOENT, 0</v>
      </c>
      <c r="G398" s="58">
        <f>G$105</f>
        <v>2</v>
      </c>
      <c r="H398" s="103" t="s">
        <v>905</v>
      </c>
      <c r="I398" s="17" t="s">
        <v>831</v>
      </c>
      <c r="J398" s="17"/>
      <c r="K398" s="84">
        <v>43909</v>
      </c>
      <c r="L398" s="39">
        <v>1</v>
      </c>
    </row>
    <row r="399" spans="1:15" s="16" customFormat="1" ht="21">
      <c r="E399" s="18" t="str">
        <f>E$390</f>
        <v>os_set: エントリ数8のunsigned longの配列について、第0ビットが立っているもの、第1ビットが立っているもの</v>
      </c>
      <c r="F399" s="18" t="str">
        <f>F$390</f>
        <v>戻り値：0, -EINVAL</v>
      </c>
      <c r="G399" s="18">
        <f>G$390</f>
        <v>2</v>
      </c>
      <c r="H399" s="98" t="s">
        <v>906</v>
      </c>
      <c r="I399" s="17" t="s">
        <v>831</v>
      </c>
      <c r="J399" s="17"/>
      <c r="K399" s="84">
        <v>43909</v>
      </c>
      <c r="L399" s="39"/>
    </row>
    <row r="400" spans="1:15" ht="84">
      <c r="E400" s="5" t="s">
        <v>968</v>
      </c>
      <c r="F400" s="5" t="s">
        <v>969</v>
      </c>
      <c r="G400" s="17">
        <v>7</v>
      </c>
      <c r="H400" s="95" t="s">
        <v>903</v>
      </c>
      <c r="I400" t="s">
        <v>831</v>
      </c>
      <c r="K400" s="84">
        <v>43917</v>
      </c>
    </row>
    <row r="401" spans="2:15">
      <c r="E401" s="59" t="str">
        <f>E$15</f>
        <v>特権ユーザ、一般ユーザ</v>
      </c>
      <c r="F401" s="59" t="str">
        <f>F$111</f>
        <v>戻り値：0, -EPERM</v>
      </c>
      <c r="G401" s="59">
        <f>G$15</f>
        <v>2</v>
      </c>
      <c r="H401" s="100" t="s">
        <v>901</v>
      </c>
      <c r="I401" t="s">
        <v>831</v>
      </c>
      <c r="K401" s="84">
        <v>43914</v>
      </c>
    </row>
    <row r="402" spans="2:15">
      <c r="E402" s="16" t="str">
        <f>E$393</f>
        <v>n: 0, 8*sizeof(unsigned long)*8</v>
      </c>
      <c r="F402" s="16" t="str">
        <f>F$393</f>
        <v>戻り値：-EINVAL, 0</v>
      </c>
      <c r="G402" s="16">
        <f>G$393</f>
        <v>2</v>
      </c>
      <c r="H402" s="103" t="s">
        <v>902</v>
      </c>
      <c r="I402" s="17" t="s">
        <v>831</v>
      </c>
      <c r="K402" s="84">
        <v>43909</v>
      </c>
    </row>
    <row r="403" spans="2:15" s="17" customFormat="1">
      <c r="H403" s="95"/>
      <c r="L403" s="36"/>
    </row>
    <row r="404" spans="2:15" s="30" customFormat="1">
      <c r="B404" s="30">
        <v>43</v>
      </c>
      <c r="C404" s="30" t="s">
        <v>134</v>
      </c>
      <c r="H404" s="101"/>
      <c r="L404" s="38"/>
    </row>
    <row r="405" spans="2:15">
      <c r="E405" s="58" t="str">
        <f>E$105</f>
        <v>OSインスタンス: 存在しない、存在する</v>
      </c>
      <c r="F405" s="58" t="str">
        <f>F$105</f>
        <v>戻り値：-ENOENT, 0</v>
      </c>
      <c r="G405" s="58">
        <f>G$105</f>
        <v>2</v>
      </c>
      <c r="H405" s="103" t="s">
        <v>905</v>
      </c>
      <c r="I405" s="17" t="s">
        <v>831</v>
      </c>
      <c r="K405" s="84">
        <v>43916</v>
      </c>
    </row>
    <row r="406" spans="2:15" s="17" customFormat="1" ht="21">
      <c r="E406" s="18" t="str">
        <f>E$106</f>
        <v>os_index: -2^31, -1, 0, 1, 2^31</v>
      </c>
      <c r="F406" s="18" t="str">
        <f>F$106</f>
        <v>戻り値：-ENOENT, -ENOENT, 0, -ENOENT, -ENOENT</v>
      </c>
      <c r="G406" s="18">
        <f>G$106</f>
        <v>5</v>
      </c>
      <c r="H406" s="98" t="s">
        <v>906</v>
      </c>
      <c r="I406" s="17" t="s">
        <v>831</v>
      </c>
      <c r="K406" s="84">
        <v>43916</v>
      </c>
      <c r="L406" s="36"/>
    </row>
    <row r="407" spans="2:15" s="17" customFormat="1" ht="21">
      <c r="E407" s="5" t="s">
        <v>810</v>
      </c>
      <c r="F407" s="5" t="s">
        <v>759</v>
      </c>
      <c r="G407" s="17">
        <v>2</v>
      </c>
      <c r="H407" s="95" t="s">
        <v>902</v>
      </c>
      <c r="I407" s="17" t="s">
        <v>831</v>
      </c>
      <c r="K407" s="84">
        <v>43916</v>
      </c>
      <c r="L407" s="36"/>
    </row>
    <row r="408" spans="2:15" ht="21">
      <c r="E408" s="2" t="s">
        <v>812</v>
      </c>
      <c r="F408" s="17" t="s">
        <v>813</v>
      </c>
      <c r="G408">
        <v>4</v>
      </c>
      <c r="H408" s="95" t="s">
        <v>907</v>
      </c>
      <c r="I408" t="s">
        <v>831</v>
      </c>
      <c r="K408" s="84">
        <v>43917</v>
      </c>
      <c r="L408" s="36">
        <v>1</v>
      </c>
    </row>
    <row r="409" spans="2:15">
      <c r="E409" t="s">
        <v>137</v>
      </c>
      <c r="F409" s="17" t="s">
        <v>814</v>
      </c>
      <c r="G409">
        <v>2</v>
      </c>
      <c r="H409" s="95" t="s">
        <v>974</v>
      </c>
      <c r="I409" s="17" t="s">
        <v>831</v>
      </c>
      <c r="K409" s="84">
        <v>43916</v>
      </c>
    </row>
    <row r="410" spans="2:15">
      <c r="E410" t="s">
        <v>138</v>
      </c>
      <c r="F410" s="17" t="s">
        <v>816</v>
      </c>
      <c r="G410">
        <v>2</v>
      </c>
      <c r="H410" s="95" t="s">
        <v>1053</v>
      </c>
      <c r="I410" s="17" t="s">
        <v>831</v>
      </c>
      <c r="K410" s="84">
        <v>43916</v>
      </c>
      <c r="L410" s="36">
        <v>1</v>
      </c>
      <c r="M410" s="16"/>
    </row>
    <row r="411" spans="2:15" s="30" customFormat="1" ht="20" customHeight="1">
      <c r="B411" s="30">
        <v>44</v>
      </c>
      <c r="C411" s="31" t="s">
        <v>142</v>
      </c>
      <c r="H411" s="101"/>
      <c r="L411" s="38"/>
    </row>
    <row r="412" spans="2:15" s="16" customFormat="1" ht="20" customHeight="1">
      <c r="C412" s="18"/>
      <c r="E412" s="16" t="s">
        <v>1092</v>
      </c>
      <c r="F412" s="16" t="s">
        <v>1064</v>
      </c>
      <c r="G412" s="16">
        <v>2</v>
      </c>
      <c r="H412" s="103" t="s">
        <v>905</v>
      </c>
      <c r="I412" s="17" t="s">
        <v>831</v>
      </c>
      <c r="J412" s="17"/>
      <c r="K412" s="84">
        <v>43924</v>
      </c>
      <c r="L412" s="39"/>
    </row>
    <row r="413" spans="2:15">
      <c r="E413" t="s">
        <v>1091</v>
      </c>
      <c r="F413" s="17" t="s">
        <v>1065</v>
      </c>
      <c r="G413">
        <v>4</v>
      </c>
      <c r="H413" s="95" t="s">
        <v>906</v>
      </c>
      <c r="I413" s="17" t="s">
        <v>831</v>
      </c>
      <c r="K413" s="84">
        <v>43924</v>
      </c>
      <c r="M413">
        <v>1</v>
      </c>
      <c r="O413" s="17" t="s">
        <v>1090</v>
      </c>
    </row>
    <row r="414" spans="2:15" ht="60" customHeight="1">
      <c r="E414" s="2" t="s">
        <v>1084</v>
      </c>
      <c r="F414" s="2" t="s">
        <v>1066</v>
      </c>
      <c r="G414">
        <v>1</v>
      </c>
      <c r="H414" s="95" t="s">
        <v>904</v>
      </c>
      <c r="I414" t="s">
        <v>831</v>
      </c>
      <c r="K414" s="84">
        <v>43924</v>
      </c>
      <c r="L414" s="36">
        <v>1</v>
      </c>
      <c r="M414">
        <v>1</v>
      </c>
      <c r="O414" s="2" t="s">
        <v>1069</v>
      </c>
    </row>
    <row r="415" spans="2:15" ht="42">
      <c r="E415" t="s">
        <v>1068</v>
      </c>
      <c r="F415" s="2" t="s">
        <v>1066</v>
      </c>
      <c r="G415">
        <v>1</v>
      </c>
      <c r="H415" s="95" t="s">
        <v>903</v>
      </c>
      <c r="I415" s="17" t="s">
        <v>831</v>
      </c>
      <c r="K415" s="84">
        <v>43924</v>
      </c>
    </row>
    <row r="416" spans="2:15" s="30" customFormat="1" ht="42">
      <c r="B416" s="30">
        <v>45</v>
      </c>
      <c r="C416" s="31" t="s">
        <v>815</v>
      </c>
      <c r="H416" s="101"/>
      <c r="L416" s="38"/>
    </row>
    <row r="417" spans="2:12" s="16" customFormat="1" ht="20" customHeight="1">
      <c r="C417" s="18"/>
      <c r="E417" s="16" t="s">
        <v>1092</v>
      </c>
      <c r="F417" s="16" t="s">
        <v>1064</v>
      </c>
      <c r="G417" s="16">
        <v>2</v>
      </c>
      <c r="H417" s="103" t="s">
        <v>905</v>
      </c>
      <c r="I417" s="17" t="s">
        <v>831</v>
      </c>
      <c r="J417" s="17"/>
      <c r="K417" s="84">
        <v>43924</v>
      </c>
      <c r="L417" s="39"/>
    </row>
    <row r="418" spans="2:12">
      <c r="E418" s="17" t="s">
        <v>1091</v>
      </c>
      <c r="F418" s="17" t="s">
        <v>1065</v>
      </c>
      <c r="G418" s="17">
        <v>4</v>
      </c>
      <c r="H418" s="95" t="s">
        <v>906</v>
      </c>
      <c r="I418" s="17" t="s">
        <v>831</v>
      </c>
      <c r="K418" s="84">
        <v>43924</v>
      </c>
    </row>
    <row r="419" spans="2:12" ht="84">
      <c r="E419" s="2" t="s">
        <v>1084</v>
      </c>
      <c r="F419" s="2" t="s">
        <v>1067</v>
      </c>
      <c r="G419" s="17">
        <v>1</v>
      </c>
      <c r="H419" s="94" t="s">
        <v>1083</v>
      </c>
      <c r="I419" s="17" t="s">
        <v>831</v>
      </c>
      <c r="K419" s="84">
        <v>43924</v>
      </c>
    </row>
    <row r="420" spans="2:12" ht="84">
      <c r="E420" s="17" t="s">
        <v>1068</v>
      </c>
      <c r="F420" s="2" t="s">
        <v>1067</v>
      </c>
      <c r="G420" s="17">
        <v>1</v>
      </c>
      <c r="H420" s="94" t="s">
        <v>1085</v>
      </c>
      <c r="I420" s="17" t="s">
        <v>831</v>
      </c>
      <c r="K420" s="84">
        <v>43924</v>
      </c>
    </row>
    <row r="421" spans="2:12" s="28" customFormat="1">
      <c r="B421" s="28">
        <v>46</v>
      </c>
      <c r="C421" s="28" t="s">
        <v>771</v>
      </c>
      <c r="H421" s="97"/>
      <c r="L421" s="38"/>
    </row>
    <row r="422" spans="2:12" s="24" customFormat="1" ht="126">
      <c r="E422" s="24" t="s">
        <v>1086</v>
      </c>
      <c r="F422" s="73" t="s">
        <v>1088</v>
      </c>
      <c r="G422" s="24">
        <v>1</v>
      </c>
      <c r="H422" s="102" t="s">
        <v>1083</v>
      </c>
      <c r="I422" s="24" t="s">
        <v>831</v>
      </c>
      <c r="K422" s="85">
        <v>43924</v>
      </c>
      <c r="L422" s="39"/>
    </row>
    <row r="423" spans="2:12" ht="126">
      <c r="E423" t="s">
        <v>1087</v>
      </c>
      <c r="F423" s="2" t="s">
        <v>1089</v>
      </c>
      <c r="G423">
        <v>1</v>
      </c>
      <c r="H423" s="94" t="s">
        <v>1085</v>
      </c>
      <c r="I423" s="17" t="s">
        <v>831</v>
      </c>
      <c r="K423" s="84">
        <v>43924</v>
      </c>
    </row>
    <row r="426" spans="2:12">
      <c r="G426" s="15">
        <f>SUM(G8:G425)</f>
        <v>1031</v>
      </c>
    </row>
  </sheetData>
  <autoFilter ref="I1:I426" xr:uid="{F7FE919C-BB98-2249-A7E4-4CBD28F79439}"/>
  <mergeCells count="3">
    <mergeCell ref="D6:E6"/>
    <mergeCell ref="I6:K6"/>
    <mergeCell ref="L6:O6"/>
  </mergeCells>
  <phoneticPr fontId="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2D80-CBA5-0D4C-9896-6BD2B9574188}">
  <dimension ref="A1:D11"/>
  <sheetViews>
    <sheetView workbookViewId="0">
      <selection activeCell="B10" sqref="B10"/>
    </sheetView>
  </sheetViews>
  <sheetFormatPr baseColWidth="10" defaultRowHeight="20"/>
  <cols>
    <col min="1" max="1" width="29.7109375" bestFit="1" customWidth="1"/>
    <col min="2" max="2" width="43.7109375" bestFit="1" customWidth="1"/>
  </cols>
  <sheetData>
    <row r="1" spans="1:4">
      <c r="A1" s="6" t="s">
        <v>7</v>
      </c>
      <c r="B1" s="7" t="s">
        <v>8</v>
      </c>
    </row>
    <row r="2" spans="1:4">
      <c r="A2" s="7"/>
      <c r="B2" s="7"/>
    </row>
    <row r="3" spans="1:4">
      <c r="A3" s="8" t="s">
        <v>9</v>
      </c>
      <c r="B3" s="8"/>
    </row>
    <row r="4" spans="1:4">
      <c r="A4" s="9"/>
      <c r="B4" s="10"/>
    </row>
    <row r="5" spans="1:4">
      <c r="A5" s="11" t="s">
        <v>10</v>
      </c>
      <c r="B5" s="12">
        <f>100*20/1000</f>
        <v>2</v>
      </c>
    </row>
    <row r="6" spans="1:4">
      <c r="A6" s="11" t="s">
        <v>11</v>
      </c>
      <c r="B6" s="13">
        <f>($D$5*1000)/B5</f>
        <v>0</v>
      </c>
    </row>
    <row r="7" spans="1:4">
      <c r="A7" s="7"/>
      <c r="B7" s="7"/>
    </row>
    <row r="8" spans="1:4">
      <c r="A8" s="8" t="s">
        <v>12</v>
      </c>
      <c r="B8" s="8"/>
    </row>
    <row r="9" spans="1:4">
      <c r="A9" s="9"/>
      <c r="B9" s="10"/>
    </row>
    <row r="10" spans="1:4">
      <c r="A10" s="11" t="s">
        <v>13</v>
      </c>
      <c r="B10">
        <f>108*4</f>
        <v>432</v>
      </c>
      <c r="D10" t="s">
        <v>163</v>
      </c>
    </row>
    <row r="11" spans="1:4">
      <c r="A11" s="11" t="s">
        <v>14</v>
      </c>
      <c r="B11" s="14">
        <f>($D$5*1000)/B10</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サマリ</vt:lpstr>
      <vt:lpstr>ホワイトボックステスト</vt:lpstr>
      <vt:lpstr>ブラックボックステスト</vt:lpstr>
      <vt:lpstr>生産性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高木将通</dc:creator>
  <cp:lastModifiedBy>高木将通</cp:lastModifiedBy>
  <dcterms:created xsi:type="dcterms:W3CDTF">2020-01-14T07:07:31Z</dcterms:created>
  <dcterms:modified xsi:type="dcterms:W3CDTF">2021-03-11T08:19:24Z</dcterms:modified>
</cp:coreProperties>
</file>