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" sheetId="1" r:id="rId4"/>
    <sheet state="visible" name="Sheet5" sheetId="2" r:id="rId5"/>
    <sheet state="visible" name="Sam2" sheetId="3" r:id="rId6"/>
  </sheets>
  <definedNames/>
  <calcPr/>
</workbook>
</file>

<file path=xl/sharedStrings.xml><?xml version="1.0" encoding="utf-8"?>
<sst xmlns="http://schemas.openxmlformats.org/spreadsheetml/2006/main" count="109" uniqueCount="67">
  <si>
    <t>SmolLM-135M</t>
  </si>
  <si>
    <t>SmolLM2-135M</t>
  </si>
  <si>
    <t>SmolLM2-1.7B</t>
  </si>
  <si>
    <t>Starcoder2-7b</t>
  </si>
  <si>
    <t>Starcoder2-3b</t>
  </si>
  <si>
    <t>Starcoder2-15b</t>
  </si>
  <si>
    <t>Modèle</t>
  </si>
  <si>
    <t>Parameters (M)</t>
  </si>
  <si>
    <t>Memory footprint (MB)</t>
  </si>
  <si>
    <t>Hardware (H100 nb)</t>
  </si>
  <si>
    <t>Pretraining tokens (B)</t>
  </si>
  <si>
    <t>Memory fp / parameters</t>
  </si>
  <si>
    <t>Memory fp / tokens</t>
  </si>
  <si>
    <t>Memory footprint</t>
  </si>
  <si>
    <t>Pretraining tokens (T)</t>
  </si>
  <si>
    <t>RESULTS</t>
  </si>
  <si>
    <t>Metric</t>
  </si>
  <si>
    <t>Llama-1B</t>
  </si>
  <si>
    <t>Qwen2.5-1.5B</t>
  </si>
  <si>
    <t>SmolLM1-1.7B</t>
  </si>
  <si>
    <t>HellaSwag</t>
  </si>
  <si>
    <t>ARC (Average)</t>
  </si>
  <si>
    <t>PIQA</t>
  </si>
  <si>
    <t>MMLU-Pro (MCF)</t>
  </si>
  <si>
    <t>CommonsenseQA</t>
  </si>
  <si>
    <t>TriviaQA</t>
  </si>
  <si>
    <t>Winogrande</t>
  </si>
  <si>
    <t>OpenBookQA</t>
  </si>
  <si>
    <t>GSM8K (5-shot)</t>
  </si>
  <si>
    <t>SmolLM2-1.7B-Instruct</t>
  </si>
  <si>
    <t>SmolLM2-135M-Instruct</t>
  </si>
  <si>
    <t>Llama-1B-Instruct</t>
  </si>
  <si>
    <t>Qwen2.5-1.5B-Instruct</t>
  </si>
  <si>
    <t>SmolLM1-1.7B-Instruct</t>
  </si>
  <si>
    <t>IFEval (Average prompt/inst)</t>
  </si>
  <si>
    <t>MT-Bench</t>
  </si>
  <si>
    <t>OpenRewrite-Eval (micro_avg RougeL)</t>
  </si>
  <si>
    <t>X</t>
  </si>
  <si>
    <t>NaN</t>
  </si>
  <si>
    <t>BBH (3-shot)</t>
  </si>
  <si>
    <t>Model name</t>
  </si>
  <si>
    <t>Number of parameters</t>
  </si>
  <si>
    <t>Datacenter PUE</t>
  </si>
  <si>
    <t>Carbon intensity of grid used (gCO₂eq/kWh)</t>
  </si>
  <si>
    <t>Energy consumption (MWh)</t>
  </si>
  <si>
    <t>CO₂eq emissions (tonnes)</t>
  </si>
  <si>
    <t>CO₂eq emissions × PUE (tonnes)</t>
  </si>
  <si>
    <t>GPT-3</t>
  </si>
  <si>
    <t>175B</t>
  </si>
  <si>
    <t>OPT</t>
  </si>
  <si>
    <t>BLOOM</t>
  </si>
  <si>
    <t>176B</t>
  </si>
  <si>
    <t>Gopher</t>
  </si>
  <si>
    <t>280B</t>
  </si>
  <si>
    <t>Process</t>
  </si>
  <si>
    <t>Energy consumed (MWh)</t>
  </si>
  <si>
    <t>CO₂ emissions (tonnes of CO₂eq)</t>
  </si>
  <si>
    <t>Percentage of total emissions (%)</t>
  </si>
  <si>
    <t>176B BLOOM Model</t>
  </si>
  <si>
    <t>104B Model</t>
  </si>
  <si>
    <t>1B Model</t>
  </si>
  <si>
    <t>13B Model</t>
  </si>
  <si>
    <t>Other Models</t>
  </si>
  <si>
    <t>Miscellaneous Processes</t>
  </si>
  <si>
    <t>6B Model</t>
  </si>
  <si>
    <t>Model Evaluation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</si>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</sst>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4B5563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E5E7EB"/>
      </right>
      <bottom style="thin">
        <color rgb="FFE5E7EB"/>
      </bottom>
    </border>
    <border>
      <bottom style="thin">
        <color rgb="FFE5E7EB"/>
      </bottom>
    </border>
    <border>
      <right style="thin">
        <color rgb="FFE5E7EB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left" readingOrder="0"/>
    </xf>
    <xf borderId="2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 vertical="top"/>
    </xf>
    <xf borderId="2" fillId="2" fontId="3" numFmtId="0" xfId="0" applyAlignment="1" applyBorder="1" applyFont="1">
      <alignment horizontal="center" readingOrder="0" vertical="top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 vertical="top"/>
    </xf>
    <xf borderId="0" fillId="2" fontId="3" numFmtId="0" xfId="0" applyAlignment="1" applyFont="1">
      <alignment readingOrder="0" vertical="top"/>
    </xf>
    <xf borderId="2" fillId="2" fontId="3" numFmtId="0" xfId="0" applyAlignment="1" applyBorder="1" applyFont="1">
      <alignment readingOrder="0" vertical="top"/>
    </xf>
    <xf borderId="3" fillId="2" fontId="3" numFmtId="0" xfId="0" applyAlignment="1" applyBorder="1" applyFont="1">
      <alignment horizontal="left" readingOrder="0" vertical="top"/>
    </xf>
    <xf borderId="3" fillId="2" fontId="3" numFmtId="0" xfId="0" applyAlignment="1" applyBorder="1" applyFont="1">
      <alignment readingOrder="0" vertical="top"/>
    </xf>
    <xf borderId="0" fillId="2" fontId="3" numFmtId="0" xfId="0" applyAlignment="1" applyFont="1">
      <alignment horizontal="center" readingOrder="0" vertical="top"/>
    </xf>
    <xf borderId="1" fillId="2" fontId="3" numFmtId="0" xfId="0" applyAlignment="1" applyBorder="1" applyFont="1">
      <alignment horizontal="center" readingOrder="0" vertical="top"/>
    </xf>
    <xf borderId="3" fillId="2" fontId="3" numFmtId="0" xfId="0" applyAlignment="1" applyBorder="1" applyFont="1">
      <alignment horizontal="center" readingOrder="0" vertical="top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Memory ratio by SLM/LLM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Sam!$N$1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Sam!$I$2:$I$7</c:f>
            </c:strRef>
          </c:cat>
          <c:val>
            <c:numRef>
              <c:f>Sam!$N$2:$N$7</c:f>
              <c:numCache/>
            </c:numRef>
          </c:val>
        </c:ser>
        <c:ser>
          <c:idx val="1"/>
          <c:order val="1"/>
          <c:tx>
            <c:strRef>
              <c:f>Sam!$O$1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Sam!$I$2:$I$7</c:f>
            </c:strRef>
          </c:cat>
          <c:val>
            <c:numRef>
              <c:f>Sam!$O$2:$O$7</c:f>
              <c:numCache/>
            </c:numRef>
          </c:val>
        </c:ser>
        <c:axId val="905622404"/>
        <c:axId val="339304305"/>
      </c:barChart>
      <c:catAx>
        <c:axId val="905622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339304305"/>
      </c:catAx>
      <c:valAx>
        <c:axId val="339304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622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Parameters, memory footprint and training tokens by SLM/LLM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Sam!$J$1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Sam!$I$2:$I$7</c:f>
            </c:strRef>
          </c:cat>
          <c:val>
            <c:numRef>
              <c:f>Sam!$J$2:$J$7</c:f>
              <c:numCache/>
            </c:numRef>
          </c:val>
        </c:ser>
        <c:ser>
          <c:idx val="1"/>
          <c:order val="1"/>
          <c:tx>
            <c:strRef>
              <c:f>Sam!$K$1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Sam!$I$2:$I$7</c:f>
            </c:strRef>
          </c:cat>
          <c:val>
            <c:numRef>
              <c:f>Sam!$K$2:$K$7</c:f>
              <c:numCache/>
            </c:numRef>
          </c:val>
        </c:ser>
        <c:ser>
          <c:idx val="2"/>
          <c:order val="2"/>
          <c:tx>
            <c:strRef>
              <c:f>Sam!$M$1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Sam!$I$2:$I$7</c:f>
            </c:strRef>
          </c:cat>
          <c:val>
            <c:numRef>
              <c:f>Sam!$M$2:$M$7</c:f>
              <c:numCache/>
            </c:numRef>
          </c:val>
        </c:ser>
        <c:axId val="605497075"/>
        <c:axId val="2013986562"/>
      </c:barChart>
      <c:catAx>
        <c:axId val="605497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986562"/>
      </c:catAx>
      <c:valAx>
        <c:axId val="2013986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497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Parameters (M), Memory footprint (MB), Hardware (H100 nb), Pretraining tokens (B), Memory fp / parameters…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Sam!$J$53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Sam!$I$54:$I$59</c:f>
            </c:strRef>
          </c:cat>
          <c:val>
            <c:numRef>
              <c:f>Sam!$J$54:$J$59</c:f>
              <c:numCache/>
            </c:numRef>
          </c:val>
        </c:ser>
        <c:ser>
          <c:idx val="1"/>
          <c:order val="1"/>
          <c:tx>
            <c:strRef>
              <c:f>Sam!$K$53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Sam!$I$54:$I$59</c:f>
            </c:strRef>
          </c:cat>
          <c:val>
            <c:numRef>
              <c:f>Sam!$K$54:$K$59</c:f>
              <c:numCache/>
            </c:numRef>
          </c:val>
        </c:ser>
        <c:ser>
          <c:idx val="2"/>
          <c:order val="2"/>
          <c:tx>
            <c:strRef>
              <c:f>Sam!$L$53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Sam!$I$54:$I$59</c:f>
            </c:strRef>
          </c:cat>
          <c:val>
            <c:numRef>
              <c:f>Sam!$L$54:$L$59</c:f>
              <c:numCache/>
            </c:numRef>
          </c:val>
        </c:ser>
        <c:ser>
          <c:idx val="3"/>
          <c:order val="3"/>
          <c:tx>
            <c:strRef>
              <c:f>Sam!$M$53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Sam!$I$54:$I$59</c:f>
            </c:strRef>
          </c:cat>
          <c:val>
            <c:numRef>
              <c:f>Sam!$M$54:$M$59</c:f>
              <c:numCache/>
            </c:numRef>
          </c:val>
        </c:ser>
        <c:ser>
          <c:idx val="4"/>
          <c:order val="4"/>
          <c:tx>
            <c:strRef>
              <c:f>Sam!$N$53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Sam!$I$54:$I$59</c:f>
            </c:strRef>
          </c:cat>
          <c:val>
            <c:numRef>
              <c:f>Sam!$N$54:$N$59</c:f>
              <c:numCache/>
            </c:numRef>
          </c:val>
        </c:ser>
        <c:ser>
          <c:idx val="5"/>
          <c:order val="5"/>
          <c:tx>
            <c:strRef>
              <c:f>Sam!$O$53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Sam!$I$54:$I$59</c:f>
            </c:strRef>
          </c:cat>
          <c:val>
            <c:numRef>
              <c:f>Sam!$O$54:$O$59</c:f>
              <c:numCache/>
            </c:numRef>
          </c:val>
        </c:ser>
        <c:axId val="1525728549"/>
        <c:axId val="936509885"/>
      </c:barChart>
      <c:catAx>
        <c:axId val="1525728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509885"/>
      </c:catAx>
      <c:valAx>
        <c:axId val="936509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728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Parameters and memory footprint (MB) by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Sam!$J$1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Sam!$I$2:$I$7</c:f>
            </c:strRef>
          </c:cat>
          <c:val>
            <c:numRef>
              <c:f>Sam!$J$2:$J$7</c:f>
              <c:numCache/>
            </c:numRef>
          </c:val>
        </c:ser>
        <c:ser>
          <c:idx val="1"/>
          <c:order val="1"/>
          <c:tx>
            <c:strRef>
              <c:f>Sam!$K$1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Sam!$I$2:$I$7</c:f>
            </c:strRef>
          </c:cat>
          <c:val>
            <c:numRef>
              <c:f>Sam!$K$2:$K$7</c:f>
              <c:numCache/>
            </c:numRef>
          </c:val>
        </c:ser>
        <c:axId val="1268448438"/>
        <c:axId val="728377582"/>
      </c:barChart>
      <c:catAx>
        <c:axId val="126844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377582"/>
      </c:catAx>
      <c:valAx>
        <c:axId val="728377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448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Parameters (M), Memory footprint (MB), Hardware (H100 nb), Pretraining tokens (B), Memory fp / parameters…</a:t>
            </a:r>
          </a:p>
        </c:rich>
      </c:tx>
      <c:overlay val="0"/>
    </c:title>
    <c:plotArea>
      <c:layout>
        <c:manualLayout>
          <c:xMode val="edge"/>
          <c:yMode val="edge"/>
          <c:x val="0.09653190104166669"/>
          <c:y val="0.27300089847259656"/>
          <c:w val="0.8725514322916669"/>
          <c:h val="0.4749775381850854"/>
        </c:manualLayout>
      </c:layout>
      <c:barChart>
        <c:barDir val="col"/>
        <c:ser>
          <c:idx val="0"/>
          <c:order val="0"/>
          <c:tx>
            <c:strRef>
              <c:f>Sheet5!$B$1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Sheet5!$A$2:$A$7</c:f>
            </c:strRef>
          </c:cat>
          <c:val>
            <c:numRef>
              <c:f>Sheet5!$B$2:$B$7</c:f>
              <c:numCache/>
            </c:numRef>
          </c:val>
        </c:ser>
        <c:ser>
          <c:idx val="1"/>
          <c:order val="1"/>
          <c:tx>
            <c:strRef>
              <c:f>Sheet5!$C$1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Sheet5!$A$2:$A$7</c:f>
            </c:strRef>
          </c:cat>
          <c:val>
            <c:numRef>
              <c:f>Sheet5!$C$2:$C$7</c:f>
              <c:numCache/>
            </c:numRef>
          </c:val>
        </c:ser>
        <c:axId val="846118073"/>
        <c:axId val="409714929"/>
      </c:barChart>
      <c:catAx>
        <c:axId val="846118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714929"/>
      </c:catAx>
      <c:valAx>
        <c:axId val="409714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118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Parameters (M), Memory footprint (MB), Hardware (H100 nb), Pretraining tokens (B), Memory fp / parameters…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Sheet5!$B$1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Sheet5!$A$2:$A$7</c:f>
            </c:strRef>
          </c:cat>
          <c:val>
            <c:numRef>
              <c:f>Sheet5!$B$2:$B$7</c:f>
              <c:numCache/>
            </c:numRef>
          </c:val>
        </c:ser>
        <c:ser>
          <c:idx val="1"/>
          <c:order val="1"/>
          <c:tx>
            <c:strRef>
              <c:f>Sheet5!$C$1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Sheet5!$A$2:$A$7</c:f>
            </c:strRef>
          </c:cat>
          <c:val>
            <c:numRef>
              <c:f>Sheet5!$C$2:$C$7</c:f>
              <c:numCache/>
            </c:numRef>
          </c:val>
        </c:ser>
        <c:axId val="978477699"/>
        <c:axId val="347915743"/>
      </c:barChart>
      <c:catAx>
        <c:axId val="978477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915743"/>
      </c:catAx>
      <c:valAx>
        <c:axId val="347915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8477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Parameters (M) et Memory footprint (MB)</a:t>
            </a:r>
          </a:p>
        </c:rich>
      </c:tx>
      <c:overlay val="0"/>
    </c:title>
    <c:plotArea>
      <c:layout>
        <c:manualLayout>
          <c:xMode val="edge"/>
          <c:yMode val="edge"/>
          <c:x val="0.09653190104166669"/>
          <c:y val="0.2190925426774483"/>
          <c:w val="0.8725514322916669"/>
          <c:h val="0.45341419586702614"/>
        </c:manualLayout>
      </c:layout>
      <c:barChart>
        <c:barDir val="col"/>
        <c:ser>
          <c:idx val="0"/>
          <c:order val="0"/>
          <c:tx>
            <c:strRef>
              <c:f>Sheet5!$B$1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Sheet5!$A$2:$A$7</c:f>
            </c:strRef>
          </c:cat>
          <c:val>
            <c:numRef>
              <c:f>Sheet5!$B$2:$B$7</c:f>
              <c:numCache/>
            </c:numRef>
          </c:val>
        </c:ser>
        <c:ser>
          <c:idx val="1"/>
          <c:order val="1"/>
          <c:tx>
            <c:strRef>
              <c:f>Sheet5!$C$1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Sheet5!$A$2:$A$7</c:f>
            </c:strRef>
          </c:cat>
          <c:val>
            <c:numRef>
              <c:f>Sheet5!$C$2:$C$7</c:f>
              <c:numCache/>
            </c:numRef>
          </c:val>
        </c:ser>
        <c:axId val="1204160446"/>
        <c:axId val="283222574"/>
      </c:barChart>
      <c:catAx>
        <c:axId val="1204160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Modèle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222574"/>
      </c:catAx>
      <c:valAx>
        <c:axId val="283222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160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Consommation d'énergie &amp; émissions de CO² en fonction du nombre de paramètres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'Sam2'!$B$1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'Sam2'!$A$2:$A$5</c:f>
            </c:strRef>
          </c:cat>
          <c:val>
            <c:numRef>
              <c:f>'Sam2'!$B$2:$B$5</c:f>
              <c:numCache/>
            </c:numRef>
          </c:val>
        </c:ser>
        <c:ser>
          <c:idx val="1"/>
          <c:order val="1"/>
          <c:tx>
            <c:strRef>
              <c:f>'Sam2'!$E$1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cat>
            <c:strRef>
              <c:f>'Sam2'!$A$2:$A$5</c:f>
            </c:strRef>
          </c:cat>
          <c:val>
            <c:numRef>
              <c:f>'Sam2'!$E$2:$E$5</c:f>
              <c:numCache/>
            </c:numRef>
          </c:val>
        </c:ser>
        <c:ser>
          <c:idx val="2"/>
          <c:order val="2"/>
          <c:tx>
            <c:strRef>
              <c:f>'Sam2'!$F$1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'Sam2'!$A$2:$A$5</c:f>
            </c:strRef>
          </c:cat>
          <c:val>
            <c:numRef>
              <c:f>'Sam2'!$F$2:$F$5</c:f>
              <c:numCache/>
            </c:numRef>
          </c:val>
        </c:ser>
        <c:ser>
          <c:idx val="3"/>
          <c:order val="3"/>
          <c:tx>
            <c:strRef>
              <c:f>'Sam2'!$G$1</c:f>
            </c:strRef>
          </c:tx>
          <c:cat>
            <c:strRef>
              <c:f>'Sam2'!$A$2:$A$5</c:f>
            </c:strRef>
          </c:cat>
          <c:val>
            <c:numRef>
              <c:f>'Sam2'!$G$2:$G$5</c:f>
              <c:numCache/>
            </c:numRef>
          </c:val>
        </c:ser>
        <c:axId val="925356105"/>
        <c:axId val="860864736"/>
      </c:barChart>
      <c:catAx>
        <c:axId val="925356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864736"/>
      </c:catAx>
      <c:valAx>
        <c:axId val="860864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356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used and CO²emissions by SLM/LLM (BLOOM 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'Sam2'!$B$11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'Sam2'!$A$12:$A$19</c:f>
            </c:strRef>
          </c:cat>
          <c:val>
            <c:numRef>
              <c:f>'Sam2'!$B$12:$B$19</c:f>
              <c:numCache/>
            </c:numRef>
          </c:val>
        </c:ser>
        <c:ser>
          <c:idx val="1"/>
          <c:order val="1"/>
          <c:tx>
            <c:strRef>
              <c:f>'Sam2'!$C$11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'Sam2'!$A$12:$A$19</c:f>
            </c:strRef>
          </c:cat>
          <c:val>
            <c:numRef>
              <c:f>'Sam2'!$C$12:$C$19</c:f>
              <c:numCache/>
            </c:numRef>
          </c:val>
        </c:ser>
        <c:axId val="985071545"/>
        <c:axId val="1180010669"/>
      </c:barChart>
      <c:catAx>
        <c:axId val="985071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010669"/>
      </c:catAx>
      <c:valAx>
        <c:axId val="1180010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071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</xdr:colOff>
      <xdr:row>8</xdr:row>
      <xdr:rowOff>76200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47625</xdr:colOff>
      <xdr:row>8</xdr:row>
      <xdr:rowOff>76200</xdr:rowOff>
    </xdr:from>
    <xdr:ext cx="70866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76200</xdr:colOff>
      <xdr:row>33</xdr:row>
      <xdr:rowOff>28575</xdr:rowOff>
    </xdr:from>
    <xdr:ext cx="9534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800100</xdr:colOff>
      <xdr:row>28</xdr:row>
      <xdr:rowOff>95250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10</xdr:row>
      <xdr:rowOff>66675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504825</xdr:colOff>
      <xdr:row>3</xdr:row>
      <xdr:rowOff>66675</xdr:rowOff>
    </xdr:from>
    <xdr:ext cx="6667500" cy="538162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314325</xdr:colOff>
      <xdr:row>40</xdr:row>
      <xdr:rowOff>57150</xdr:rowOff>
    </xdr:from>
    <xdr:ext cx="5715000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7</xdr:row>
      <xdr:rowOff>57150</xdr:rowOff>
    </xdr:from>
    <xdr:ext cx="5715000" cy="3533775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1428750</xdr:colOff>
      <xdr:row>20</xdr:row>
      <xdr:rowOff>152400</xdr:rowOff>
    </xdr:from>
    <xdr:ext cx="5715000" cy="3533775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6" max="6" width="12.5"/>
    <col customWidth="1" min="7" max="7" width="16.88"/>
    <col customWidth="1" min="8" max="8" width="17.5"/>
    <col customWidth="1" min="9" max="9" width="12.75"/>
    <col customWidth="1" min="10" max="10" width="13.0"/>
    <col customWidth="1" min="11" max="11" width="18.88"/>
    <col customWidth="1" min="12" max="12" width="16.63"/>
    <col customWidth="1" min="13" max="13" width="18.25"/>
    <col customWidth="1" min="14" max="14" width="19.75"/>
    <col customWidth="1" min="15" max="15" width="16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>
      <c r="A2" s="1" t="s">
        <v>7</v>
      </c>
      <c r="B2" s="1">
        <v>135.0</v>
      </c>
      <c r="C2" s="1">
        <v>135.0</v>
      </c>
      <c r="D2" s="1">
        <v>1700.0</v>
      </c>
      <c r="E2" s="1">
        <v>7000.0</v>
      </c>
      <c r="F2" s="1">
        <v>3000.0</v>
      </c>
      <c r="G2" s="1">
        <v>15000.0</v>
      </c>
      <c r="I2" s="1" t="s">
        <v>0</v>
      </c>
      <c r="J2" s="1">
        <v>135.0</v>
      </c>
      <c r="K2" s="1">
        <v>269.03</v>
      </c>
      <c r="L2" s="1">
        <v>64.0</v>
      </c>
      <c r="M2" s="1">
        <v>600.0</v>
      </c>
      <c r="N2" s="3">
        <f t="shared" ref="N2:N7" si="1">K2 / J2 *1000</f>
        <v>1992.814815</v>
      </c>
      <c r="O2" s="3">
        <f t="shared" ref="O2:O7" si="2">K2/M2 * 1000</f>
        <v>448.3833333</v>
      </c>
    </row>
    <row r="3">
      <c r="A3" s="1" t="s">
        <v>13</v>
      </c>
      <c r="B3" s="1">
        <v>269.03</v>
      </c>
      <c r="C3" s="1">
        <v>723.56</v>
      </c>
      <c r="D3" s="1">
        <v>3422.76</v>
      </c>
      <c r="E3" s="1">
        <v>14616.29</v>
      </c>
      <c r="F3" s="1">
        <v>6312.25</v>
      </c>
      <c r="G3" s="1">
        <v>32251.33</v>
      </c>
      <c r="I3" s="1" t="s">
        <v>1</v>
      </c>
      <c r="J3" s="1">
        <v>135.0</v>
      </c>
      <c r="K3" s="1">
        <v>723.56</v>
      </c>
      <c r="L3" s="1">
        <v>64.0</v>
      </c>
      <c r="M3" s="1">
        <v>2000.0</v>
      </c>
      <c r="N3" s="3">
        <f t="shared" si="1"/>
        <v>5359.703704</v>
      </c>
      <c r="O3" s="3">
        <f t="shared" si="2"/>
        <v>361.78</v>
      </c>
    </row>
    <row r="4">
      <c r="A4" s="1" t="s">
        <v>9</v>
      </c>
      <c r="B4" s="1">
        <v>64.0</v>
      </c>
      <c r="C4" s="1">
        <v>64.0</v>
      </c>
      <c r="D4" s="1">
        <v>256.0</v>
      </c>
      <c r="E4" s="1">
        <v>432.0</v>
      </c>
      <c r="F4" s="1">
        <v>160.0</v>
      </c>
      <c r="G4" s="1">
        <v>1024.0</v>
      </c>
      <c r="I4" s="1" t="s">
        <v>2</v>
      </c>
      <c r="J4" s="1">
        <v>1700.0</v>
      </c>
      <c r="K4" s="1">
        <v>3422.76</v>
      </c>
      <c r="L4" s="1">
        <v>256.0</v>
      </c>
      <c r="M4" s="1">
        <v>6000.0</v>
      </c>
      <c r="N4" s="3">
        <f t="shared" si="1"/>
        <v>2013.388235</v>
      </c>
      <c r="O4" s="3">
        <f t="shared" si="2"/>
        <v>570.46</v>
      </c>
    </row>
    <row r="5">
      <c r="A5" s="1" t="s">
        <v>14</v>
      </c>
      <c r="B5" s="1">
        <v>0.6</v>
      </c>
      <c r="C5" s="1">
        <v>2.0</v>
      </c>
      <c r="D5" s="1">
        <v>11.0</v>
      </c>
      <c r="E5" s="1">
        <f>3.5</f>
        <v>3.5</v>
      </c>
      <c r="F5" s="1">
        <v>3.0</v>
      </c>
      <c r="G5" s="1">
        <v>4.0</v>
      </c>
      <c r="I5" s="1" t="s">
        <v>4</v>
      </c>
      <c r="J5" s="1">
        <v>3000.0</v>
      </c>
      <c r="K5" s="1">
        <v>6312.25</v>
      </c>
      <c r="L5" s="1">
        <v>160.0</v>
      </c>
      <c r="M5" s="1">
        <v>3000.0</v>
      </c>
      <c r="N5" s="3">
        <f t="shared" si="1"/>
        <v>2104.083333</v>
      </c>
      <c r="O5" s="3">
        <f t="shared" si="2"/>
        <v>2104.083333</v>
      </c>
    </row>
    <row r="6">
      <c r="I6" s="1" t="s">
        <v>3</v>
      </c>
      <c r="J6" s="1">
        <v>7000.0</v>
      </c>
      <c r="K6" s="1">
        <v>14616.29</v>
      </c>
      <c r="L6" s="1">
        <v>432.0</v>
      </c>
      <c r="M6" s="4">
        <v>3500.0</v>
      </c>
      <c r="N6" s="3">
        <f t="shared" si="1"/>
        <v>2088.041429</v>
      </c>
      <c r="O6" s="3">
        <f t="shared" si="2"/>
        <v>4176.082857</v>
      </c>
    </row>
    <row r="7">
      <c r="I7" s="1" t="s">
        <v>5</v>
      </c>
      <c r="J7" s="1">
        <v>15000.0</v>
      </c>
      <c r="K7" s="1">
        <v>32251.33</v>
      </c>
      <c r="L7" s="1">
        <v>1024.0</v>
      </c>
      <c r="M7" s="1">
        <v>4000.0</v>
      </c>
      <c r="N7" s="3">
        <f t="shared" si="1"/>
        <v>2150.088667</v>
      </c>
      <c r="O7" s="3">
        <f t="shared" si="2"/>
        <v>8062.8325</v>
      </c>
    </row>
    <row r="14">
      <c r="M14" s="5"/>
      <c r="O14" s="6"/>
    </row>
    <row r="15">
      <c r="C15" s="1" t="s">
        <v>15</v>
      </c>
      <c r="M15" s="7"/>
      <c r="O15" s="8"/>
    </row>
    <row r="16">
      <c r="M16" s="7"/>
      <c r="O16" s="8"/>
    </row>
    <row r="17">
      <c r="M17" s="7"/>
      <c r="O17" s="8"/>
    </row>
    <row r="18">
      <c r="M18" s="7"/>
      <c r="O18" s="8"/>
    </row>
    <row r="19">
      <c r="M19" s="7"/>
      <c r="O19" s="8"/>
    </row>
    <row r="20">
      <c r="M20" s="7"/>
      <c r="O20" s="8"/>
    </row>
    <row r="21">
      <c r="A21" s="9" t="s">
        <v>16</v>
      </c>
      <c r="B21" s="9" t="s">
        <v>2</v>
      </c>
      <c r="C21" s="9"/>
      <c r="D21" s="9" t="s">
        <v>17</v>
      </c>
      <c r="E21" s="9" t="s">
        <v>18</v>
      </c>
      <c r="F21" s="6" t="s">
        <v>19</v>
      </c>
      <c r="M21" s="7"/>
      <c r="O21" s="8"/>
    </row>
    <row r="22">
      <c r="A22" s="10" t="s">
        <v>20</v>
      </c>
      <c r="B22" s="11">
        <v>68.7</v>
      </c>
      <c r="C22" s="11"/>
      <c r="D22" s="10">
        <v>61.2</v>
      </c>
      <c r="E22" s="10">
        <v>66.4</v>
      </c>
      <c r="F22" s="12">
        <v>62.9</v>
      </c>
      <c r="M22" s="13"/>
    </row>
    <row r="23">
      <c r="A23" s="10" t="s">
        <v>21</v>
      </c>
      <c r="B23" s="11">
        <v>60.5</v>
      </c>
      <c r="C23" s="11"/>
      <c r="D23" s="10">
        <v>49.2</v>
      </c>
      <c r="E23" s="10">
        <v>58.5</v>
      </c>
      <c r="F23" s="12">
        <v>59.9</v>
      </c>
    </row>
    <row r="24">
      <c r="A24" s="10" t="s">
        <v>22</v>
      </c>
      <c r="B24" s="11">
        <v>77.6</v>
      </c>
      <c r="C24" s="11"/>
      <c r="D24" s="10">
        <v>74.8</v>
      </c>
      <c r="E24" s="10">
        <v>76.1</v>
      </c>
      <c r="F24" s="12">
        <v>76.0</v>
      </c>
    </row>
    <row r="25">
      <c r="A25" s="10" t="s">
        <v>23</v>
      </c>
      <c r="B25" s="11">
        <v>19.4</v>
      </c>
      <c r="C25" s="11"/>
      <c r="D25" s="10">
        <v>11.7</v>
      </c>
      <c r="E25" s="10">
        <v>13.7</v>
      </c>
      <c r="F25" s="12">
        <v>10.8</v>
      </c>
    </row>
    <row r="26">
      <c r="A26" s="10" t="s">
        <v>24</v>
      </c>
      <c r="B26" s="11">
        <v>43.6</v>
      </c>
      <c r="C26" s="11"/>
      <c r="D26" s="10">
        <v>41.2</v>
      </c>
      <c r="E26" s="10">
        <v>34.1</v>
      </c>
      <c r="F26" s="12">
        <v>38.0</v>
      </c>
    </row>
    <row r="27">
      <c r="A27" s="10" t="s">
        <v>25</v>
      </c>
      <c r="B27" s="11">
        <v>36.7</v>
      </c>
      <c r="C27" s="11"/>
      <c r="D27" s="10">
        <v>28.1</v>
      </c>
      <c r="E27" s="10">
        <v>20.9</v>
      </c>
      <c r="F27" s="12">
        <v>22.5</v>
      </c>
    </row>
    <row r="28">
      <c r="A28" s="10" t="s">
        <v>26</v>
      </c>
      <c r="B28" s="11">
        <v>59.4</v>
      </c>
      <c r="C28" s="11"/>
      <c r="D28" s="10">
        <v>57.8</v>
      </c>
      <c r="E28" s="10">
        <v>59.3</v>
      </c>
      <c r="F28" s="12">
        <v>54.7</v>
      </c>
    </row>
    <row r="29">
      <c r="A29" s="10" t="s">
        <v>27</v>
      </c>
      <c r="B29" s="10">
        <v>42.2</v>
      </c>
      <c r="C29" s="10"/>
      <c r="D29" s="10">
        <v>38.4</v>
      </c>
      <c r="E29" s="10">
        <v>40.0</v>
      </c>
      <c r="F29" s="11">
        <v>42.4</v>
      </c>
    </row>
    <row r="30">
      <c r="A30" s="14" t="s">
        <v>28</v>
      </c>
      <c r="B30" s="14">
        <v>31.0</v>
      </c>
    </row>
    <row r="34">
      <c r="A34" s="5" t="s">
        <v>16</v>
      </c>
      <c r="B34" s="9" t="s">
        <v>29</v>
      </c>
      <c r="C34" s="9" t="s">
        <v>30</v>
      </c>
      <c r="D34" s="9" t="s">
        <v>31</v>
      </c>
      <c r="E34" s="9" t="s">
        <v>32</v>
      </c>
      <c r="F34" s="6" t="s">
        <v>33</v>
      </c>
    </row>
    <row r="35">
      <c r="A35" s="7" t="s">
        <v>34</v>
      </c>
      <c r="B35" s="15">
        <v>56.7</v>
      </c>
      <c r="C35" s="15">
        <v>29.9</v>
      </c>
      <c r="D35" s="16">
        <v>53.5</v>
      </c>
      <c r="E35" s="16">
        <v>47.4</v>
      </c>
      <c r="F35" s="8">
        <v>23.1</v>
      </c>
    </row>
    <row r="36">
      <c r="A36" s="7" t="s">
        <v>35</v>
      </c>
      <c r="B36" s="16">
        <v>6.13</v>
      </c>
      <c r="C36" s="15">
        <v>1.98</v>
      </c>
      <c r="D36" s="16">
        <v>5.48</v>
      </c>
      <c r="E36" s="15">
        <v>6.52</v>
      </c>
      <c r="F36" s="8">
        <v>4.33</v>
      </c>
    </row>
    <row r="37">
      <c r="A37" s="7" t="s">
        <v>36</v>
      </c>
      <c r="B37" s="16">
        <v>44.9</v>
      </c>
      <c r="C37" s="16" t="s">
        <v>37</v>
      </c>
      <c r="D37" s="16">
        <v>39.2</v>
      </c>
      <c r="E37" s="15">
        <v>46.9</v>
      </c>
      <c r="F37" s="8" t="s">
        <v>38</v>
      </c>
    </row>
    <row r="38">
      <c r="A38" s="7" t="s">
        <v>20</v>
      </c>
      <c r="B38" s="15">
        <v>66.1</v>
      </c>
      <c r="C38" s="15">
        <v>40.9</v>
      </c>
      <c r="D38" s="16">
        <v>56.1</v>
      </c>
      <c r="E38" s="16">
        <v>60.9</v>
      </c>
      <c r="F38" s="8">
        <v>55.5</v>
      </c>
    </row>
    <row r="39">
      <c r="A39" s="7" t="s">
        <v>21</v>
      </c>
      <c r="B39" s="15">
        <v>51.7</v>
      </c>
      <c r="C39" s="15">
        <v>37.3</v>
      </c>
      <c r="D39" s="16">
        <v>41.6</v>
      </c>
      <c r="E39" s="16">
        <v>46.2</v>
      </c>
      <c r="F39" s="8">
        <v>43.7</v>
      </c>
    </row>
    <row r="40">
      <c r="A40" s="7" t="s">
        <v>22</v>
      </c>
      <c r="B40" s="15">
        <v>74.4</v>
      </c>
      <c r="C40" s="15">
        <v>66.3</v>
      </c>
      <c r="D40" s="16">
        <v>72.3</v>
      </c>
      <c r="E40" s="16">
        <v>73.2</v>
      </c>
      <c r="F40" s="8">
        <v>71.6</v>
      </c>
      <c r="K40" s="3"/>
    </row>
    <row r="41">
      <c r="A41" s="7" t="s">
        <v>23</v>
      </c>
      <c r="B41" s="16">
        <v>19.3</v>
      </c>
      <c r="C41" s="15">
        <v>29.3</v>
      </c>
      <c r="D41" s="16">
        <v>12.7</v>
      </c>
      <c r="E41" s="15">
        <v>24.2</v>
      </c>
      <c r="F41" s="8">
        <v>11.7</v>
      </c>
    </row>
    <row r="42">
      <c r="A42" s="7" t="s">
        <v>39</v>
      </c>
      <c r="B42" s="16">
        <v>32.2</v>
      </c>
      <c r="C42" s="15">
        <v>28.2</v>
      </c>
      <c r="D42" s="16">
        <v>27.6</v>
      </c>
      <c r="E42" s="15">
        <v>35.3</v>
      </c>
      <c r="F42" s="8">
        <v>25.7</v>
      </c>
    </row>
    <row r="43">
      <c r="A43" s="13" t="s">
        <v>28</v>
      </c>
      <c r="B43" s="15">
        <v>48.2</v>
      </c>
      <c r="C43" s="17">
        <v>1.4</v>
      </c>
      <c r="D43" s="17">
        <v>26.8</v>
      </c>
      <c r="E43" s="17">
        <v>42.8</v>
      </c>
      <c r="F43" s="15">
        <v>4.62</v>
      </c>
    </row>
    <row r="53">
      <c r="I53" s="2" t="s">
        <v>6</v>
      </c>
      <c r="J53" s="2" t="s">
        <v>7</v>
      </c>
      <c r="K53" s="2" t="s">
        <v>8</v>
      </c>
      <c r="L53" s="2" t="s">
        <v>9</v>
      </c>
      <c r="M53" s="2" t="s">
        <v>10</v>
      </c>
      <c r="N53" s="2" t="s">
        <v>11</v>
      </c>
      <c r="O53" s="2" t="s">
        <v>12</v>
      </c>
    </row>
    <row r="54">
      <c r="I54" s="1" t="s">
        <v>0</v>
      </c>
      <c r="J54" s="1">
        <v>135.0</v>
      </c>
      <c r="K54" s="1">
        <v>269.03</v>
      </c>
      <c r="L54" s="1">
        <v>64.0</v>
      </c>
      <c r="M54" s="1">
        <v>600.0</v>
      </c>
      <c r="N54" s="3">
        <f t="shared" ref="N54:N59" si="3">K54 / J54</f>
        <v>1.992814815</v>
      </c>
      <c r="O54" s="3">
        <f t="shared" ref="O54:O55" si="4">K54/M54</f>
        <v>0.4483833333</v>
      </c>
    </row>
    <row r="55">
      <c r="I55" s="1" t="s">
        <v>1</v>
      </c>
      <c r="J55" s="1">
        <v>135.0</v>
      </c>
      <c r="K55" s="1">
        <v>723.56</v>
      </c>
      <c r="L55" s="1">
        <v>64.0</v>
      </c>
      <c r="M55" s="1">
        <v>2000.0</v>
      </c>
      <c r="N55" s="3">
        <f t="shared" si="3"/>
        <v>5.359703704</v>
      </c>
      <c r="O55" s="3">
        <f t="shared" si="4"/>
        <v>0.36178</v>
      </c>
    </row>
    <row r="56">
      <c r="I56" s="1" t="s">
        <v>2</v>
      </c>
      <c r="J56" s="1">
        <v>1700.0</v>
      </c>
      <c r="K56" s="1">
        <v>3422.76</v>
      </c>
      <c r="L56" s="1">
        <v>256.0</v>
      </c>
      <c r="M56" s="1">
        <v>6000.0</v>
      </c>
      <c r="N56" s="3">
        <f t="shared" si="3"/>
        <v>2.013388235</v>
      </c>
      <c r="O56" s="3">
        <f>K56/M56 * 1000</f>
        <v>570.46</v>
      </c>
    </row>
    <row r="57">
      <c r="I57" s="1" t="s">
        <v>4</v>
      </c>
      <c r="J57" s="1">
        <v>3000.0</v>
      </c>
      <c r="K57" s="1">
        <v>6312.25</v>
      </c>
      <c r="L57" s="1">
        <v>160.0</v>
      </c>
      <c r="M57" s="1">
        <v>3000.0</v>
      </c>
      <c r="N57" s="3">
        <f t="shared" si="3"/>
        <v>2.104083333</v>
      </c>
      <c r="O57" s="3">
        <f t="shared" ref="O57:O59" si="5">K57/M57</f>
        <v>2.104083333</v>
      </c>
    </row>
    <row r="58">
      <c r="I58" s="1" t="s">
        <v>3</v>
      </c>
      <c r="J58" s="1">
        <v>7000.0</v>
      </c>
      <c r="K58" s="1">
        <v>14616.29</v>
      </c>
      <c r="L58" s="1">
        <v>432.0</v>
      </c>
      <c r="M58" s="4">
        <v>3500.0</v>
      </c>
      <c r="N58" s="3">
        <f t="shared" si="3"/>
        <v>2.088041429</v>
      </c>
      <c r="O58" s="3">
        <f t="shared" si="5"/>
        <v>4.176082857</v>
      </c>
    </row>
    <row r="59">
      <c r="I59" s="1" t="s">
        <v>5</v>
      </c>
      <c r="J59" s="1">
        <v>15000.0</v>
      </c>
      <c r="K59" s="1">
        <v>32251.33</v>
      </c>
      <c r="L59" s="1">
        <v>1024.0</v>
      </c>
      <c r="M59" s="1">
        <v>4000.0</v>
      </c>
      <c r="N59" s="3">
        <f t="shared" si="3"/>
        <v>2.150088667</v>
      </c>
      <c r="O59" s="3">
        <f t="shared" si="5"/>
        <v>8.0628325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>
      <c r="A2" s="1" t="s">
        <v>0</v>
      </c>
      <c r="B2" s="1">
        <v>135.0</v>
      </c>
      <c r="C2" s="1">
        <v>269.03</v>
      </c>
      <c r="D2" s="1">
        <v>64.0</v>
      </c>
      <c r="E2" s="1">
        <v>600.0</v>
      </c>
      <c r="F2" s="3">
        <f t="shared" ref="F2:F7" si="1">C2 / B2 *1000</f>
        <v>1992.814815</v>
      </c>
      <c r="G2" s="3">
        <f t="shared" ref="G2:G7" si="2">C2/E2 * 1000</f>
        <v>448.3833333</v>
      </c>
    </row>
    <row r="3">
      <c r="A3" s="1" t="s">
        <v>1</v>
      </c>
      <c r="B3" s="1">
        <v>135.0</v>
      </c>
      <c r="C3" s="1">
        <v>723.56</v>
      </c>
      <c r="D3" s="1">
        <v>64.0</v>
      </c>
      <c r="E3" s="1">
        <v>2000.0</v>
      </c>
      <c r="F3" s="3">
        <f t="shared" si="1"/>
        <v>5359.703704</v>
      </c>
      <c r="G3" s="3">
        <f t="shared" si="2"/>
        <v>361.78</v>
      </c>
    </row>
    <row r="4">
      <c r="A4" s="1" t="s">
        <v>2</v>
      </c>
      <c r="B4" s="1">
        <v>1700.0</v>
      </c>
      <c r="C4" s="1">
        <v>3422.76</v>
      </c>
      <c r="D4" s="1">
        <v>256.0</v>
      </c>
      <c r="E4" s="1">
        <v>6000.0</v>
      </c>
      <c r="F4" s="3">
        <f t="shared" si="1"/>
        <v>2013.388235</v>
      </c>
      <c r="G4" s="3">
        <f t="shared" si="2"/>
        <v>570.46</v>
      </c>
    </row>
    <row r="5">
      <c r="A5" s="1" t="s">
        <v>4</v>
      </c>
      <c r="B5" s="1">
        <v>3000.0</v>
      </c>
      <c r="C5" s="1">
        <v>6312.25</v>
      </c>
      <c r="D5" s="1">
        <v>160.0</v>
      </c>
      <c r="E5" s="1">
        <v>3000.0</v>
      </c>
      <c r="F5" s="3">
        <f t="shared" si="1"/>
        <v>2104.083333</v>
      </c>
      <c r="G5" s="3">
        <f t="shared" si="2"/>
        <v>2104.083333</v>
      </c>
    </row>
    <row r="6">
      <c r="A6" s="1" t="s">
        <v>3</v>
      </c>
      <c r="B6" s="1">
        <v>7000.0</v>
      </c>
      <c r="C6" s="1">
        <v>14616.29</v>
      </c>
      <c r="D6" s="1">
        <v>432.0</v>
      </c>
      <c r="E6" s="4">
        <v>3500.0</v>
      </c>
      <c r="F6" s="3">
        <f t="shared" si="1"/>
        <v>2088.041429</v>
      </c>
      <c r="G6" s="3">
        <f t="shared" si="2"/>
        <v>4176.082857</v>
      </c>
    </row>
    <row r="7">
      <c r="A7" s="1" t="s">
        <v>5</v>
      </c>
      <c r="B7" s="1">
        <v>15000.0</v>
      </c>
      <c r="C7" s="1">
        <v>32251.33</v>
      </c>
      <c r="D7" s="1">
        <v>1024.0</v>
      </c>
      <c r="E7" s="1">
        <v>4000.0</v>
      </c>
      <c r="F7" s="3">
        <f t="shared" si="1"/>
        <v>2150.088667</v>
      </c>
      <c r="G7" s="3">
        <f t="shared" si="2"/>
        <v>8062.8325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0.5"/>
    <col customWidth="1" min="3" max="3" width="27.13"/>
    <col customWidth="1" min="4" max="4" width="35.63"/>
    <col customWidth="1" min="5" max="5" width="23.13"/>
    <col customWidth="1" min="6" max="6" width="21.63"/>
    <col customWidth="1" min="7" max="7" width="26.88"/>
  </cols>
  <sheetData>
    <row r="1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</row>
    <row r="2">
      <c r="A2" s="1" t="s">
        <v>47</v>
      </c>
      <c r="B2" s="1" t="s">
        <v>48</v>
      </c>
      <c r="C2" s="1">
        <v>1.1</v>
      </c>
      <c r="D2" s="1">
        <v>429.0</v>
      </c>
      <c r="E2" s="18">
        <v>1287.0</v>
      </c>
      <c r="F2" s="1">
        <v>502.0</v>
      </c>
      <c r="G2" s="1">
        <v>552.0</v>
      </c>
    </row>
    <row r="3">
      <c r="A3" s="1" t="s">
        <v>49</v>
      </c>
      <c r="B3" s="1" t="s">
        <v>48</v>
      </c>
      <c r="C3" s="1">
        <v>1.09</v>
      </c>
      <c r="D3" s="1">
        <v>231.0</v>
      </c>
      <c r="E3" s="1">
        <v>324.0</v>
      </c>
      <c r="F3" s="1">
        <v>70.0</v>
      </c>
      <c r="G3" s="1">
        <v>76.3</v>
      </c>
    </row>
    <row r="4">
      <c r="A4" s="1" t="s">
        <v>50</v>
      </c>
      <c r="B4" s="1" t="s">
        <v>51</v>
      </c>
      <c r="C4" s="1">
        <v>1.2</v>
      </c>
      <c r="D4" s="1">
        <v>57.0</v>
      </c>
      <c r="E4" s="1">
        <v>433.0</v>
      </c>
      <c r="F4" s="1">
        <v>25.0</v>
      </c>
      <c r="G4" s="1">
        <v>30.0</v>
      </c>
    </row>
    <row r="5">
      <c r="A5" s="1" t="s">
        <v>52</v>
      </c>
      <c r="B5" s="1" t="s">
        <v>53</v>
      </c>
      <c r="C5" s="1">
        <v>1.08</v>
      </c>
      <c r="D5" s="1">
        <v>330.0</v>
      </c>
      <c r="E5" s="18">
        <v>1066.0</v>
      </c>
      <c r="F5" s="1">
        <v>352.0</v>
      </c>
      <c r="G5" s="1">
        <v>380.0</v>
      </c>
    </row>
    <row r="11">
      <c r="A11" s="2" t="s">
        <v>54</v>
      </c>
      <c r="B11" s="2" t="s">
        <v>55</v>
      </c>
      <c r="C11" s="2" t="s">
        <v>56</v>
      </c>
      <c r="D11" s="2" t="s">
        <v>57</v>
      </c>
    </row>
    <row r="12">
      <c r="A12" s="1" t="s">
        <v>58</v>
      </c>
      <c r="B12" s="18">
        <f>433196 / 1000</f>
        <v>433.196</v>
      </c>
      <c r="C12" s="1">
        <v>24.69</v>
      </c>
      <c r="D12" s="19">
        <v>0.3724</v>
      </c>
    </row>
    <row r="13">
      <c r="A13" s="1" t="s">
        <v>59</v>
      </c>
      <c r="B13" s="18">
        <f>266522/1000</f>
        <v>266.522</v>
      </c>
      <c r="C13" s="1">
        <v>15.19</v>
      </c>
      <c r="D13" s="19">
        <v>0.2292</v>
      </c>
    </row>
    <row r="14">
      <c r="A14" s="1" t="s">
        <v>60</v>
      </c>
      <c r="B14" s="18">
        <v>158.0</v>
      </c>
      <c r="C14" s="1">
        <v>9.06</v>
      </c>
      <c r="D14" s="19">
        <v>0.1368</v>
      </c>
    </row>
    <row r="15">
      <c r="A15" s="1" t="s">
        <v>61</v>
      </c>
      <c r="B15" s="18">
        <v>87.0</v>
      </c>
      <c r="C15" s="1">
        <v>4.97</v>
      </c>
      <c r="D15" s="19">
        <v>0.0749</v>
      </c>
    </row>
    <row r="16">
      <c r="A16" s="1" t="s">
        <v>62</v>
      </c>
      <c r="B16" s="18">
        <v>64.0</v>
      </c>
      <c r="C16" s="1">
        <v>3.66</v>
      </c>
      <c r="D16" s="19">
        <v>0.0553</v>
      </c>
    </row>
    <row r="17">
      <c r="A17" s="1" t="s">
        <v>63</v>
      </c>
      <c r="B17" s="18">
        <v>57.0</v>
      </c>
      <c r="C17" s="1">
        <v>3.3</v>
      </c>
      <c r="D17" s="19">
        <v>0.0498</v>
      </c>
    </row>
    <row r="18">
      <c r="A18" s="1" t="s">
        <v>64</v>
      </c>
      <c r="B18" s="18">
        <v>51.0</v>
      </c>
      <c r="C18" s="1">
        <v>2.95</v>
      </c>
      <c r="D18" s="19">
        <v>0.0445</v>
      </c>
    </row>
    <row r="19">
      <c r="A19" s="1" t="s">
        <v>65</v>
      </c>
      <c r="B19" s="18">
        <v>43.0</v>
      </c>
      <c r="C19" s="1">
        <v>2.46</v>
      </c>
      <c r="D19" s="19">
        <v>0.0371</v>
      </c>
    </row>
    <row r="20">
      <c r="A20" s="1" t="s">
        <v>66</v>
      </c>
      <c r="B20" s="18">
        <v>1163.0</v>
      </c>
      <c r="C20" s="1">
        <v>66.29</v>
      </c>
      <c r="D20" s="19">
        <v>1.0</v>
      </c>
    </row>
  </sheetData>
  <drawing r:id="rId1"/>
</worksheet>
</file>