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danda\Desktop\Projects\SPEX\IREC\IREC-Hyperion\Hardware\MainboardRev1\"/>
    </mc:Choice>
  </mc:AlternateContent>
  <bookViews>
    <workbookView xWindow="0" yWindow="0" windowWidth="10720" windowHeight="6450"/>
  </bookViews>
  <sheets>
    <sheet name="Rev 1" sheetId="6" r:id="rId1"/>
    <sheet name="Reference" sheetId="4" r:id="rId2"/>
  </sheets>
  <definedNames>
    <definedName name="_xlnm._FilterDatabase" localSheetId="1" hidden="1">Reference!$A$5:$B$89</definedName>
    <definedName name="_xlnm._FilterDatabase" localSheetId="0" hidden="1">'Rev 1'!$A$5:$B$73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0" i="6" l="1"/>
  <c r="G80" i="6"/>
  <c r="G78" i="6" l="1"/>
  <c r="I78" i="6" s="1"/>
  <c r="G63" i="6"/>
  <c r="I63" i="6" s="1"/>
  <c r="G61" i="6"/>
  <c r="I61" i="6" s="1"/>
  <c r="G39" i="6"/>
  <c r="I39" i="6" s="1"/>
  <c r="G35" i="6"/>
  <c r="I35" i="6" s="1"/>
  <c r="G33" i="6"/>
  <c r="I33" i="6" s="1"/>
  <c r="G16" i="4"/>
  <c r="I16" i="4" s="1"/>
  <c r="G17" i="4"/>
  <c r="I17" i="4" s="1"/>
  <c r="G18" i="4"/>
  <c r="I18" i="4" s="1"/>
  <c r="G19" i="4"/>
  <c r="I19" i="4" s="1"/>
  <c r="G20" i="4"/>
  <c r="I20" i="4" s="1"/>
  <c r="G21" i="4"/>
  <c r="I21" i="4" s="1"/>
  <c r="G22" i="4"/>
  <c r="I22" i="4" s="1"/>
  <c r="I81" i="6" l="1"/>
  <c r="I39" i="4"/>
  <c r="I8" i="4"/>
  <c r="G8" i="4"/>
  <c r="G72" i="4"/>
  <c r="I72" i="4" s="1"/>
  <c r="I88" i="4"/>
  <c r="G86" i="4"/>
  <c r="I86" i="4" s="1"/>
  <c r="G84" i="4"/>
  <c r="I84" i="4" s="1"/>
  <c r="G81" i="4"/>
  <c r="I81" i="4" s="1"/>
  <c r="G49" i="4"/>
  <c r="I49" i="4" s="1"/>
  <c r="G47" i="4"/>
  <c r="I47" i="4" s="1"/>
  <c r="G45" i="4"/>
  <c r="I45" i="4" s="1"/>
  <c r="G44" i="4"/>
  <c r="I44" i="4" s="1"/>
  <c r="G26" i="4"/>
  <c r="G27" i="4" s="1"/>
  <c r="I27" i="4" s="1"/>
  <c r="G24" i="4"/>
  <c r="I24" i="4" s="1"/>
  <c r="G28" i="4"/>
  <c r="I28" i="4" s="1"/>
  <c r="G30" i="4"/>
  <c r="I30" i="4" s="1"/>
  <c r="G32" i="4"/>
  <c r="I32" i="4" s="1"/>
  <c r="G35" i="4"/>
  <c r="G36" i="4" s="1"/>
  <c r="I36" i="4" s="1"/>
  <c r="I37" i="4"/>
  <c r="I38" i="4"/>
  <c r="G40" i="4"/>
  <c r="I40" i="4" s="1"/>
  <c r="G41" i="4"/>
  <c r="I41" i="4" s="1"/>
  <c r="G42" i="4"/>
  <c r="I42" i="4" s="1"/>
  <c r="G43" i="4"/>
  <c r="I43" i="4" s="1"/>
  <c r="G46" i="4"/>
  <c r="I46" i="4" s="1"/>
  <c r="G48" i="4"/>
  <c r="I48" i="4" s="1"/>
  <c r="G50" i="4"/>
  <c r="I50" i="4" s="1"/>
  <c r="G51" i="4"/>
  <c r="I51" i="4" s="1"/>
  <c r="G52" i="4"/>
  <c r="I52" i="4" s="1"/>
  <c r="G53" i="4"/>
  <c r="I53" i="4" s="1"/>
  <c r="G54" i="4"/>
  <c r="I54" i="4" s="1"/>
  <c r="G55" i="4"/>
  <c r="I55" i="4" s="1"/>
  <c r="G56" i="4"/>
  <c r="I56" i="4" s="1"/>
  <c r="G57" i="4"/>
  <c r="I57" i="4" s="1"/>
  <c r="G58" i="4"/>
  <c r="I58" i="4" s="1"/>
  <c r="G59" i="4"/>
  <c r="I59" i="4" s="1"/>
  <c r="G60" i="4"/>
  <c r="I60" i="4" s="1"/>
  <c r="G61" i="4"/>
  <c r="I61" i="4" s="1"/>
  <c r="G62" i="4"/>
  <c r="I62" i="4" s="1"/>
  <c r="G63" i="4"/>
  <c r="I63" i="4" s="1"/>
  <c r="G64" i="4"/>
  <c r="I64" i="4" s="1"/>
  <c r="G65" i="4"/>
  <c r="I65" i="4" s="1"/>
  <c r="G66" i="4"/>
  <c r="I66" i="4" s="1"/>
  <c r="G67" i="4"/>
  <c r="I67" i="4" s="1"/>
  <c r="G68" i="4"/>
  <c r="I68" i="4" s="1"/>
  <c r="G69" i="4"/>
  <c r="I69" i="4" s="1"/>
  <c r="G70" i="4"/>
  <c r="I70" i="4" s="1"/>
  <c r="G71" i="4"/>
  <c r="I71" i="4" s="1"/>
  <c r="G73" i="4"/>
  <c r="I73" i="4" s="1"/>
  <c r="G74" i="4"/>
  <c r="I74" i="4" s="1"/>
  <c r="G75" i="4"/>
  <c r="I75" i="4" s="1"/>
  <c r="G76" i="4"/>
  <c r="I76" i="4" s="1"/>
  <c r="G77" i="4"/>
  <c r="I77" i="4" s="1"/>
  <c r="G78" i="4"/>
  <c r="I78" i="4" s="1"/>
  <c r="G79" i="4"/>
  <c r="I79" i="4" s="1"/>
  <c r="G80" i="4"/>
  <c r="I80" i="4" s="1"/>
  <c r="G82" i="4"/>
  <c r="I82" i="4" s="1"/>
  <c r="G83" i="4"/>
  <c r="I83" i="4" s="1"/>
  <c r="G85" i="4"/>
  <c r="I85" i="4" s="1"/>
  <c r="G87" i="4"/>
  <c r="I87" i="4" s="1"/>
  <c r="G89" i="4"/>
  <c r="I89" i="4" s="1"/>
  <c r="G90" i="4"/>
  <c r="I90" i="4" s="1"/>
  <c r="G10" i="4"/>
  <c r="I10" i="4" s="1"/>
  <c r="G14" i="4"/>
  <c r="I14" i="4" s="1"/>
  <c r="G13" i="4"/>
  <c r="I13" i="4" s="1"/>
  <c r="G12" i="4"/>
  <c r="I12" i="4" s="1"/>
  <c r="G11" i="4"/>
  <c r="I11" i="4" s="1"/>
  <c r="G9" i="4"/>
  <c r="I9" i="4" s="1"/>
  <c r="G7" i="4"/>
  <c r="I7" i="4" s="1"/>
  <c r="G6" i="4"/>
  <c r="H6" i="4" s="1"/>
  <c r="G31" i="4" l="1"/>
  <c r="I31" i="4" s="1"/>
  <c r="G29" i="4"/>
  <c r="I29" i="4" s="1"/>
  <c r="I26" i="4"/>
  <c r="I35" i="4"/>
  <c r="G25" i="4"/>
  <c r="I25" i="4" s="1"/>
  <c r="I6" i="4"/>
  <c r="I91" i="4" s="1"/>
</calcChain>
</file>

<file path=xl/sharedStrings.xml><?xml version="1.0" encoding="utf-8"?>
<sst xmlns="http://schemas.openxmlformats.org/spreadsheetml/2006/main" count="681" uniqueCount="396">
  <si>
    <t>L1</t>
  </si>
  <si>
    <t>Manf Part Number</t>
  </si>
  <si>
    <t>Manf</t>
  </si>
  <si>
    <t>Description</t>
  </si>
  <si>
    <t>U1</t>
  </si>
  <si>
    <t>Purchase Link</t>
  </si>
  <si>
    <t>Digikey</t>
  </si>
  <si>
    <t>Kemet</t>
  </si>
  <si>
    <t>Yageo</t>
  </si>
  <si>
    <t>Footprint</t>
  </si>
  <si>
    <t>ON Semi</t>
  </si>
  <si>
    <t>Price</t>
  </si>
  <si>
    <t>Quantity</t>
  </si>
  <si>
    <t>Total Cost</t>
  </si>
  <si>
    <t>Sub Total</t>
  </si>
  <si>
    <t>U2</t>
  </si>
  <si>
    <t>D3</t>
  </si>
  <si>
    <t>C14</t>
  </si>
  <si>
    <t>C16</t>
  </si>
  <si>
    <t>Murata</t>
  </si>
  <si>
    <t>Molex</t>
  </si>
  <si>
    <t>Ref</t>
  </si>
  <si>
    <t>Y1</t>
  </si>
  <si>
    <t>1F, 5.5V</t>
  </si>
  <si>
    <t>KR-5R5C105-R</t>
  </si>
  <si>
    <t>Eaton</t>
  </si>
  <si>
    <t>Through-Hole</t>
  </si>
  <si>
    <t>On Semi</t>
  </si>
  <si>
    <t>NTR4003NT3G</t>
  </si>
  <si>
    <t>N-CH, 30V, 500mA</t>
  </si>
  <si>
    <t>Diodes Inc.</t>
  </si>
  <si>
    <t>DMP3099L-7</t>
  </si>
  <si>
    <t>P-CH, 30V, 3.8A</t>
  </si>
  <si>
    <t>Through Hole</t>
  </si>
  <si>
    <t>Amazon</t>
  </si>
  <si>
    <t>43025-0600</t>
  </si>
  <si>
    <t>43030-0001</t>
  </si>
  <si>
    <t>10uF, 25V</t>
  </si>
  <si>
    <t>Panasonic</t>
  </si>
  <si>
    <t>ECP-U1C104MA5</t>
  </si>
  <si>
    <t>0.1uF, 16V</t>
  </si>
  <si>
    <t>10000pF, 16V</t>
  </si>
  <si>
    <t>ECH-U1C103JX5</t>
  </si>
  <si>
    <t>32.7680kHZ Crystal</t>
  </si>
  <si>
    <t>Abracon</t>
  </si>
  <si>
    <t>AB38T-32.768KHZ</t>
  </si>
  <si>
    <t>0805(2012 Metric)</t>
  </si>
  <si>
    <t>Samsung</t>
  </si>
  <si>
    <t>0805 (2012 Metric)</t>
  </si>
  <si>
    <t>D5</t>
  </si>
  <si>
    <t>J5</t>
  </si>
  <si>
    <t>Q1</t>
  </si>
  <si>
    <t>R2</t>
  </si>
  <si>
    <t>R7</t>
  </si>
  <si>
    <t>R10</t>
  </si>
  <si>
    <t>R11</t>
  </si>
  <si>
    <t>R12</t>
  </si>
  <si>
    <t>R13</t>
  </si>
  <si>
    <t>R14</t>
  </si>
  <si>
    <t>R15</t>
  </si>
  <si>
    <t>R16</t>
  </si>
  <si>
    <t>R17</t>
  </si>
  <si>
    <t>R19</t>
  </si>
  <si>
    <t>J7</t>
  </si>
  <si>
    <t>J9</t>
  </si>
  <si>
    <t>BME280</t>
  </si>
  <si>
    <t>U4</t>
  </si>
  <si>
    <t>U5</t>
  </si>
  <si>
    <t>VLMG21J2M1-GS08</t>
  </si>
  <si>
    <t>Vishay</t>
  </si>
  <si>
    <t>Comchip</t>
  </si>
  <si>
    <t>Bosch</t>
  </si>
  <si>
    <t>Red LED</t>
  </si>
  <si>
    <t>GRM21BR61E106MA73L</t>
  </si>
  <si>
    <t>N/A</t>
  </si>
  <si>
    <t>0430450600</t>
  </si>
  <si>
    <t>Custom Through-Hole</t>
  </si>
  <si>
    <t>6POS 3MM Micro-Fit 3.0 Horizontal</t>
  </si>
  <si>
    <t>4POS 3MM Micro-Fit 3.0 Horizontal</t>
  </si>
  <si>
    <t>0430450400</t>
  </si>
  <si>
    <t>Rohm</t>
  </si>
  <si>
    <t>ESR10EZPJ103</t>
  </si>
  <si>
    <t xml:space="preserve"> RC0805JR-070RL</t>
  </si>
  <si>
    <t>ESR10EZPJ100</t>
  </si>
  <si>
    <t>0, 1/8W</t>
  </si>
  <si>
    <t>Switching Regulator</t>
  </si>
  <si>
    <t>Linear Tech</t>
  </si>
  <si>
    <t>10-TFSOP, 10-MSOP</t>
  </si>
  <si>
    <t>Taiyo Yuden</t>
  </si>
  <si>
    <t>CL21B105KOFNNNG</t>
  </si>
  <si>
    <t>1uF, 16V</t>
  </si>
  <si>
    <t>10pF, 50V</t>
  </si>
  <si>
    <t>CC0805JRNPO9BN100</t>
  </si>
  <si>
    <t>1210 (3225 Metric)</t>
  </si>
  <si>
    <t>DO-214AC</t>
  </si>
  <si>
    <t>RIT MSD P18104: Bad Habips - High Altitute Balloon Instrumentation Platform Main Board V2 BOM</t>
  </si>
  <si>
    <t>C1, C2, C4, C5, C6, C7, C10, C11, C26</t>
  </si>
  <si>
    <t>C3, C8, C15, C25</t>
  </si>
  <si>
    <t>1nF</t>
  </si>
  <si>
    <t>C13</t>
  </si>
  <si>
    <t>C17, C32</t>
  </si>
  <si>
    <t>C12, C18, C20, C22, C23, C27, C28, C29</t>
  </si>
  <si>
    <t>C30, C31</t>
  </si>
  <si>
    <t>22pF</t>
  </si>
  <si>
    <t>C9, C24, C33</t>
  </si>
  <si>
    <t>SMAZ18-13-F</t>
  </si>
  <si>
    <t>18V, 1W Zener</t>
  </si>
  <si>
    <t>D1, D2, D6</t>
  </si>
  <si>
    <t>Diodes Inc</t>
  </si>
  <si>
    <t>CDBA540-HF</t>
  </si>
  <si>
    <t>40V, 5A Schottky</t>
  </si>
  <si>
    <t xml:space="preserve">2-SMD, J-Lead </t>
  </si>
  <si>
    <t>Green LED</t>
  </si>
  <si>
    <t>APT2012LZGCK</t>
  </si>
  <si>
    <t>Kingbright</t>
  </si>
  <si>
    <t>D7, D9</t>
  </si>
  <si>
    <t>HSMR-C170</t>
  </si>
  <si>
    <t>Blue LED</t>
  </si>
  <si>
    <t>Broadcom</t>
  </si>
  <si>
    <t>D8, D10</t>
  </si>
  <si>
    <t>D3, D4, D11</t>
  </si>
  <si>
    <t>LTST-C171KRKT</t>
  </si>
  <si>
    <t>Lite-On</t>
  </si>
  <si>
    <t>D16, D31, D34</t>
  </si>
  <si>
    <t>D19, D20, D21, D22, D23, D24, D25, D26, D27, D28, D29, D30</t>
  </si>
  <si>
    <t>SC-74</t>
  </si>
  <si>
    <t>MMQA5V6T1G</t>
  </si>
  <si>
    <t>TVS Diodes</t>
  </si>
  <si>
    <t>J1, J2, J3, J6, J7, J11, J12, J16</t>
  </si>
  <si>
    <t>J4, J9</t>
  </si>
  <si>
    <t>8POS 3MM Micro-Fit 3.0 Horizontal</t>
  </si>
  <si>
    <t>0430450800</t>
  </si>
  <si>
    <t>J8, J10, J14, J15, J17</t>
  </si>
  <si>
    <t>1586041-2</t>
  </si>
  <si>
    <t>TE Connect.</t>
  </si>
  <si>
    <t>2POS Right Angle Vertical</t>
  </si>
  <si>
    <t>J13</t>
  </si>
  <si>
    <t>J18</t>
  </si>
  <si>
    <t>4POS JST-PH Vertical 2.54mm</t>
  </si>
  <si>
    <t>7POS JST-PH Vertical 2.54mm</t>
  </si>
  <si>
    <t>J21</t>
  </si>
  <si>
    <t>2POS 3MM Micro-Fit 3.0 Horizontal</t>
  </si>
  <si>
    <t>0436500200</t>
  </si>
  <si>
    <t>Mates for Above</t>
  </si>
  <si>
    <t>4POS 3MM Mating Micro-Fit 3.0</t>
  </si>
  <si>
    <t>43025-0400</t>
  </si>
  <si>
    <t>In-Line</t>
  </si>
  <si>
    <t>6POS 3MM Mating Micro-Fit 3.0</t>
  </si>
  <si>
    <t>8POS 3MM Mating Micro-Fit 3.0</t>
  </si>
  <si>
    <t>43025-0800</t>
  </si>
  <si>
    <t>TE Pins</t>
  </si>
  <si>
    <t>1586315-1</t>
  </si>
  <si>
    <t>CONN RCPT HOUSING 2POS 4.2MM</t>
  </si>
  <si>
    <t>1586019-2</t>
  </si>
  <si>
    <t>2POS 3MM Mating Micro-Fit 3.0</t>
  </si>
  <si>
    <t>43645-0200</t>
  </si>
  <si>
    <t>Molex Pins</t>
  </si>
  <si>
    <t>Mating Pins for TE Connector</t>
  </si>
  <si>
    <t>Mating pins for Molex Connectors</t>
  </si>
  <si>
    <t>NRS8040T6R8NJGJ</t>
  </si>
  <si>
    <t>6.8uH, 3.7A</t>
  </si>
  <si>
    <t>Nonstandard SMT</t>
  </si>
  <si>
    <t>Kit included mates and pins</t>
  </si>
  <si>
    <t>WGCD</t>
  </si>
  <si>
    <t>4330589508</t>
  </si>
  <si>
    <t xml:space="preserve">2.54MM Header </t>
  </si>
  <si>
    <t>NTD20N03L27T4G</t>
  </si>
  <si>
    <t>DPAK</t>
  </si>
  <si>
    <t xml:space="preserve"> N-CH, 30V, 20A </t>
  </si>
  <si>
    <t>Q2, Q4, Q17</t>
  </si>
  <si>
    <t>SOT-23-3</t>
  </si>
  <si>
    <t>Q3, Q5, Q6, Q7, Q8, Q9, Q12, Q14, Q15,  Q18</t>
  </si>
  <si>
    <t>R1, R4, R6, R37, R38, R40, R41, R43, R44, R45, R46, R51, R52, R53, R61, R63, R64</t>
  </si>
  <si>
    <t>PF1262-2RF1</t>
  </si>
  <si>
    <t>Riedon</t>
  </si>
  <si>
    <t>TO126</t>
  </si>
  <si>
    <t>R5, R8, R9</t>
  </si>
  <si>
    <t>10kΩ,, 0.4W</t>
  </si>
  <si>
    <t>Vishay Dale</t>
  </si>
  <si>
    <t>WSLP0805R0100FEA18</t>
  </si>
  <si>
    <t>R18, R21, R24</t>
  </si>
  <si>
    <t>R20, R23</t>
  </si>
  <si>
    <t>R22, R25, R29, R32</t>
  </si>
  <si>
    <t>R26</t>
  </si>
  <si>
    <t>R27</t>
  </si>
  <si>
    <t>R28</t>
  </si>
  <si>
    <t>R31, R34</t>
  </si>
  <si>
    <t>R36, R54</t>
  </si>
  <si>
    <t>R39, R55</t>
  </si>
  <si>
    <t>R42, R57</t>
  </si>
  <si>
    <t>R50</t>
  </si>
  <si>
    <t>R60</t>
  </si>
  <si>
    <t>R62</t>
  </si>
  <si>
    <t>SW1, SW3</t>
  </si>
  <si>
    <t>TACTILE SPST-NO 0.05A 12V</t>
  </si>
  <si>
    <t>PTS645SM43SMTR92 LFS</t>
  </si>
  <si>
    <t>C &amp; K</t>
  </si>
  <si>
    <t>SW2, SW4</t>
  </si>
  <si>
    <t>500SDP1S1M2QEA</t>
  </si>
  <si>
    <t>SWITCH SLIDE DPDT 5A 120V</t>
  </si>
  <si>
    <t>E-Switch</t>
  </si>
  <si>
    <t>Throuh Hole</t>
  </si>
  <si>
    <t>Dual Power Monitor</t>
  </si>
  <si>
    <t>LTC2992IDE#PBF</t>
  </si>
  <si>
    <t>16-DFN (4x3)</t>
  </si>
  <si>
    <t>U2, U3</t>
  </si>
  <si>
    <t>Adjustable 1.5A LDO</t>
  </si>
  <si>
    <t>AZ2117H-ADJTRG1</t>
  </si>
  <si>
    <t>SOT-223</t>
  </si>
  <si>
    <t>Teensy 3.6</t>
  </si>
  <si>
    <t>PJRC</t>
  </si>
  <si>
    <t>TEENSY36</t>
  </si>
  <si>
    <t>DIP</t>
  </si>
  <si>
    <t>U6</t>
  </si>
  <si>
    <t>IMU + Magnetometer</t>
  </si>
  <si>
    <t>LSM9DS1TR</t>
  </si>
  <si>
    <t>ST Micro</t>
  </si>
  <si>
    <t>U7</t>
  </si>
  <si>
    <t>Temp/Pressure/Humidity Sensor</t>
  </si>
  <si>
    <t>U8</t>
  </si>
  <si>
    <t>MSP430FR5994IPNR</t>
  </si>
  <si>
    <t>MCU 16BIT 256KB FRAM</t>
  </si>
  <si>
    <t>T.I.</t>
  </si>
  <si>
    <t>80LQFP</t>
  </si>
  <si>
    <t>8-LGA</t>
  </si>
  <si>
    <t>Y2</t>
  </si>
  <si>
    <t>U10, U11, U12</t>
  </si>
  <si>
    <t>24.000MHZ CMOS</t>
  </si>
  <si>
    <t>ASEMB-24.000MHZ-LC-T</t>
  </si>
  <si>
    <t>4-SMD</t>
  </si>
  <si>
    <t xml:space="preserve">TVS DIODE 2.5VWM 5VC </t>
  </si>
  <si>
    <t>AOZ8318DI</t>
  </si>
  <si>
    <t>10DFN</t>
  </si>
  <si>
    <t>A &amp; O Semi</t>
  </si>
  <si>
    <t>RC0805FR-0740K2L</t>
  </si>
  <si>
    <t>RC0805FR-073K57L</t>
  </si>
  <si>
    <t>RC0805FR-0710K5L</t>
  </si>
  <si>
    <t>RC0805FR-077K5L</t>
  </si>
  <si>
    <t xml:space="preserve">10mΩ, 1%, 1W </t>
  </si>
  <si>
    <t>10Ω, 5%, 2/5W</t>
  </si>
  <si>
    <t xml:space="preserve">2Ω, 1%, 20W </t>
  </si>
  <si>
    <t>40.2kΩ, 1%, 1/8W</t>
  </si>
  <si>
    <t>3.57kΩ, 1%, 1/8W</t>
  </si>
  <si>
    <t>10.5kΩ, 1%, 1/8W</t>
  </si>
  <si>
    <t>7.5kΩ, 1%, 1/8W</t>
  </si>
  <si>
    <t>11.8kΩ, 1%, 1/8W</t>
  </si>
  <si>
    <t>RC0805FR-0711K8L</t>
  </si>
  <si>
    <t>261kΩ, 1%, 1/8W</t>
  </si>
  <si>
    <t>RC0805FR-07261KL</t>
  </si>
  <si>
    <t>RC0805FR-07681KL</t>
  </si>
  <si>
    <t>RC0805FR-07102KL</t>
  </si>
  <si>
    <t>RC0805FR-07107KL</t>
  </si>
  <si>
    <t>RC0805FR-0775KL</t>
  </si>
  <si>
    <t>RC0805FR-0715KL</t>
  </si>
  <si>
    <t>RC0805FR-0735K7L</t>
  </si>
  <si>
    <t>RC0805FR-0741K2L</t>
  </si>
  <si>
    <t>RC0805FR-0710K2L</t>
  </si>
  <si>
    <t>35.7kΩ, 1%, 1/8W</t>
  </si>
  <si>
    <t>681kΩ, 1%, 1/8W</t>
  </si>
  <si>
    <t>102kΩ, 1%, 1/8W</t>
  </si>
  <si>
    <t>107kΩ, 1%, 1/8W</t>
  </si>
  <si>
    <t>41.2kΩ, 1%, 1/8W</t>
  </si>
  <si>
    <t>10.2kΩ, 1%, 1/8W</t>
  </si>
  <si>
    <t>75kΩ, 1%, 1/8W</t>
  </si>
  <si>
    <t>RC0805FR-0713K7L</t>
  </si>
  <si>
    <t>13.7kΩ, 1%, 1/8W</t>
  </si>
  <si>
    <t>RC0805FR-0718K7L</t>
  </si>
  <si>
    <t>RC0805FR-0743K2L</t>
  </si>
  <si>
    <t>18.7kΩ, 1%, 1/8W</t>
  </si>
  <si>
    <t>43.2kΩ, 1%, 1/8W</t>
  </si>
  <si>
    <t>15kΩ, 1%, 1/8W</t>
  </si>
  <si>
    <t>R30, R33</t>
  </si>
  <si>
    <t>RC0805FR-071K2L</t>
  </si>
  <si>
    <t>1.2kΩ, 5%, 1/8W</t>
  </si>
  <si>
    <t>RC0805JR-07100RL</t>
  </si>
  <si>
    <t>RC0805JR-07150RL</t>
  </si>
  <si>
    <t>100Ω, 5%, 1/8W</t>
  </si>
  <si>
    <t>150Ω, 5%, 1/8W</t>
  </si>
  <si>
    <t>RC0805JR-07330RL</t>
  </si>
  <si>
    <t>330Ω, 5%, 1/8W</t>
  </si>
  <si>
    <t>910Ω, 5%, 1/8W</t>
  </si>
  <si>
    <t>RC0805JR-07910RL</t>
  </si>
  <si>
    <t>100kΩ, 5%, 1/8W</t>
  </si>
  <si>
    <t>RC0805JR-07100KL</t>
  </si>
  <si>
    <t>C0805C102K5RACTU</t>
  </si>
  <si>
    <t>C0805C220J5GACTU</t>
  </si>
  <si>
    <t>J19</t>
  </si>
  <si>
    <t>Headers - 1x2</t>
  </si>
  <si>
    <t>OCRTech</t>
  </si>
  <si>
    <t>B01MQ48T2V</t>
  </si>
  <si>
    <t>R3, R35, R47, R48, R49,  R59</t>
  </si>
  <si>
    <t>EMK325BJ476MM-P</t>
  </si>
  <si>
    <t>47uF, 16V</t>
  </si>
  <si>
    <t>LT8609EMSE#PBF</t>
  </si>
  <si>
    <t>RIT Space Exploration - Hyperion Scientific Payload for the Intercollegiate Rocket Engineering Competition Main board Rev 1 Bill of Materials</t>
  </si>
  <si>
    <t>C8</t>
  </si>
  <si>
    <t>0603</t>
  </si>
  <si>
    <t>1210</t>
  </si>
  <si>
    <t>D1 D2</t>
  </si>
  <si>
    <t>D4 D11</t>
  </si>
  <si>
    <t>2.2uH</t>
  </si>
  <si>
    <t>NTR4003</t>
  </si>
  <si>
    <t>SIS612EDNT-T1-GE3</t>
  </si>
  <si>
    <t>SSM3J328R</t>
  </si>
  <si>
    <t>R1 R2 R34</t>
  </si>
  <si>
    <t>R25 R28</t>
  </si>
  <si>
    <t>R27 R30 R33 R38</t>
  </si>
  <si>
    <t>R3</t>
  </si>
  <si>
    <t>R35 R36</t>
  </si>
  <si>
    <t>SW1</t>
  </si>
  <si>
    <t>U12</t>
  </si>
  <si>
    <t>U15</t>
  </si>
  <si>
    <t>U16</t>
  </si>
  <si>
    <t>U6 U8</t>
  </si>
  <si>
    <t>U14</t>
  </si>
  <si>
    <t>U13</t>
  </si>
  <si>
    <t>U7 U9</t>
  </si>
  <si>
    <t>U18</t>
  </si>
  <si>
    <t>U11</t>
  </si>
  <si>
    <t>U17</t>
  </si>
  <si>
    <t>RLF7030T-2R2M5R4</t>
  </si>
  <si>
    <t>3.3V Zener</t>
  </si>
  <si>
    <t>ABPMANN030PG2A3</t>
  </si>
  <si>
    <t>CCS811</t>
  </si>
  <si>
    <t>LDL1117S33R</t>
  </si>
  <si>
    <t>LDL1117S50R</t>
  </si>
  <si>
    <t>LIS331HH</t>
  </si>
  <si>
    <t>LSM9DS1</t>
  </si>
  <si>
    <t>LT6703-3</t>
  </si>
  <si>
    <t>LTC2992</t>
  </si>
  <si>
    <t>LTC3605</t>
  </si>
  <si>
    <t>LTC4358</t>
  </si>
  <si>
    <t>RFM69HCW</t>
  </si>
  <si>
    <t>Teensy3.6</t>
  </si>
  <si>
    <t>ublox_max-m8q</t>
  </si>
  <si>
    <t>U3 U4 U10</t>
  </si>
  <si>
    <t>.01uF, 100V</t>
  </si>
  <si>
    <t>0.1uF, 50V</t>
  </si>
  <si>
    <t>10pF, 25V</t>
  </si>
  <si>
    <t>220pF, 100V</t>
  </si>
  <si>
    <t>100k</t>
  </si>
  <si>
    <t>10k</t>
  </si>
  <si>
    <t>10m</t>
  </si>
  <si>
    <t>11.3k</t>
  </si>
  <si>
    <t>11.5k</t>
  </si>
  <si>
    <t>118k</t>
  </si>
  <si>
    <t>12k</t>
  </si>
  <si>
    <t>140k</t>
  </si>
  <si>
    <t>16k</t>
  </si>
  <si>
    <t>1M</t>
  </si>
  <si>
    <t>1k</t>
  </si>
  <si>
    <t>200k</t>
  </si>
  <si>
    <t>25m</t>
  </si>
  <si>
    <t>2k</t>
  </si>
  <si>
    <t>45.2k</t>
  </si>
  <si>
    <t>5.6V Zener</t>
  </si>
  <si>
    <t>Schottky Diode (Switching Regulator)</t>
  </si>
  <si>
    <t>D6 D7 D8 D9 D14</t>
  </si>
  <si>
    <t>D10 D12 D13 D16</t>
  </si>
  <si>
    <t>Schottky Diode 20V 4A</t>
  </si>
  <si>
    <t>3.3Vf, 20mA, 104mcd</t>
  </si>
  <si>
    <t>2Vf, 20mA, 104mcd</t>
  </si>
  <si>
    <t>3.4Vf, 10mA, 98mcd</t>
  </si>
  <si>
    <t>C4 C23 C32 C33 C34 C35</t>
  </si>
  <si>
    <t>C1 C5 C6 C14 C19 C24 C25 C26 C27 C28 C29 C30 C31</t>
  </si>
  <si>
    <t>C7</t>
  </si>
  <si>
    <t>C2 C3 C9 C10 C11 C12 C13 C15 C16 C17 C18 C20 C21 C22</t>
  </si>
  <si>
    <t>D15 D17</t>
  </si>
  <si>
    <t>CONN_RP-SMA_Right_Angle_0733910320</t>
  </si>
  <si>
    <t>CONN_2POS_VERT_TE_CONN</t>
  </si>
  <si>
    <t>J3</t>
  </si>
  <si>
    <t>Molex_Microfit3_Header_01x03_Straight</t>
  </si>
  <si>
    <t>4-Pin_Molex_Vertical</t>
  </si>
  <si>
    <t>J8</t>
  </si>
  <si>
    <t>HRS_U.FL-R-SMT-1(10)</t>
  </si>
  <si>
    <t>Q5 Q6 Q7 Q9 Q11 Q12 Q13 Q14 Q16 Q19 Q20 Q23 Q24 Q25 Q27 Q30 Q31</t>
  </si>
  <si>
    <t>Q21 Q22</t>
  </si>
  <si>
    <t>Q1 Q2 Q3 Q4 Q8 Q10 Q15 Q17 Q18 Q26 Q28 Q29</t>
  </si>
  <si>
    <t>R80</t>
  </si>
  <si>
    <t>R5 R24 R31 R72 R73 R74 R75 R76 R81 R83</t>
  </si>
  <si>
    <t>R4 R6 R8 R12 R13 R16 R18 R20 R21 R23 R44 R45 R46 R47 R50 R51 R54 R55 R65 R66 R67 R70 R71 R77 R79 R84 R85 R86 R87 R90 R91 R94 R95 R98 R99</t>
  </si>
  <si>
    <t>R59 R64 R69</t>
  </si>
  <si>
    <t>R10 R11 R22 R48 R49 R78 R96 R97</t>
  </si>
  <si>
    <t>R43 R62</t>
  </si>
  <si>
    <t>R26 R29 R32 R37 R56 R57</t>
  </si>
  <si>
    <t>R88 R89 R92 R93</t>
  </si>
  <si>
    <t>R58 R63 R68</t>
  </si>
  <si>
    <t>R41</t>
  </si>
  <si>
    <t>R39 R40 R42 R60 R61 R82</t>
  </si>
  <si>
    <t>45.3k</t>
  </si>
  <si>
    <t>R9 R14 R52 R53</t>
  </si>
  <si>
    <t>J1 J2 J4 J5</t>
  </si>
  <si>
    <t>TE Connectivity AMP Pins</t>
  </si>
  <si>
    <t>ANTENNA</t>
  </si>
  <si>
    <t>J6 J10 J11 J12 J13 J14 J15</t>
  </si>
  <si>
    <t>Other TE Connectivity Pins???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</si>
</sst>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9" x14ac:knownFonts="1">
    <font>
      <sz val="11"/>
      <color theme="1"/>
      <name val="Calibri"/>
      <family val="2"/>
      <scheme val="minor"/>
    </font>
    <font>
      <u/>
      <sz val="11"/>
      <color theme="10"/>
      <name val="Calibri"/>
      <family val="2"/>
      <scheme val="minor"/>
    </font>
    <font>
      <b/>
      <sz val="8"/>
      <color theme="1"/>
      <name val="Times New Roman"/>
      <family val="1"/>
    </font>
    <font>
      <sz val="8"/>
      <color theme="1"/>
      <name val="Times New Roman"/>
      <family val="1"/>
    </font>
    <font>
      <sz val="8"/>
      <name val="Times New Roman"/>
      <family val="1"/>
    </font>
    <font>
      <u/>
      <sz val="8"/>
      <color theme="10"/>
      <name val="Calibri"/>
      <family val="2"/>
      <scheme val="minor"/>
    </font>
    <font>
      <b/>
      <sz val="8"/>
      <color rgb="FFFF0000"/>
      <name val="Times New Roman"/>
      <family val="1"/>
    </font>
    <font>
      <b/>
      <sz val="13"/>
      <color theme="1"/>
      <name val="Times New Roman"/>
      <family val="1"/>
    </font>
    <font>
      <sz val="8"/>
      <color theme="1"/>
      <name val="Calibri"/>
      <family val="2"/>
      <scheme val="minor"/>
    </font>
  </fonts>
  <fills count="3">
    <fill>
      <patternFill patternType="none"/>
    </fill>
    <fill>
      <patternFill patternType="gray125"/>
    </fill>
    <fill>
      <patternFill patternType="solid">
        <fgColor theme="1"/>
        <bgColor indexed="64"/>
      </patternFill>
    </fill>
  </fills>
  <borders count="1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0" fontId="3" fillId="0" borderId="0" xfId="0" applyFont="1" applyAlignment="1">
      <alignment horizontal="center" vertical="center"/>
    </xf>
    <xf numFmtId="4" fontId="2" fillId="0" borderId="9" xfId="0" applyNumberFormat="1" applyFont="1" applyBorder="1" applyAlignment="1">
      <alignment horizontal="center" vertical="center"/>
    </xf>
    <xf numFmtId="49" fontId="4" fillId="0" borderId="13" xfId="0" applyNumberFormat="1" applyFont="1" applyFill="1" applyBorder="1" applyAlignment="1">
      <alignment horizontal="center" vertical="center" wrapText="1"/>
    </xf>
    <xf numFmtId="49" fontId="3" fillId="0" borderId="9" xfId="0" applyNumberFormat="1" applyFont="1" applyBorder="1" applyAlignment="1">
      <alignment horizontal="center" vertical="center"/>
    </xf>
    <xf numFmtId="0" fontId="5" fillId="0" borderId="9" xfId="1" applyFont="1" applyBorder="1" applyAlignment="1">
      <alignment horizontal="center" vertical="center"/>
    </xf>
    <xf numFmtId="0" fontId="3" fillId="0" borderId="0" xfId="0" applyNumberFormat="1" applyFont="1" applyBorder="1" applyAlignment="1">
      <alignment horizontal="center" vertical="center"/>
    </xf>
    <xf numFmtId="4" fontId="3" fillId="0" borderId="0" xfId="0" applyNumberFormat="1" applyFont="1" applyBorder="1" applyAlignment="1">
      <alignment horizontal="center" vertical="center"/>
    </xf>
    <xf numFmtId="49" fontId="3" fillId="0" borderId="9" xfId="0" applyNumberFormat="1" applyFont="1" applyBorder="1" applyAlignment="1">
      <alignment horizontal="center" vertical="center" wrapText="1"/>
    </xf>
    <xf numFmtId="49" fontId="4" fillId="0" borderId="13" xfId="0" applyNumberFormat="1" applyFont="1" applyFill="1" applyBorder="1" applyAlignment="1">
      <alignment horizontal="center" vertical="center"/>
    </xf>
    <xf numFmtId="49" fontId="3" fillId="0"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5" fillId="0" borderId="9" xfId="1" applyFont="1" applyFill="1" applyBorder="1" applyAlignment="1">
      <alignment horizontal="center" vertical="center"/>
    </xf>
    <xf numFmtId="0" fontId="3" fillId="0" borderId="0" xfId="0" applyNumberFormat="1" applyFont="1" applyFill="1" applyBorder="1" applyAlignment="1">
      <alignment horizontal="center" vertical="center"/>
    </xf>
    <xf numFmtId="4" fontId="2" fillId="0" borderId="9" xfId="0" applyNumberFormat="1" applyFont="1" applyFill="1" applyBorder="1" applyAlignment="1">
      <alignment horizontal="center" vertical="center"/>
    </xf>
    <xf numFmtId="0" fontId="3" fillId="0" borderId="0" xfId="0" applyFont="1" applyFill="1" applyAlignment="1">
      <alignment horizontal="center" vertical="center"/>
    </xf>
    <xf numFmtId="49" fontId="3" fillId="0" borderId="9" xfId="0" applyNumberFormat="1" applyFont="1" applyFill="1" applyBorder="1" applyAlignment="1">
      <alignment horizontal="center" vertical="center" wrapText="1"/>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3" fillId="0" borderId="0" xfId="0" applyFont="1" applyBorder="1" applyAlignment="1">
      <alignment horizontal="center" vertical="center"/>
    </xf>
    <xf numFmtId="0" fontId="3" fillId="0" borderId="9" xfId="0" applyFont="1" applyBorder="1" applyAlignment="1">
      <alignment horizontal="center" vertical="center"/>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center" vertical="center"/>
    </xf>
    <xf numFmtId="49" fontId="4" fillId="2" borderId="13"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5" fillId="2" borderId="9" xfId="1" applyFont="1" applyFill="1" applyBorder="1" applyAlignment="1">
      <alignment horizontal="center" vertical="center"/>
    </xf>
    <xf numFmtId="0" fontId="3" fillId="2" borderId="0" xfId="0" applyNumberFormat="1" applyFont="1" applyFill="1" applyBorder="1" applyAlignment="1">
      <alignment horizontal="center" vertical="center"/>
    </xf>
    <xf numFmtId="4" fontId="2" fillId="2" borderId="9"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wrapText="1"/>
    </xf>
    <xf numFmtId="164" fontId="3" fillId="0" borderId="0" xfId="0" applyNumberFormat="1" applyFont="1" applyBorder="1" applyAlignment="1">
      <alignment horizontal="center" vertical="center"/>
    </xf>
    <xf numFmtId="164" fontId="3" fillId="0" borderId="0" xfId="0" applyNumberFormat="1" applyFont="1" applyFill="1" applyBorder="1" applyAlignment="1">
      <alignment horizontal="center" vertical="center"/>
    </xf>
    <xf numFmtId="164" fontId="3" fillId="2" borderId="0" xfId="0" applyNumberFormat="1" applyFont="1" applyFill="1" applyBorder="1" applyAlignment="1">
      <alignment horizontal="center" vertical="center"/>
    </xf>
    <xf numFmtId="49" fontId="2" fillId="0" borderId="14" xfId="0" applyNumberFormat="1" applyFont="1" applyBorder="1" applyAlignment="1">
      <alignment horizontal="center" vertical="center" wrapText="1"/>
    </xf>
    <xf numFmtId="0" fontId="2" fillId="0" borderId="14" xfId="0" applyFont="1" applyBorder="1" applyAlignment="1">
      <alignment horizontal="center" vertical="center"/>
    </xf>
    <xf numFmtId="49" fontId="2" fillId="0" borderId="6" xfId="0" applyNumberFormat="1" applyFont="1" applyBorder="1" applyAlignment="1">
      <alignment horizontal="center" vertical="center"/>
    </xf>
    <xf numFmtId="0" fontId="2" fillId="0" borderId="5" xfId="0" applyNumberFormat="1" applyFont="1" applyBorder="1" applyAlignment="1">
      <alignment horizontal="center" vertical="center"/>
    </xf>
    <xf numFmtId="164" fontId="2" fillId="0" borderId="5" xfId="0" applyNumberFormat="1" applyFont="1" applyBorder="1" applyAlignment="1">
      <alignment horizontal="center" vertical="center"/>
    </xf>
    <xf numFmtId="4" fontId="2" fillId="0" borderId="6" xfId="0" applyNumberFormat="1" applyFont="1" applyBorder="1" applyAlignment="1">
      <alignment horizontal="center" vertical="center"/>
    </xf>
    <xf numFmtId="49" fontId="3" fillId="0" borderId="13" xfId="0" applyNumberFormat="1" applyFont="1" applyBorder="1" applyAlignment="1">
      <alignment horizontal="center" vertical="center"/>
    </xf>
    <xf numFmtId="49" fontId="3" fillId="2" borderId="12" xfId="0" applyNumberFormat="1" applyFont="1" applyFill="1" applyBorder="1" applyAlignment="1">
      <alignment horizontal="center" vertical="center" wrapText="1"/>
    </xf>
    <xf numFmtId="0" fontId="3" fillId="2" borderId="12" xfId="0" applyFont="1" applyFill="1" applyBorder="1" applyAlignment="1">
      <alignment horizontal="center" vertical="center"/>
    </xf>
    <xf numFmtId="49" fontId="4" fillId="0" borderId="9" xfId="0" applyNumberFormat="1" applyFont="1" applyFill="1" applyBorder="1" applyAlignment="1">
      <alignment horizontal="center" vertical="center"/>
    </xf>
    <xf numFmtId="4" fontId="2" fillId="0" borderId="9" xfId="0" applyNumberFormat="1" applyFont="1" applyBorder="1" applyAlignment="1">
      <alignment horizontal="center" vertical="center"/>
    </xf>
    <xf numFmtId="164"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3" fillId="0" borderId="9" xfId="0" applyFont="1" applyBorder="1" applyAlignment="1">
      <alignment horizontal="center" vertical="center"/>
    </xf>
    <xf numFmtId="0" fontId="2" fillId="0" borderId="6" xfId="0" applyFont="1" applyBorder="1" applyAlignment="1">
      <alignment horizontal="center" vertical="center"/>
    </xf>
    <xf numFmtId="4" fontId="2" fillId="0" borderId="9" xfId="0" applyNumberFormat="1"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7" fillId="0" borderId="3" xfId="0"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4" fontId="6" fillId="0" borderId="11" xfId="0" applyNumberFormat="1" applyFont="1" applyBorder="1" applyAlignment="1">
      <alignment horizontal="center" vertical="center"/>
    </xf>
    <xf numFmtId="4" fontId="6" fillId="0" borderId="12" xfId="0" applyNumberFormat="1" applyFont="1" applyBorder="1" applyAlignment="1">
      <alignment horizontal="center" vertical="center"/>
    </xf>
    <xf numFmtId="0" fontId="5" fillId="0" borderId="13" xfId="1" applyFont="1" applyBorder="1" applyAlignment="1">
      <alignment horizontal="center" vertical="center"/>
    </xf>
    <xf numFmtId="0" fontId="3" fillId="0" borderId="7" xfId="0" applyNumberFormat="1" applyFont="1" applyFill="1" applyBorder="1" applyAlignment="1">
      <alignment horizontal="center" vertical="center"/>
    </xf>
    <xf numFmtId="164" fontId="3" fillId="0" borderId="0"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4" xfId="0" applyFont="1" applyBorder="1" applyAlignment="1">
      <alignment horizontal="center" vertical="center" wrapText="1"/>
    </xf>
    <xf numFmtId="0" fontId="8" fillId="0" borderId="0" xfId="0" applyFont="1" applyAlignment="1">
      <alignment wrapText="1"/>
    </xf>
    <xf numFmtId="0" fontId="1" fillId="0" borderId="9" xfId="1" applyFill="1" applyBorder="1" applyAlignment="1">
      <alignment horizontal="center" vertical="center"/>
    </xf>
    <xf numFmtId="0" fontId="1" fillId="0" borderId="9" xfId="1" applyBorder="1" applyAlignment="1">
      <alignment horizontal="center" vertical="center"/>
    </xf>
    <xf numFmtId="0" fontId="1" fillId="0" borderId="0" xfId="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8" fillId="0" borderId="0" xfId="0" applyFont="1" applyFill="1" applyAlignment="1">
      <alignment wrapText="1"/>
    </xf>
    <xf numFmtId="0" fontId="8" fillId="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igikey.com/product-detail/en/stmicroelectronics/LDL1117S50R/497-17240-1-ND/7102080" TargetMode="External"/><Relationship Id="rId18" Type="http://schemas.openxmlformats.org/officeDocument/2006/relationships/hyperlink" Target="https://www.digikey.com/products/en?keywords=ABPMANN030PG2A3" TargetMode="External"/><Relationship Id="rId26" Type="http://schemas.openxmlformats.org/officeDocument/2006/relationships/hyperlink" Target="https://www.digikey.com/product-detail/en/vishay-semiconductor-diodes-division/SL42-E3-57T/SL42-E3-57TGICT-ND/1091621" TargetMode="External"/><Relationship Id="rId39" Type="http://schemas.openxmlformats.org/officeDocument/2006/relationships/hyperlink" Target="https://www.digikey.com/product-detail/en/vishay-dale/CRCW0603150RFKEAHP/541-150SCT-ND/2825983" TargetMode="External"/><Relationship Id="rId21" Type="http://schemas.openxmlformats.org/officeDocument/2006/relationships/hyperlink" Target="https://www.digikey.com/product-detail/en/samsung-electro-mechanics/CL10B104MB8NNNC/1276-1941-1-ND/3890027" TargetMode="External"/><Relationship Id="rId34" Type="http://schemas.openxmlformats.org/officeDocument/2006/relationships/hyperlink" Target="https://www.digikey.com/product-detail/en/panasonic-electronic-components/ERJ-3EKF1132V/P11.3KHCT-ND/198121" TargetMode="External"/><Relationship Id="rId42" Type="http://schemas.openxmlformats.org/officeDocument/2006/relationships/hyperlink" Target="https://www.digikey.com/product-detail/en/stackpole-electronics-inc/RNCP0603FTD1K00/RNCP0603FTD1K00CT-ND/2240445" TargetMode="External"/><Relationship Id="rId47" Type="http://schemas.openxmlformats.org/officeDocument/2006/relationships/hyperlink" Target="https://www.digikey.com/product-detail/en/panasonic-electronic-components/ERJ-PA3F5100V/P510BYCT-ND/5036199" TargetMode="External"/><Relationship Id="rId50" Type="http://schemas.openxmlformats.org/officeDocument/2006/relationships/hyperlink" Target="https://www.digikey.com/product-detail/en/panasonic-electronic-components/ERJ-6BWFR025V/P17580CT-ND/5648064" TargetMode="External"/><Relationship Id="rId55" Type="http://schemas.openxmlformats.org/officeDocument/2006/relationships/hyperlink" Target="https://www.digikey.com/scripts/DkSearch/dksus.dll?Detail&amp;itemSeq=261636940&amp;uq=636626302055891695" TargetMode="External"/><Relationship Id="rId63" Type="http://schemas.openxmlformats.org/officeDocument/2006/relationships/hyperlink" Target="https://www.digikey.com/scripts/DkSearch/dksus.dll?Detail&amp;itemSeq=261713294&amp;uq=636626432256830487" TargetMode="External"/><Relationship Id="rId7" Type="http://schemas.openxmlformats.org/officeDocument/2006/relationships/hyperlink" Target="https://www.digikey.com/product-detail/en/toshiba-semiconductor-and-storage/SSM3J358RLF/SSM3J358RLFCT-ND/7394090" TargetMode="External"/><Relationship Id="rId2" Type="http://schemas.openxmlformats.org/officeDocument/2006/relationships/hyperlink" Target="https://www.digikey.com/product-detail/en/central-semiconductor-corp/CMDSH2-3-TR/CMDSH2-3CT-ND/4806979" TargetMode="External"/><Relationship Id="rId16" Type="http://schemas.openxmlformats.org/officeDocument/2006/relationships/hyperlink" Target="https://www.digikey.com/product-detail/en/linear-technology-analog-devices/LTC2992IDE-PBF/LTC2992IDE-PBF-ND/7807747" TargetMode="External"/><Relationship Id="rId20" Type="http://schemas.openxmlformats.org/officeDocument/2006/relationships/hyperlink" Target="https://www.digikey.com/product-detail/en/tdk-corporation/C1608X7R2A103M080AA/445-1305-1-ND/567707" TargetMode="External"/><Relationship Id="rId29" Type="http://schemas.openxmlformats.org/officeDocument/2006/relationships/hyperlink" Target="https://www.digikey.com/product-detail/en/osram-opto-semiconductors-inc/LT-L29S-P2R1-25-Z/475-2774-1-ND/1938941" TargetMode="External"/><Relationship Id="rId41" Type="http://schemas.openxmlformats.org/officeDocument/2006/relationships/hyperlink" Target="https://www.digikey.com/product-detail/en/panasonic-electronic-components/ERJ-3EKF1004V/P1.00MHCT-ND/198072" TargetMode="External"/><Relationship Id="rId54" Type="http://schemas.openxmlformats.org/officeDocument/2006/relationships/hyperlink" Target="https://www.digikey.com/scripts/DkSearch/dksus.dll?Detail&amp;itemSeq=261636948&amp;uq=636626302055901696" TargetMode="External"/><Relationship Id="rId62" Type="http://schemas.openxmlformats.org/officeDocument/2006/relationships/hyperlink" Target="https://www.digikey.com/scripts/DkSearch/dksus.dll?Detail&amp;itemSeq=261713276&amp;uq=636626432256830487" TargetMode="External"/><Relationship Id="rId1" Type="http://schemas.openxmlformats.org/officeDocument/2006/relationships/hyperlink" Target="https://www.digikey.com/product-detail/en/vishay-semiconductor-diodes-division/BZX384B5V6-E3-18/BZX384B5V6-E3-18GICT-ND/8564886" TargetMode="External"/><Relationship Id="rId6" Type="http://schemas.openxmlformats.org/officeDocument/2006/relationships/hyperlink" Target="https://www.digikey.com/product-detail/en/linear-technology-analog-devices/LTC3605EUF-TRPBF/LTC3605EUF-TRPBFCT-ND/8024613" TargetMode="External"/><Relationship Id="rId11" Type="http://schemas.openxmlformats.org/officeDocument/2006/relationships/hyperlink" Target="https://www.digikey.com/scripts/DkSearch/dksus.dll?Detail&amp;itemSeq=261706353&amp;uq=636626258186448789" TargetMode="External"/><Relationship Id="rId24" Type="http://schemas.openxmlformats.org/officeDocument/2006/relationships/hyperlink" Target="https://www.digikey.com/product-detail/en/murata-electronics-north-america/GRM32ER61C476ME15K/490-8355-1-ND/4380649" TargetMode="External"/><Relationship Id="rId32" Type="http://schemas.openxmlformats.org/officeDocument/2006/relationships/hyperlink" Target="https://www.digikey.com/product-detail/en/rohm-semiconductor/ESR03EZPF1003/RHM100KADCT-ND/1983754" TargetMode="External"/><Relationship Id="rId37" Type="http://schemas.openxmlformats.org/officeDocument/2006/relationships/hyperlink" Target="https://www.digikey.com/product-detail/en/yageo/RC0603FR-0712KL/311-12.0KHRCT-ND/729860" TargetMode="External"/><Relationship Id="rId40" Type="http://schemas.openxmlformats.org/officeDocument/2006/relationships/hyperlink" Target="https://www.digikey.com/product-detail/en/rohm-semiconductor/KTR03EZPF1602/RHM16KAYCT-ND/4054109" TargetMode="External"/><Relationship Id="rId45" Type="http://schemas.openxmlformats.org/officeDocument/2006/relationships/hyperlink" Target="https://www.digikey.com/product-detail/en/yageo/RC0603FR-0745K3L/311-45.3KHRCT-ND/730192" TargetMode="External"/><Relationship Id="rId53" Type="http://schemas.openxmlformats.org/officeDocument/2006/relationships/hyperlink" Target="https://www.digikey.com/product-detail/en/molex-llc/43030-0001/WM1837CT-ND/467810" TargetMode="External"/><Relationship Id="rId58" Type="http://schemas.openxmlformats.org/officeDocument/2006/relationships/hyperlink" Target="https://www.digikey.com/product-detail/en/molex-llc/0430450427/WM10667-ND/3310189" TargetMode="External"/><Relationship Id="rId5" Type="http://schemas.openxmlformats.org/officeDocument/2006/relationships/hyperlink" Target="https://www.digikey.com/product-detail/en/stmicroelectronics/LDL1117S33R/497-17239-1-ND/7102079" TargetMode="External"/><Relationship Id="rId15" Type="http://schemas.openxmlformats.org/officeDocument/2006/relationships/hyperlink" Target="https://www.digikey.com/product-detail/en/stmicroelectronics/LSM9DS1TR/497-14946-1-ND/4988079" TargetMode="External"/><Relationship Id="rId23" Type="http://schemas.openxmlformats.org/officeDocument/2006/relationships/hyperlink" Target="https://www.digikey.com/product-detail/en/samsung-electro-mechanics/CL10B221KC8WPNC/1276-6656-1-ND/5961515" TargetMode="External"/><Relationship Id="rId28" Type="http://schemas.openxmlformats.org/officeDocument/2006/relationships/hyperlink" Target="https://www.digikey.com/product-detail/en/osram-opto-semiconductors-inc/LS-Q976-NR-1/475-2512-1-ND/1802639" TargetMode="External"/><Relationship Id="rId36" Type="http://schemas.openxmlformats.org/officeDocument/2006/relationships/hyperlink" Target="https://www.digikey.com/product-detail/en/panasonic-electronic-components/ERJ-3EKF1183V/P118KHCT-ND/198134" TargetMode="External"/><Relationship Id="rId49" Type="http://schemas.openxmlformats.org/officeDocument/2006/relationships/hyperlink" Target="https://www.digikey.com/product-detail/en/susumu/KRL1220E-M-R010-F-T5/408-1544-1-ND/3737726" TargetMode="External"/><Relationship Id="rId57" Type="http://schemas.openxmlformats.org/officeDocument/2006/relationships/hyperlink" Target="https://www.digikey.com/scripts/DkSearch/dksus.dll?Detail&amp;itemSeq=261624801&amp;uq=636626300194543747" TargetMode="External"/><Relationship Id="rId61" Type="http://schemas.openxmlformats.org/officeDocument/2006/relationships/hyperlink" Target="https://www.digikey.com/product-detail/en/0600-00030/0600-00030-ND/1844858" TargetMode="External"/><Relationship Id="rId10" Type="http://schemas.openxmlformats.org/officeDocument/2006/relationships/hyperlink" Target="https://www.digikey.com/scripts/DkSearch/dksus.dll?Detail&amp;itemSeq=261705920&amp;uq=636626252162000973" TargetMode="External"/><Relationship Id="rId19" Type="http://schemas.openxmlformats.org/officeDocument/2006/relationships/hyperlink" Target="https://www.digikey.com/products/en?keywords=EG2201A" TargetMode="External"/><Relationship Id="rId31" Type="http://schemas.openxmlformats.org/officeDocument/2006/relationships/hyperlink" Target="https://www.digikey.com/product-detail/en/rohm-semiconductor/ESR03EZPJ100/RHM10DCT-ND/1983775" TargetMode="External"/><Relationship Id="rId44" Type="http://schemas.openxmlformats.org/officeDocument/2006/relationships/hyperlink" Target="https://www.digikey.com/product-detail/en/yageo/RC0603FR-072KL/311-2.00KHRCT-ND/729956" TargetMode="External"/><Relationship Id="rId52" Type="http://schemas.openxmlformats.org/officeDocument/2006/relationships/hyperlink" Target="https://www.digikey.com/product-detail/en/molex-llc/43645-0300/WM1846-ND/268975" TargetMode="External"/><Relationship Id="rId60" Type="http://schemas.openxmlformats.org/officeDocument/2006/relationships/hyperlink" Target="https://www.digikey.com/products/en?keywords=0733910320" TargetMode="External"/><Relationship Id="rId65" Type="http://schemas.openxmlformats.org/officeDocument/2006/relationships/printerSettings" Target="../printerSettings/printerSettings1.bin"/><Relationship Id="rId4" Type="http://schemas.openxmlformats.org/officeDocument/2006/relationships/hyperlink" Target="https://www.digikey.com/product-detail/en/linear-technology-analog-devices/LTC4358IFE-PBF/LTC4358IFE-PBF-ND/1927805" TargetMode="External"/><Relationship Id="rId9" Type="http://schemas.openxmlformats.org/officeDocument/2006/relationships/hyperlink" Target="https://www.digikey.com/product-detail/en/tdk-corporation/RLF7030T-2R2M5R4/445-2962-1-ND/1068729" TargetMode="External"/><Relationship Id="rId14" Type="http://schemas.openxmlformats.org/officeDocument/2006/relationships/hyperlink" Target="https://www.digikey.com/product-detail/en/stmicroelectronics/LIS331HH/497-10134-ND/2192659" TargetMode="External"/><Relationship Id="rId22" Type="http://schemas.openxmlformats.org/officeDocument/2006/relationships/hyperlink" Target="https://www.digikey.com/product-detail/en/avx-corporation/06033C100KAT2A/478-11366-1-ND/8019119" TargetMode="External"/><Relationship Id="rId27" Type="http://schemas.openxmlformats.org/officeDocument/2006/relationships/hyperlink" Target="https://www.digikey.com/product-detail/en/lite-on-inc/LTST-C194TBKT/160-1837-1-ND/2356236" TargetMode="External"/><Relationship Id="rId30" Type="http://schemas.openxmlformats.org/officeDocument/2006/relationships/hyperlink" Target="https://www.digikey.com/product-detail/en/vishay-dale/CRCW06030000Z0EA/541-0.0GCT-ND/1179296" TargetMode="External"/><Relationship Id="rId35" Type="http://schemas.openxmlformats.org/officeDocument/2006/relationships/hyperlink" Target="https://www.digikey.com/product-detail/en/yageo/RC0603FR-0711K5L/311-11.5KHRCT-ND/729848" TargetMode="External"/><Relationship Id="rId43" Type="http://schemas.openxmlformats.org/officeDocument/2006/relationships/hyperlink" Target="https://www.digikey.com/product-detail/en/yageo/RC0603FR-07200KL/311-200KHRCT-ND/729991" TargetMode="External"/><Relationship Id="rId48" Type="http://schemas.openxmlformats.org/officeDocument/2006/relationships/hyperlink" Target="https://www.digikey.com/product-detail/en/vishay-dale/CRCW060382R0FKEAHP/541-82.0SCT-ND/5326872" TargetMode="External"/><Relationship Id="rId56" Type="http://schemas.openxmlformats.org/officeDocument/2006/relationships/hyperlink" Target="https://www.digikey.com/scripts/DkSearch/dksus.dll?Detail&amp;itemSeq=261705411&amp;uq=636626302055951701" TargetMode="External"/><Relationship Id="rId64" Type="http://schemas.openxmlformats.org/officeDocument/2006/relationships/hyperlink" Target="https://www.digikey.com/scripts/DkSearch/dksus.dll?Detail&amp;itemSeq=261713305&amp;uq=636626432256840488" TargetMode="External"/><Relationship Id="rId8" Type="http://schemas.openxmlformats.org/officeDocument/2006/relationships/hyperlink" Target="https://www.digikey.com/product-detail/en/on-semiconductor/NTR4003NT3G/NTR4003NT3GOSCT-ND/1967271" TargetMode="External"/><Relationship Id="rId51" Type="http://schemas.openxmlformats.org/officeDocument/2006/relationships/hyperlink" Target="https://www.digikey.com/product-detail/en/molex-llc/0436500315/WM1918-ND/283462" TargetMode="External"/><Relationship Id="rId3" Type="http://schemas.openxmlformats.org/officeDocument/2006/relationships/hyperlink" Target="https://www.digikey.com/product-detail/en/vishay-siliconix/SIS612EDNT-T1-GE3/SIS612EDNT-T1-GE3CT-ND/7622753" TargetMode="External"/><Relationship Id="rId12" Type="http://schemas.openxmlformats.org/officeDocument/2006/relationships/hyperlink" Target="https://www.digikey.com/product-detail/en/u-blox-america-inc/MAX-M8Q-0/672-1003-1-ND/6150666" TargetMode="External"/><Relationship Id="rId17" Type="http://schemas.openxmlformats.org/officeDocument/2006/relationships/hyperlink" Target="https://www.digikey.com/product-detail/en/bosch-sensortec/BME280/828-1063-1-ND/6136314" TargetMode="External"/><Relationship Id="rId25" Type="http://schemas.openxmlformats.org/officeDocument/2006/relationships/hyperlink" Target="https://www.digikey.com/product-detail/en/diodes-incorporated/MMSZ5232BS-7-F/MMSZ5232BS-FDICT-ND/815868" TargetMode="External"/><Relationship Id="rId33" Type="http://schemas.openxmlformats.org/officeDocument/2006/relationships/hyperlink" Target="https://www.digikey.com/product-detail/en/vishay-dale/CRCW060310K0FKEA/541-10.0KHCT-ND/1179924" TargetMode="External"/><Relationship Id="rId38" Type="http://schemas.openxmlformats.org/officeDocument/2006/relationships/hyperlink" Target="https://www.digikey.com/product-detail/en/yageo/RC0603FR-07140KL/311-140KHRCT-ND/729894" TargetMode="External"/><Relationship Id="rId46" Type="http://schemas.openxmlformats.org/officeDocument/2006/relationships/hyperlink" Target="https://www.digikey.com/product-detail/en/rohm-semiconductor/ESR03EZPF4700/RHM470ADCT-ND/1983769" TargetMode="External"/><Relationship Id="rId59" Type="http://schemas.openxmlformats.org/officeDocument/2006/relationships/hyperlink" Target="https://www.digikey.com/product-detail/en/molex-llc/0430250408/WM11225-ND/4481508"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igikey.com/product-detail/en/molex-llc/0436500200/WM1860-ND/268989" TargetMode="External"/><Relationship Id="rId18" Type="http://schemas.openxmlformats.org/officeDocument/2006/relationships/hyperlink" Target="https://www.digikey.com/product-detail/en/molex-llc/43025-0800/WM1786-ND/252499" TargetMode="External"/><Relationship Id="rId26" Type="http://schemas.openxmlformats.org/officeDocument/2006/relationships/hyperlink" Target="https://www.digikey.com/scripts/DkSearch/dksus.dll?Detail&amp;itemSeq=251921007&amp;uq=636546449291790512" TargetMode="External"/><Relationship Id="rId39" Type="http://schemas.openxmlformats.org/officeDocument/2006/relationships/hyperlink" Target="https://www.digikey.com/product-detail/en/abracon-llc/AB38T-32.768KHZ/535-9034-ND/675229" TargetMode="External"/><Relationship Id="rId21" Type="http://schemas.openxmlformats.org/officeDocument/2006/relationships/hyperlink" Target="https://www.digikey.com/product-detail/en/taiyo-yuden/NRS8040T6R8NJGJ/587-2979-1-ND/2666084" TargetMode="External"/><Relationship Id="rId34" Type="http://schemas.openxmlformats.org/officeDocument/2006/relationships/hyperlink" Target="https://www.pjrc.com/store/teensy36.html" TargetMode="External"/><Relationship Id="rId42" Type="http://schemas.openxmlformats.org/officeDocument/2006/relationships/hyperlink" Target="https://www.digikey.com/product-detail/en/yageo/RC0805FR-073K57L/311-3.57KCRCT-ND/730772" TargetMode="External"/><Relationship Id="rId47" Type="http://schemas.openxmlformats.org/officeDocument/2006/relationships/hyperlink" Target="https://www.digikey.com/product-detail/en/yageo/RC0805FR-0735K7L/311-35.7KCRCT-ND/730826" TargetMode="External"/><Relationship Id="rId50" Type="http://schemas.openxmlformats.org/officeDocument/2006/relationships/hyperlink" Target="https://www.digikey.com/product-detail/en/yageo/RC0805FR-07107KL/311-107KCRCT-ND/730497" TargetMode="External"/><Relationship Id="rId55" Type="http://schemas.openxmlformats.org/officeDocument/2006/relationships/hyperlink" Target="https://www.digikey.com/product-detail/en/yageo/RC0805FR-0718K7L/311-18.7KCRCT-ND/730595" TargetMode="External"/><Relationship Id="rId63" Type="http://schemas.openxmlformats.org/officeDocument/2006/relationships/hyperlink" Target="https://www.digikey.com/product-detail/en/yageo/RC0805JR-07910RL/311-910ARCT-ND/731329" TargetMode="External"/><Relationship Id="rId68" Type="http://schemas.openxmlformats.org/officeDocument/2006/relationships/hyperlink" Target="https://www.digikey.com/product-detail/en/on-semiconductor/MMQA5V6T1G/MMQA5V6T1GOSCT-ND/1139867" TargetMode="External"/><Relationship Id="rId7" Type="http://schemas.openxmlformats.org/officeDocument/2006/relationships/hyperlink" Target="https://www.digikey.com/product-detail/en/yageo/CC0805JRNPO9BN100/311-1099-1-ND/303009" TargetMode="External"/><Relationship Id="rId71" Type="http://schemas.openxmlformats.org/officeDocument/2006/relationships/hyperlink" Target="https://www.digikey.com/product-detail/en/kingbright/APT2012LZGCK/754-1939-1-ND/5177469" TargetMode="External"/><Relationship Id="rId2" Type="http://schemas.openxmlformats.org/officeDocument/2006/relationships/hyperlink" Target="https://www.digikey.com/product-detail/en/samsung-electro-mechanics/CL21B105KOFNNNG/1276-6471-1-ND/5958099" TargetMode="External"/><Relationship Id="rId16" Type="http://schemas.openxmlformats.org/officeDocument/2006/relationships/hyperlink" Target="https://www.digikey.com/product-detail/en/te-connectivity-amp-connectors/1586019-2/A107333-ND/1131454" TargetMode="External"/><Relationship Id="rId29" Type="http://schemas.openxmlformats.org/officeDocument/2006/relationships/hyperlink" Target="https://www.digikey.com/product-detail/en/c-k/PTS645SM43SMTR92%20LFS/CKN9112CT-ND/1146934" TargetMode="External"/><Relationship Id="rId11" Type="http://schemas.openxmlformats.org/officeDocument/2006/relationships/hyperlink" Target="https://www.digikey.com/product-detail/en/1586041-2/A30614-ND/701619" TargetMode="External"/><Relationship Id="rId24" Type="http://schemas.openxmlformats.org/officeDocument/2006/relationships/hyperlink" Target="https://www.digikey.com/product-detail/en/on-semiconductor/NTR4003NT3G/NTR4003NT3GOSCT-ND/1967271" TargetMode="External"/><Relationship Id="rId32" Type="http://schemas.openxmlformats.org/officeDocument/2006/relationships/hyperlink" Target="https://www.digikey.com/product-detail/en/AZ2117H-ADJTRG1/AZ2117H-ADJTRG1DICT-ND/7670077" TargetMode="External"/><Relationship Id="rId37" Type="http://schemas.openxmlformats.org/officeDocument/2006/relationships/hyperlink" Target="https://www.digikey.com/product-detail/en/texas-instruments/MSP430FR5994IPNR/296-45561-1-ND/6826916" TargetMode="External"/><Relationship Id="rId40" Type="http://schemas.openxmlformats.org/officeDocument/2006/relationships/hyperlink" Target="https://www.digikey.com/product-detail/en/alpha-omega-semiconductor-inc/AOZ8318DI/785-1703-1-ND/5014273" TargetMode="External"/><Relationship Id="rId45" Type="http://schemas.openxmlformats.org/officeDocument/2006/relationships/hyperlink" Target="https://www.digikey.com/product-detail/en/yageo/RC0805FR-0711K8L/311-11.8KCRCT-ND/730505" TargetMode="External"/><Relationship Id="rId53" Type="http://schemas.openxmlformats.org/officeDocument/2006/relationships/hyperlink" Target="https://www.digikey.com/product-detail/en/yageo/RC0805FR-0775KL/311-75.0KCRCT-ND/731080" TargetMode="External"/><Relationship Id="rId58" Type="http://schemas.openxmlformats.org/officeDocument/2006/relationships/hyperlink" Target="https://www.digikey.com/product-detail/en/yageo/RC0805FR-071K2L/311-1.20KCRCT-ND/730413" TargetMode="External"/><Relationship Id="rId66" Type="http://schemas.openxmlformats.org/officeDocument/2006/relationships/hyperlink" Target="https://www.digikey.com/product-detail/en/kemet/C0805C220J5GACTU/399-1113-1-ND/411388" TargetMode="External"/><Relationship Id="rId74" Type="http://schemas.openxmlformats.org/officeDocument/2006/relationships/hyperlink" Target="https://www.digikey.com/product-detail/en/diodes-incorporated/SMAZ18-13-F/SMAZ18-FDICT-ND/816042" TargetMode="External"/><Relationship Id="rId5" Type="http://schemas.openxmlformats.org/officeDocument/2006/relationships/hyperlink" Target="https://www.digikey.com/product-detail/en/eaton/KR-5R5C105-R/283-2810-ND/1556238" TargetMode="External"/><Relationship Id="rId15" Type="http://schemas.openxmlformats.org/officeDocument/2006/relationships/hyperlink" Target="https://www.digikey.com/product-detail/en/molex-llc/43025-0600/WM1785-ND/252498" TargetMode="External"/><Relationship Id="rId23" Type="http://schemas.openxmlformats.org/officeDocument/2006/relationships/hyperlink" Target="https://www.digikey.com/product-detail/en/diodes-incorporated/DMP3099L-7/DMP3099L-7DICT-ND/5218217" TargetMode="External"/><Relationship Id="rId28" Type="http://schemas.openxmlformats.org/officeDocument/2006/relationships/hyperlink" Target="https://www.digikey.com/products/en/resistors/chip-resistor-surface-mount/52?k=&amp;pkeyword=&amp;pv2=6&amp;FV=1c0002%2C1f140000%2Cmu10+mOhms%7C2085%2Cffe00034%2C400006&amp;quantity=0&amp;ColumnSort=0&amp;page=1&amp;stock=1&amp;datasheet=1&amp;photo=1&amp;pageSize=100" TargetMode="External"/><Relationship Id="rId36" Type="http://schemas.openxmlformats.org/officeDocument/2006/relationships/hyperlink" Target="https://www.digikey.com/product-detail/en/bosch-sensortec/BME280/828-1063-1-ND/6136314" TargetMode="External"/><Relationship Id="rId49" Type="http://schemas.openxmlformats.org/officeDocument/2006/relationships/hyperlink" Target="https://www.digikey.com/product-detail/en/yageo/RC0805FR-07102KL/311-102KCRCT-ND/730493" TargetMode="External"/><Relationship Id="rId57" Type="http://schemas.openxmlformats.org/officeDocument/2006/relationships/hyperlink" Target="https://www.digikey.com/product-detail/en/yageo/RC0805FR-0715KL/311-15.0KCRCT-ND/730555" TargetMode="External"/><Relationship Id="rId61" Type="http://schemas.openxmlformats.org/officeDocument/2006/relationships/hyperlink" Target="https://www.digikey.com/product-detail/en/yageo/RC0805JR-070RL/311-0.0ARCT-ND/731163" TargetMode="External"/><Relationship Id="rId10" Type="http://schemas.openxmlformats.org/officeDocument/2006/relationships/hyperlink" Target="https://www.digikey.com/product-detail/en/molex-llc/0430450800/WM1816-ND/252529" TargetMode="External"/><Relationship Id="rId19" Type="http://schemas.openxmlformats.org/officeDocument/2006/relationships/hyperlink" Target="https://www.digikey.com/product-detail/en/molex-llc/43645-0200/WM1845-ND/268974" TargetMode="External"/><Relationship Id="rId31" Type="http://schemas.openxmlformats.org/officeDocument/2006/relationships/hyperlink" Target="https://www.digikey.com/product-detail/en/linear-technology-analog-devices/LTC2992IDE-PBF/LTC2992IDE-PBF-ND/7807747" TargetMode="External"/><Relationship Id="rId44" Type="http://schemas.openxmlformats.org/officeDocument/2006/relationships/hyperlink" Target="https://www.digikey.com/product-detail/en/yageo/RC0805FR-077K5L/311-7.50KCRCT-ND/731063" TargetMode="External"/><Relationship Id="rId52" Type="http://schemas.openxmlformats.org/officeDocument/2006/relationships/hyperlink" Target="https://www.digikey.com/product-detail/en/yageo/RC0805FR-0710K2L/311-10.2KCRCT-ND/730485" TargetMode="External"/><Relationship Id="rId60" Type="http://schemas.openxmlformats.org/officeDocument/2006/relationships/hyperlink" Target="https://www.digikey.com/product-detail/en/yageo/RC0805JR-07150RL/311-150ARCT-ND/731202" TargetMode="External"/><Relationship Id="rId65" Type="http://schemas.openxmlformats.org/officeDocument/2006/relationships/hyperlink" Target="https://www.digikey.com/product-detail/en/kemet/C0805C102K5RACTU/399-1147-1-ND/411422" TargetMode="External"/><Relationship Id="rId73" Type="http://schemas.openxmlformats.org/officeDocument/2006/relationships/hyperlink" Target="https://www.digikey.com/product-detail/en/comchip-technology/CDBA540-HF/641-1707-1-ND/5226090" TargetMode="External"/><Relationship Id="rId4" Type="http://schemas.openxmlformats.org/officeDocument/2006/relationships/hyperlink" Target="https://www.digikey.com/product-detail/en/taiyo-yuden/EMK325BJ476MM-P/587-5436-1-ND/7067112" TargetMode="External"/><Relationship Id="rId9" Type="http://schemas.openxmlformats.org/officeDocument/2006/relationships/hyperlink" Target="https://www.digikey.com/product-detail/en/molex-llc/0430450600/WM1815-ND/252528" TargetMode="External"/><Relationship Id="rId14" Type="http://schemas.openxmlformats.org/officeDocument/2006/relationships/hyperlink" Target="https://www.digikey.com/product-detail/en/molex-llc/43025-0400/WM1784-ND/252497" TargetMode="External"/><Relationship Id="rId22" Type="http://schemas.openxmlformats.org/officeDocument/2006/relationships/hyperlink" Target="https://www.digikey.com/product-detail/en/on-semiconductor/NTD20N03L27T4G/NTD20N03L27T4GOSCT-ND/921548" TargetMode="External"/><Relationship Id="rId27" Type="http://schemas.openxmlformats.org/officeDocument/2006/relationships/hyperlink" Target="https://www.digikey.com/product-detail/en/rohm-semiconductor/ESR10EZPJ100/RHM10KCT-ND/1762949" TargetMode="External"/><Relationship Id="rId30" Type="http://schemas.openxmlformats.org/officeDocument/2006/relationships/hyperlink" Target="https://www.digikey.com/scripts/DkSearch/dksus.dll?Detail&amp;itemSeq=251921006&amp;uq=636546479865490512" TargetMode="External"/><Relationship Id="rId35" Type="http://schemas.openxmlformats.org/officeDocument/2006/relationships/hyperlink" Target="https://www.digikey.com/product-detail/en/stmicroelectronics/LSM9DS1TR/497-14946-1-ND/4988079" TargetMode="External"/><Relationship Id="rId43" Type="http://schemas.openxmlformats.org/officeDocument/2006/relationships/hyperlink" Target="https://www.digikey.com/product-detail/en/yageo/RC0805FR-0710K5L/311-10.5KCRCT-ND/730487" TargetMode="External"/><Relationship Id="rId48" Type="http://schemas.openxmlformats.org/officeDocument/2006/relationships/hyperlink" Target="https://www.digikey.com/product-detail/en/yageo/RC0805FR-07681KL/311-681KCRCT-ND/731051" TargetMode="External"/><Relationship Id="rId56" Type="http://schemas.openxmlformats.org/officeDocument/2006/relationships/hyperlink" Target="https://www.digikey.com/product-detail/en/yageo/RC0805FR-0743K2L/311-43.2KCRCT-ND/730902" TargetMode="External"/><Relationship Id="rId64" Type="http://schemas.openxmlformats.org/officeDocument/2006/relationships/hyperlink" Target="https://www.digikey.com/product-detail/en/yageo/RC0805JR-07100KL/311-100KARCT-ND/731186" TargetMode="External"/><Relationship Id="rId69" Type="http://schemas.openxmlformats.org/officeDocument/2006/relationships/hyperlink" Target="https://www.digikey.com/product-detail/en/lite-on-inc/LTST-C171KRKT/160-1427-1-ND/386800" TargetMode="External"/><Relationship Id="rId8" Type="http://schemas.openxmlformats.org/officeDocument/2006/relationships/hyperlink" Target="https://www.digikey.com/product-detail/en/molex-llc/0430450400/WM1814-ND/252527" TargetMode="External"/><Relationship Id="rId51" Type="http://schemas.openxmlformats.org/officeDocument/2006/relationships/hyperlink" Target="https://www.digikey.com/product-detail/en/yageo/RC0805FR-0741K2L/311-41.2KCRCT-ND/730892" TargetMode="External"/><Relationship Id="rId72" Type="http://schemas.openxmlformats.org/officeDocument/2006/relationships/hyperlink" Target="https://www.digikey.com/product-detail/en/vishay-semiconductor-opto-division/VLMG21J2M1-GS08/VLMG21J2M1-GS08CT-ND/4895911" TargetMode="External"/><Relationship Id="rId3" Type="http://schemas.openxmlformats.org/officeDocument/2006/relationships/hyperlink" Target="https://www.digikey.com/product-detail/en/panasonic-electronic-components/ECP-U1C104MA5/PCF1126CT-ND/285453" TargetMode="External"/><Relationship Id="rId12" Type="http://schemas.openxmlformats.org/officeDocument/2006/relationships/hyperlink" Target="https://smile.amazon.com/gp/product/B071XW2JND/ref=oh_aui_detailpage_o05_s00?ie=UTF8&amp;psc=1" TargetMode="External"/><Relationship Id="rId17" Type="http://schemas.openxmlformats.org/officeDocument/2006/relationships/hyperlink" Target="https://www.digikey.com/product-detail/en/te-connectivity-amp-connectors/1586315-1/A30642-ND/701647" TargetMode="External"/><Relationship Id="rId25" Type="http://schemas.openxmlformats.org/officeDocument/2006/relationships/hyperlink" Target="https://www.digikey.com/product-detail/en/rohm-semiconductor/ESR10EZPJ103/RHM10KKCT-ND/1762952" TargetMode="External"/><Relationship Id="rId33" Type="http://schemas.openxmlformats.org/officeDocument/2006/relationships/hyperlink" Target="https://www.digikey.com/products/en?keywords=LT8609EMSE%23PBF" TargetMode="External"/><Relationship Id="rId38" Type="http://schemas.openxmlformats.org/officeDocument/2006/relationships/hyperlink" Target="https://www.digikey.com/product-detail/en/abracon-llc/ASEMB-24.000MHZ-LC-T/535-11748-1-ND/2809997" TargetMode="External"/><Relationship Id="rId46" Type="http://schemas.openxmlformats.org/officeDocument/2006/relationships/hyperlink" Target="https://www.digikey.com/product-detail/en/yageo/RC0805FR-07261KL/311-261KCRCT-ND/730723" TargetMode="External"/><Relationship Id="rId59" Type="http://schemas.openxmlformats.org/officeDocument/2006/relationships/hyperlink" Target="https://www.digikey.com/product-detail/en/yageo/RC0805JR-07100RL/311-100ARCT-ND/731185" TargetMode="External"/><Relationship Id="rId67" Type="http://schemas.openxmlformats.org/officeDocument/2006/relationships/hyperlink" Target="https://smile.amazon.com/OCR-Breakaway-Connector-Assortment-Arduino/dp/B01MQ48T2V/ref=sr_1_9?ie=UTF8&amp;qid=1519148839&amp;sr=8-9&amp;keywords=header+pin+kit" TargetMode="External"/><Relationship Id="rId20" Type="http://schemas.openxmlformats.org/officeDocument/2006/relationships/hyperlink" Target="https://www.digikey.com/product-detail/en/molex-llc/43030-0001/WM1837CT-ND/467810" TargetMode="External"/><Relationship Id="rId41" Type="http://schemas.openxmlformats.org/officeDocument/2006/relationships/hyperlink" Target="https://www.digikey.com/product-detail/en/yageo/RC0805FR-0740K2L/311-40.2KCRCT-ND/730888" TargetMode="External"/><Relationship Id="rId54" Type="http://schemas.openxmlformats.org/officeDocument/2006/relationships/hyperlink" Target="https://www.digikey.com/product-detail/en/yageo/RC0805FR-0713K7L/311-13.7KCRCT-ND/730535" TargetMode="External"/><Relationship Id="rId62" Type="http://schemas.openxmlformats.org/officeDocument/2006/relationships/hyperlink" Target="https://www.digikey.com/product-detail/en/yageo/RC0805JR-07330RL/311-330ARCT-ND/731258" TargetMode="External"/><Relationship Id="rId70" Type="http://schemas.openxmlformats.org/officeDocument/2006/relationships/hyperlink" Target="https://www.digikey.com/product-detail/en/broadcom-limited/HSMR-C170/516-1445-1-ND/637769" TargetMode="External"/><Relationship Id="rId75" Type="http://schemas.openxmlformats.org/officeDocument/2006/relationships/printerSettings" Target="../printerSettings/printerSettings2.bin"/><Relationship Id="rId1" Type="http://schemas.openxmlformats.org/officeDocument/2006/relationships/hyperlink" Target="https://www.digikey.com/product-detail/en/murata-electronics-north-america/GRM21BR61E106MA73L/490-10748-1-ND/5251352" TargetMode="External"/><Relationship Id="rId6" Type="http://schemas.openxmlformats.org/officeDocument/2006/relationships/hyperlink" Target="https://www.digikey.com/product-detail/en/panasonic-electronic-components/ECH-U1C103JX5/PCF1196CT-ND/3537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abSelected="1" topLeftCell="A21" zoomScale="145" zoomScaleNormal="145" workbookViewId="0">
      <selection activeCell="B25" sqref="B25"/>
    </sheetView>
  </sheetViews>
  <sheetFormatPr defaultColWidth="9.1796875" defaultRowHeight="10.5" x14ac:dyDescent="0.35"/>
  <cols>
    <col min="1" max="1" width="28" style="21" customWidth="1"/>
    <col min="2" max="2" width="23.54296875" style="46" bestFit="1" customWidth="1"/>
    <col min="3" max="3" width="20.6328125" style="22" customWidth="1"/>
    <col min="4" max="4" width="13.26953125" style="46" bestFit="1" customWidth="1"/>
    <col min="5" max="5" width="14.453125" style="22" bestFit="1" customWidth="1"/>
    <col min="6" max="6" width="10.36328125" style="46" bestFit="1" customWidth="1"/>
    <col min="7" max="7" width="6.6328125" style="6" bestFit="1" customWidth="1"/>
    <col min="8" max="8" width="6.36328125" style="45" bestFit="1" customWidth="1"/>
    <col min="9" max="9" width="6.90625" style="7" bestFit="1" customWidth="1"/>
    <col min="10" max="10" width="9.1796875" style="46"/>
    <col min="11" max="12" width="9.1796875" style="1"/>
    <col min="13" max="13" width="13.26953125" style="1" customWidth="1"/>
    <col min="14" max="16384" width="9.1796875" style="1"/>
  </cols>
  <sheetData>
    <row r="1" spans="1:10" ht="15.5" customHeight="1" x14ac:dyDescent="0.35">
      <c r="A1" s="68" t="s">
        <v>294</v>
      </c>
      <c r="B1" s="69"/>
      <c r="C1" s="69"/>
      <c r="D1" s="69"/>
      <c r="E1" s="69"/>
      <c r="F1" s="69"/>
      <c r="G1" s="69"/>
      <c r="H1" s="69"/>
      <c r="I1" s="70"/>
      <c r="J1" s="1"/>
    </row>
    <row r="2" spans="1:10" ht="15.5" customHeight="1" x14ac:dyDescent="0.35">
      <c r="A2" s="71"/>
      <c r="B2" s="72"/>
      <c r="C2" s="72"/>
      <c r="D2" s="72"/>
      <c r="E2" s="72"/>
      <c r="F2" s="72"/>
      <c r="G2" s="72"/>
      <c r="H2" s="72"/>
      <c r="I2" s="73"/>
      <c r="J2" s="1"/>
    </row>
    <row r="3" spans="1:10" ht="15.5" customHeight="1" x14ac:dyDescent="0.35">
      <c r="A3" s="71"/>
      <c r="B3" s="72"/>
      <c r="C3" s="72"/>
      <c r="D3" s="72"/>
      <c r="E3" s="72"/>
      <c r="F3" s="72"/>
      <c r="G3" s="72"/>
      <c r="H3" s="72"/>
      <c r="I3" s="73"/>
      <c r="J3" s="1"/>
    </row>
    <row r="4" spans="1:10" ht="16" customHeight="1" thickBot="1" x14ac:dyDescent="0.4">
      <c r="A4" s="74"/>
      <c r="B4" s="75"/>
      <c r="C4" s="75"/>
      <c r="D4" s="75"/>
      <c r="E4" s="75"/>
      <c r="F4" s="75"/>
      <c r="G4" s="75"/>
      <c r="H4" s="75"/>
      <c r="I4" s="76"/>
      <c r="J4" s="1"/>
    </row>
    <row r="5" spans="1:10" ht="11" thickBot="1" x14ac:dyDescent="0.4">
      <c r="A5" s="34" t="s">
        <v>21</v>
      </c>
      <c r="B5" s="35" t="s">
        <v>3</v>
      </c>
      <c r="C5" s="36" t="s">
        <v>1</v>
      </c>
      <c r="D5" s="48" t="s">
        <v>2</v>
      </c>
      <c r="E5" s="36" t="s">
        <v>9</v>
      </c>
      <c r="F5" s="48" t="s">
        <v>5</v>
      </c>
      <c r="G5" s="37" t="s">
        <v>12</v>
      </c>
      <c r="H5" s="38" t="s">
        <v>11</v>
      </c>
      <c r="I5" s="39" t="s">
        <v>14</v>
      </c>
      <c r="J5" s="1"/>
    </row>
    <row r="6" spans="1:10" ht="14.5" x14ac:dyDescent="0.35">
      <c r="A6" s="81" t="s">
        <v>363</v>
      </c>
      <c r="B6" s="82" t="s">
        <v>336</v>
      </c>
      <c r="C6" s="4"/>
      <c r="D6" s="47"/>
      <c r="E6" s="4" t="s">
        <v>296</v>
      </c>
      <c r="F6" s="79" t="s">
        <v>6</v>
      </c>
      <c r="I6" s="44"/>
      <c r="J6" s="1"/>
    </row>
    <row r="7" spans="1:10" ht="21" x14ac:dyDescent="0.35">
      <c r="A7" s="81" t="s">
        <v>364</v>
      </c>
      <c r="B7" s="82" t="s">
        <v>337</v>
      </c>
      <c r="C7" s="10"/>
      <c r="D7" s="11"/>
      <c r="E7" s="10" t="s">
        <v>296</v>
      </c>
      <c r="F7" s="78" t="s">
        <v>6</v>
      </c>
      <c r="G7" s="13"/>
      <c r="H7" s="32"/>
      <c r="I7" s="14"/>
    </row>
    <row r="8" spans="1:10" ht="14.5" x14ac:dyDescent="0.35">
      <c r="A8" s="81" t="s">
        <v>365</v>
      </c>
      <c r="B8" s="82" t="s">
        <v>338</v>
      </c>
      <c r="C8" s="4"/>
      <c r="D8" s="47"/>
      <c r="E8" s="10" t="s">
        <v>296</v>
      </c>
      <c r="F8" s="79" t="s">
        <v>6</v>
      </c>
      <c r="G8" s="13"/>
      <c r="I8" s="14"/>
    </row>
    <row r="9" spans="1:10" ht="14.5" x14ac:dyDescent="0.35">
      <c r="A9" s="81" t="s">
        <v>295</v>
      </c>
      <c r="B9" s="82" t="s">
        <v>339</v>
      </c>
      <c r="C9" s="8"/>
      <c r="D9" s="47"/>
      <c r="E9" s="4" t="s">
        <v>296</v>
      </c>
      <c r="F9" s="79" t="s">
        <v>6</v>
      </c>
      <c r="I9" s="44"/>
    </row>
    <row r="10" spans="1:10" s="15" customFormat="1" ht="21" x14ac:dyDescent="0.35">
      <c r="A10" s="81" t="s">
        <v>366</v>
      </c>
      <c r="B10" s="82" t="s">
        <v>292</v>
      </c>
      <c r="C10" s="10"/>
      <c r="D10" s="11"/>
      <c r="E10" s="10" t="s">
        <v>297</v>
      </c>
      <c r="F10" s="78" t="s">
        <v>6</v>
      </c>
      <c r="G10" s="13"/>
      <c r="H10" s="32"/>
      <c r="I10" s="14"/>
    </row>
    <row r="11" spans="1:10" s="15" customFormat="1" x14ac:dyDescent="0.35">
      <c r="A11" s="23"/>
      <c r="B11" s="24"/>
      <c r="C11" s="30"/>
      <c r="D11" s="26"/>
      <c r="E11" s="25"/>
      <c r="F11" s="27"/>
      <c r="G11" s="28"/>
      <c r="H11" s="33"/>
      <c r="I11" s="29"/>
    </row>
    <row r="12" spans="1:10" s="15" customFormat="1" ht="14.5" x14ac:dyDescent="0.35">
      <c r="A12" s="81" t="s">
        <v>49</v>
      </c>
      <c r="B12" s="9" t="s">
        <v>321</v>
      </c>
      <c r="C12" s="16"/>
      <c r="D12" s="11"/>
      <c r="E12" s="10"/>
      <c r="F12" s="78" t="s">
        <v>6</v>
      </c>
      <c r="G12" s="13"/>
      <c r="H12" s="32"/>
      <c r="I12" s="14"/>
    </row>
    <row r="13" spans="1:10" s="15" customFormat="1" ht="14.5" x14ac:dyDescent="0.35">
      <c r="A13" s="81" t="s">
        <v>298</v>
      </c>
      <c r="B13" s="9" t="s">
        <v>355</v>
      </c>
      <c r="C13" s="16"/>
      <c r="D13" s="11"/>
      <c r="E13" s="10"/>
      <c r="F13" s="78" t="s">
        <v>6</v>
      </c>
      <c r="G13" s="13"/>
      <c r="H13" s="32"/>
      <c r="I13" s="14"/>
    </row>
    <row r="14" spans="1:10" ht="10.5" customHeight="1" x14ac:dyDescent="0.35">
      <c r="A14" s="81" t="s">
        <v>16</v>
      </c>
      <c r="B14" s="9" t="s">
        <v>356</v>
      </c>
      <c r="C14" s="8"/>
      <c r="D14" s="47"/>
      <c r="E14" s="4"/>
      <c r="F14" s="79" t="s">
        <v>6</v>
      </c>
      <c r="G14" s="13"/>
      <c r="I14" s="14"/>
      <c r="J14" s="1"/>
    </row>
    <row r="15" spans="1:10" s="15" customFormat="1" ht="14.5" x14ac:dyDescent="0.35">
      <c r="A15" s="81" t="s">
        <v>367</v>
      </c>
      <c r="B15" s="9" t="s">
        <v>117</v>
      </c>
      <c r="C15" s="16" t="s">
        <v>360</v>
      </c>
      <c r="D15" s="11"/>
      <c r="E15" s="10"/>
      <c r="F15" s="78" t="s">
        <v>6</v>
      </c>
      <c r="G15" s="13"/>
      <c r="H15" s="32"/>
      <c r="I15" s="14"/>
    </row>
    <row r="16" spans="1:10" ht="14.5" x14ac:dyDescent="0.35">
      <c r="A16" s="81" t="s">
        <v>357</v>
      </c>
      <c r="B16" s="9" t="s">
        <v>112</v>
      </c>
      <c r="C16" s="8" t="s">
        <v>362</v>
      </c>
      <c r="D16" s="47"/>
      <c r="E16" s="10"/>
      <c r="F16" s="79" t="s">
        <v>6</v>
      </c>
      <c r="G16" s="13"/>
      <c r="I16" s="14"/>
      <c r="J16" s="1"/>
    </row>
    <row r="17" spans="1:10" ht="14.5" x14ac:dyDescent="0.35">
      <c r="A17" s="81" t="s">
        <v>358</v>
      </c>
      <c r="B17" s="9" t="s">
        <v>72</v>
      </c>
      <c r="C17" s="4" t="s">
        <v>361</v>
      </c>
      <c r="D17" s="47"/>
      <c r="E17" s="10"/>
      <c r="F17" s="79" t="s">
        <v>6</v>
      </c>
      <c r="G17" s="13"/>
      <c r="I17" s="14"/>
      <c r="J17" s="1"/>
    </row>
    <row r="18" spans="1:10" ht="14.5" x14ac:dyDescent="0.35">
      <c r="A18" s="81" t="s">
        <v>299</v>
      </c>
      <c r="B18" s="47" t="s">
        <v>359</v>
      </c>
      <c r="C18" s="8"/>
      <c r="D18" s="47"/>
      <c r="E18" s="4"/>
      <c r="F18" s="79" t="s">
        <v>6</v>
      </c>
      <c r="G18" s="13"/>
      <c r="I18" s="14"/>
      <c r="J18" s="1"/>
    </row>
    <row r="19" spans="1:10" x14ac:dyDescent="0.35">
      <c r="A19" s="23"/>
      <c r="B19" s="24"/>
      <c r="C19" s="25"/>
      <c r="D19" s="26"/>
      <c r="E19" s="25"/>
      <c r="F19" s="27"/>
      <c r="G19" s="28"/>
      <c r="H19" s="33"/>
      <c r="I19" s="29"/>
      <c r="J19" s="1"/>
    </row>
    <row r="20" spans="1:10" ht="31.5" x14ac:dyDescent="0.35">
      <c r="A20" s="81" t="s">
        <v>64</v>
      </c>
      <c r="B20" s="81"/>
      <c r="C20" s="81" t="s">
        <v>368</v>
      </c>
      <c r="D20" s="47"/>
      <c r="E20" s="4"/>
      <c r="F20" s="79" t="s">
        <v>6</v>
      </c>
      <c r="I20" s="44"/>
    </row>
    <row r="21" spans="1:10" ht="21" x14ac:dyDescent="0.35">
      <c r="A21" s="81" t="s">
        <v>391</v>
      </c>
      <c r="B21" s="81"/>
      <c r="C21" s="81" t="s">
        <v>369</v>
      </c>
      <c r="D21" s="47"/>
      <c r="E21" s="4"/>
      <c r="F21" s="79" t="s">
        <v>6</v>
      </c>
      <c r="G21" s="13"/>
      <c r="I21" s="44"/>
    </row>
    <row r="22" spans="1:10" ht="14.5" x14ac:dyDescent="0.35">
      <c r="A22" s="81" t="s">
        <v>143</v>
      </c>
      <c r="B22" s="81"/>
      <c r="C22" s="81"/>
      <c r="D22" s="47"/>
      <c r="E22" s="4"/>
      <c r="F22" s="79" t="s">
        <v>6</v>
      </c>
      <c r="G22" s="13"/>
      <c r="I22" s="44"/>
    </row>
    <row r="23" spans="1:10" ht="14.5" x14ac:dyDescent="0.35">
      <c r="A23" s="81" t="s">
        <v>394</v>
      </c>
      <c r="B23" s="81"/>
      <c r="C23" s="81"/>
      <c r="D23" s="47"/>
      <c r="E23" s="4"/>
      <c r="F23" s="79" t="s">
        <v>6</v>
      </c>
      <c r="G23" s="13"/>
      <c r="I23" s="44"/>
    </row>
    <row r="24" spans="1:10" ht="14.5" x14ac:dyDescent="0.35">
      <c r="A24" s="81" t="s">
        <v>143</v>
      </c>
      <c r="B24" s="81"/>
      <c r="C24" s="81"/>
      <c r="D24" s="47"/>
      <c r="E24" s="4"/>
      <c r="F24" s="79" t="s">
        <v>6</v>
      </c>
      <c r="G24" s="13"/>
      <c r="I24" s="44"/>
    </row>
    <row r="25" spans="1:10" ht="21" x14ac:dyDescent="0.35">
      <c r="A25" s="81" t="s">
        <v>370</v>
      </c>
      <c r="B25" s="81"/>
      <c r="C25" s="81" t="s">
        <v>371</v>
      </c>
      <c r="D25" s="47"/>
      <c r="E25" s="4"/>
      <c r="F25" s="79" t="s">
        <v>6</v>
      </c>
      <c r="G25" s="13"/>
      <c r="I25" s="44"/>
      <c r="J25" s="1"/>
    </row>
    <row r="26" spans="1:10" ht="14.5" x14ac:dyDescent="0.35">
      <c r="A26" s="81" t="s">
        <v>143</v>
      </c>
      <c r="B26" s="81"/>
      <c r="C26" s="81"/>
      <c r="D26" s="47"/>
      <c r="E26" s="4"/>
      <c r="F26" s="79" t="s">
        <v>6</v>
      </c>
      <c r="G26" s="13"/>
      <c r="I26" s="44"/>
      <c r="J26" s="1"/>
    </row>
    <row r="27" spans="1:10" ht="14.5" x14ac:dyDescent="0.35">
      <c r="A27" s="81" t="s">
        <v>63</v>
      </c>
      <c r="B27" s="81"/>
      <c r="C27" s="81" t="s">
        <v>372</v>
      </c>
      <c r="D27" s="47"/>
      <c r="E27" s="4"/>
      <c r="F27" s="79" t="s">
        <v>6</v>
      </c>
      <c r="G27" s="13"/>
      <c r="I27" s="44"/>
      <c r="J27" s="1"/>
    </row>
    <row r="28" spans="1:10" ht="14.5" x14ac:dyDescent="0.35">
      <c r="A28" s="81" t="s">
        <v>143</v>
      </c>
      <c r="B28" s="81"/>
      <c r="C28" s="81"/>
      <c r="D28" s="47"/>
      <c r="E28" s="4"/>
      <c r="F28" s="79" t="s">
        <v>6</v>
      </c>
      <c r="G28" s="13"/>
      <c r="I28" s="44"/>
      <c r="J28" s="1"/>
    </row>
    <row r="29" spans="1:10" ht="10.5" customHeight="1" x14ac:dyDescent="0.35">
      <c r="A29" s="81" t="s">
        <v>373</v>
      </c>
      <c r="B29" s="81"/>
      <c r="C29" s="81" t="s">
        <v>374</v>
      </c>
      <c r="D29" s="47"/>
      <c r="E29" s="4"/>
      <c r="F29" s="79" t="s">
        <v>6</v>
      </c>
      <c r="G29" s="13"/>
      <c r="I29" s="44"/>
      <c r="J29" s="1"/>
    </row>
    <row r="30" spans="1:10" ht="10.5" customHeight="1" x14ac:dyDescent="0.35">
      <c r="A30" s="81" t="s">
        <v>392</v>
      </c>
      <c r="B30" s="81"/>
      <c r="C30" s="81"/>
      <c r="D30" s="47"/>
      <c r="E30" s="4"/>
      <c r="F30" s="79" t="s">
        <v>6</v>
      </c>
      <c r="G30" s="13"/>
      <c r="I30" s="44"/>
      <c r="J30" s="1"/>
    </row>
    <row r="31" spans="1:10" ht="10.5" customHeight="1" x14ac:dyDescent="0.35">
      <c r="A31" s="81" t="s">
        <v>395</v>
      </c>
      <c r="B31" s="81"/>
      <c r="C31" s="81"/>
      <c r="D31" s="47"/>
      <c r="E31" s="4"/>
      <c r="F31" s="79" t="s">
        <v>6</v>
      </c>
      <c r="G31" s="13"/>
      <c r="I31" s="44"/>
      <c r="J31" s="1"/>
    </row>
    <row r="32" spans="1:10" ht="10.5" customHeight="1" x14ac:dyDescent="0.35">
      <c r="A32" s="81" t="s">
        <v>156</v>
      </c>
      <c r="B32" s="81"/>
      <c r="C32" s="81"/>
      <c r="D32" s="47"/>
      <c r="E32" s="4"/>
      <c r="F32" s="79" t="s">
        <v>6</v>
      </c>
      <c r="G32" s="13"/>
      <c r="I32" s="44"/>
      <c r="J32" s="1"/>
    </row>
    <row r="33" spans="1:10" x14ac:dyDescent="0.35">
      <c r="A33" s="23"/>
      <c r="B33" s="26"/>
      <c r="C33" s="25"/>
      <c r="D33" s="26"/>
      <c r="E33" s="25"/>
      <c r="F33" s="27"/>
      <c r="G33" s="28">
        <f t="shared" ref="G33:G39" si="0">IF($A33="",0,(LEN(TRIM($A33))-LEN(SUBSTITUTE(TRIM($A33),",","")))+1)</f>
        <v>0</v>
      </c>
      <c r="H33" s="33"/>
      <c r="I33" s="29">
        <f t="shared" ref="I33:I63" si="1">H33*G33</f>
        <v>0</v>
      </c>
      <c r="J33" s="1"/>
    </row>
    <row r="34" spans="1:10" ht="10.5" customHeight="1" x14ac:dyDescent="0.35">
      <c r="A34" s="83" t="s">
        <v>0</v>
      </c>
      <c r="B34" s="9" t="s">
        <v>300</v>
      </c>
      <c r="C34" s="4" t="s">
        <v>320</v>
      </c>
      <c r="D34" s="47"/>
      <c r="E34" s="4"/>
      <c r="F34" s="79" t="s">
        <v>6</v>
      </c>
      <c r="G34" s="13"/>
      <c r="I34" s="14"/>
      <c r="J34" s="1"/>
    </row>
    <row r="35" spans="1:10" ht="10.5" customHeight="1" x14ac:dyDescent="0.35">
      <c r="A35" s="23"/>
      <c r="B35" s="24"/>
      <c r="C35" s="25"/>
      <c r="D35" s="26"/>
      <c r="E35" s="25"/>
      <c r="F35" s="27"/>
      <c r="G35" s="28">
        <f t="shared" si="0"/>
        <v>0</v>
      </c>
      <c r="H35" s="33"/>
      <c r="I35" s="29">
        <f t="shared" si="1"/>
        <v>0</v>
      </c>
      <c r="J35" s="1"/>
    </row>
    <row r="36" spans="1:10" ht="21" x14ac:dyDescent="0.35">
      <c r="A36" s="81" t="s">
        <v>375</v>
      </c>
      <c r="B36" s="47"/>
      <c r="C36" s="84" t="s">
        <v>301</v>
      </c>
      <c r="D36" s="47"/>
      <c r="E36" s="4"/>
      <c r="F36" s="79" t="s">
        <v>6</v>
      </c>
      <c r="G36" s="13"/>
      <c r="I36" s="14"/>
      <c r="J36" s="1"/>
    </row>
    <row r="37" spans="1:10" ht="14.5" x14ac:dyDescent="0.35">
      <c r="A37" s="81" t="s">
        <v>376</v>
      </c>
      <c r="B37" s="47"/>
      <c r="C37" s="84" t="s">
        <v>302</v>
      </c>
      <c r="D37" s="47"/>
      <c r="E37" s="4"/>
      <c r="F37" s="79" t="s">
        <v>6</v>
      </c>
      <c r="H37" s="7"/>
      <c r="I37" s="44"/>
    </row>
    <row r="38" spans="1:10" ht="21" x14ac:dyDescent="0.35">
      <c r="A38" s="81" t="s">
        <v>377</v>
      </c>
      <c r="B38" s="47"/>
      <c r="C38" s="84" t="s">
        <v>303</v>
      </c>
      <c r="D38" s="47"/>
      <c r="E38" s="4"/>
      <c r="F38" s="79" t="s">
        <v>6</v>
      </c>
      <c r="H38" s="7"/>
      <c r="I38" s="44"/>
    </row>
    <row r="39" spans="1:10" x14ac:dyDescent="0.35">
      <c r="A39" s="23"/>
      <c r="B39" s="24"/>
      <c r="C39" s="25"/>
      <c r="D39" s="26"/>
      <c r="E39" s="25"/>
      <c r="F39" s="27"/>
      <c r="G39" s="28">
        <f t="shared" si="0"/>
        <v>0</v>
      </c>
      <c r="H39" s="33"/>
      <c r="I39" s="29">
        <f t="shared" si="1"/>
        <v>0</v>
      </c>
      <c r="J39" s="1"/>
    </row>
    <row r="40" spans="1:10" ht="14.5" x14ac:dyDescent="0.25">
      <c r="A40" s="77" t="s">
        <v>378</v>
      </c>
      <c r="B40" s="77">
        <v>0</v>
      </c>
      <c r="C40" s="81">
        <v>0</v>
      </c>
      <c r="D40" s="47"/>
      <c r="E40" s="4"/>
      <c r="F40" s="79" t="s">
        <v>6</v>
      </c>
      <c r="H40" s="7"/>
      <c r="I40" s="44"/>
    </row>
    <row r="41" spans="1:10" ht="14.5" x14ac:dyDescent="0.25">
      <c r="A41" s="77" t="s">
        <v>379</v>
      </c>
      <c r="B41" s="77">
        <v>10</v>
      </c>
      <c r="C41" s="81">
        <v>10</v>
      </c>
      <c r="D41" s="47"/>
      <c r="E41" s="4"/>
      <c r="F41" s="79" t="s">
        <v>6</v>
      </c>
      <c r="G41" s="13"/>
      <c r="I41" s="14"/>
      <c r="J41" s="1"/>
    </row>
    <row r="42" spans="1:10" ht="14.5" x14ac:dyDescent="0.25">
      <c r="A42" s="77" t="s">
        <v>304</v>
      </c>
      <c r="B42" s="77" t="s">
        <v>340</v>
      </c>
      <c r="C42" s="81" t="s">
        <v>340</v>
      </c>
      <c r="D42" s="47"/>
      <c r="E42" s="4"/>
      <c r="F42" s="79" t="s">
        <v>6</v>
      </c>
      <c r="H42" s="7"/>
      <c r="I42" s="44"/>
    </row>
    <row r="43" spans="1:10" ht="42" x14ac:dyDescent="0.25">
      <c r="A43" s="77" t="s">
        <v>380</v>
      </c>
      <c r="B43" s="77" t="s">
        <v>341</v>
      </c>
      <c r="C43" s="81" t="s">
        <v>341</v>
      </c>
      <c r="D43" s="47"/>
      <c r="E43" s="4"/>
      <c r="F43" s="79" t="s">
        <v>6</v>
      </c>
      <c r="G43" s="13"/>
      <c r="I43" s="14"/>
      <c r="J43" s="1"/>
    </row>
    <row r="44" spans="1:10" ht="14.5" x14ac:dyDescent="0.25">
      <c r="A44" s="85" t="s">
        <v>305</v>
      </c>
      <c r="B44" s="85" t="s">
        <v>342</v>
      </c>
      <c r="C44" s="86" t="s">
        <v>342</v>
      </c>
      <c r="D44" s="11"/>
      <c r="E44" s="10"/>
      <c r="F44" s="79" t="s">
        <v>6</v>
      </c>
      <c r="G44" s="13"/>
      <c r="I44" s="14"/>
      <c r="J44" s="1"/>
    </row>
    <row r="45" spans="1:10" ht="10.5" customHeight="1" x14ac:dyDescent="0.25">
      <c r="A45" s="77" t="s">
        <v>381</v>
      </c>
      <c r="B45" s="77" t="s">
        <v>343</v>
      </c>
      <c r="C45" s="81" t="s">
        <v>343</v>
      </c>
      <c r="D45" s="47"/>
      <c r="E45" s="4"/>
      <c r="F45" s="79" t="s">
        <v>6</v>
      </c>
      <c r="G45" s="13"/>
      <c r="I45" s="14"/>
      <c r="J45" s="1"/>
    </row>
    <row r="46" spans="1:10" ht="10.5" customHeight="1" x14ac:dyDescent="0.25">
      <c r="A46" s="77" t="s">
        <v>306</v>
      </c>
      <c r="B46" s="77" t="s">
        <v>344</v>
      </c>
      <c r="C46" s="81" t="s">
        <v>344</v>
      </c>
      <c r="D46" s="47"/>
      <c r="E46" s="4"/>
      <c r="F46" s="79" t="s">
        <v>6</v>
      </c>
      <c r="G46" s="13"/>
      <c r="I46" s="14"/>
      <c r="J46" s="1"/>
    </row>
    <row r="47" spans="1:10" ht="14.5" x14ac:dyDescent="0.25">
      <c r="A47" s="77" t="s">
        <v>61</v>
      </c>
      <c r="B47" s="77" t="s">
        <v>345</v>
      </c>
      <c r="C47" s="81" t="s">
        <v>345</v>
      </c>
      <c r="D47" s="47"/>
      <c r="E47" s="4"/>
      <c r="F47" s="79" t="s">
        <v>6</v>
      </c>
      <c r="G47" s="13"/>
      <c r="I47" s="14"/>
      <c r="J47" s="1"/>
    </row>
    <row r="48" spans="1:10" ht="10.5" customHeight="1" x14ac:dyDescent="0.25">
      <c r="A48" s="77" t="s">
        <v>382</v>
      </c>
      <c r="B48" s="77" t="s">
        <v>346</v>
      </c>
      <c r="C48" s="81" t="s">
        <v>346</v>
      </c>
      <c r="D48" s="47"/>
      <c r="E48" s="4"/>
      <c r="F48" s="79" t="s">
        <v>6</v>
      </c>
      <c r="G48" s="13"/>
      <c r="I48" s="14"/>
      <c r="J48" s="1"/>
    </row>
    <row r="49" spans="1:10" ht="10.5" customHeight="1" x14ac:dyDescent="0.25">
      <c r="A49" s="77" t="s">
        <v>307</v>
      </c>
      <c r="B49" s="77" t="s">
        <v>347</v>
      </c>
      <c r="C49" s="81" t="s">
        <v>347</v>
      </c>
      <c r="D49" s="47"/>
      <c r="E49" s="4"/>
      <c r="F49" s="79" t="s">
        <v>6</v>
      </c>
      <c r="G49" s="13"/>
      <c r="I49" s="14"/>
      <c r="J49" s="1"/>
    </row>
    <row r="50" spans="1:10" ht="14.5" x14ac:dyDescent="0.25">
      <c r="A50" s="77" t="s">
        <v>383</v>
      </c>
      <c r="B50" s="77">
        <v>150</v>
      </c>
      <c r="C50" s="81">
        <v>150</v>
      </c>
      <c r="D50" s="47"/>
      <c r="E50" s="4"/>
      <c r="F50" s="79" t="s">
        <v>6</v>
      </c>
      <c r="G50" s="13"/>
      <c r="I50" s="14"/>
      <c r="J50" s="1"/>
    </row>
    <row r="51" spans="1:10" ht="14.5" x14ac:dyDescent="0.25">
      <c r="A51" s="77" t="s">
        <v>59</v>
      </c>
      <c r="B51" s="77" t="s">
        <v>348</v>
      </c>
      <c r="C51" s="81" t="s">
        <v>348</v>
      </c>
      <c r="D51" s="47"/>
      <c r="E51" s="4"/>
      <c r="F51" s="79" t="s">
        <v>6</v>
      </c>
      <c r="G51" s="13"/>
      <c r="I51" s="14"/>
      <c r="J51" s="1"/>
    </row>
    <row r="52" spans="1:10" ht="14.5" x14ac:dyDescent="0.25">
      <c r="A52" s="77" t="s">
        <v>384</v>
      </c>
      <c r="B52" s="77" t="s">
        <v>349</v>
      </c>
      <c r="C52" s="81" t="s">
        <v>349</v>
      </c>
      <c r="D52" s="47"/>
      <c r="E52" s="4"/>
      <c r="F52" s="79" t="s">
        <v>6</v>
      </c>
      <c r="G52" s="13"/>
      <c r="I52" s="14"/>
      <c r="J52" s="1"/>
    </row>
    <row r="53" spans="1:10" ht="14.5" x14ac:dyDescent="0.25">
      <c r="A53" s="77" t="s">
        <v>385</v>
      </c>
      <c r="B53" s="77" t="s">
        <v>350</v>
      </c>
      <c r="C53" s="81" t="s">
        <v>350</v>
      </c>
      <c r="D53" s="47"/>
      <c r="E53" s="4"/>
      <c r="F53" s="79" t="s">
        <v>6</v>
      </c>
      <c r="G53" s="13"/>
      <c r="I53" s="14"/>
      <c r="J53" s="1"/>
    </row>
    <row r="54" spans="1:10" ht="10.5" customHeight="1" x14ac:dyDescent="0.25">
      <c r="A54" s="77" t="s">
        <v>53</v>
      </c>
      <c r="B54" s="77" t="s">
        <v>351</v>
      </c>
      <c r="C54" s="81" t="s">
        <v>351</v>
      </c>
      <c r="D54" s="47"/>
      <c r="E54" s="4"/>
      <c r="F54" s="79" t="s">
        <v>6</v>
      </c>
      <c r="G54" s="13"/>
      <c r="I54" s="14"/>
      <c r="J54" s="1"/>
    </row>
    <row r="55" spans="1:10" ht="10.5" customHeight="1" x14ac:dyDescent="0.25">
      <c r="A55" s="85" t="s">
        <v>308</v>
      </c>
      <c r="B55" s="85" t="s">
        <v>352</v>
      </c>
      <c r="C55" s="86" t="s">
        <v>352</v>
      </c>
      <c r="D55" s="11"/>
      <c r="E55" s="10"/>
      <c r="F55" s="79" t="s">
        <v>6</v>
      </c>
      <c r="G55" s="13"/>
      <c r="I55" s="14"/>
      <c r="J55" s="1"/>
    </row>
    <row r="56" spans="1:10" ht="14.5" x14ac:dyDescent="0.25">
      <c r="A56" s="77" t="s">
        <v>62</v>
      </c>
      <c r="B56" s="77" t="s">
        <v>353</v>
      </c>
      <c r="C56" s="81" t="s">
        <v>353</v>
      </c>
      <c r="D56" s="47"/>
      <c r="E56" s="4"/>
      <c r="F56" s="79" t="s">
        <v>6</v>
      </c>
      <c r="G56" s="13"/>
      <c r="I56" s="14"/>
      <c r="J56" s="1"/>
    </row>
    <row r="57" spans="1:10" ht="14.5" x14ac:dyDescent="0.25">
      <c r="A57" s="77" t="s">
        <v>386</v>
      </c>
      <c r="B57" s="77" t="s">
        <v>354</v>
      </c>
      <c r="C57" s="81" t="s">
        <v>389</v>
      </c>
      <c r="D57" s="47"/>
      <c r="E57" s="4"/>
      <c r="F57" s="79" t="s">
        <v>6</v>
      </c>
      <c r="G57" s="13"/>
      <c r="I57" s="14"/>
      <c r="J57" s="1"/>
    </row>
    <row r="58" spans="1:10" ht="14.5" x14ac:dyDescent="0.25">
      <c r="A58" s="77" t="s">
        <v>387</v>
      </c>
      <c r="B58" s="77">
        <v>470</v>
      </c>
      <c r="C58" s="81">
        <v>470</v>
      </c>
      <c r="D58" s="47"/>
      <c r="E58" s="4"/>
      <c r="F58" s="79" t="s">
        <v>6</v>
      </c>
      <c r="G58" s="13"/>
      <c r="I58" s="14"/>
      <c r="J58" s="1"/>
    </row>
    <row r="59" spans="1:10" ht="14.5" x14ac:dyDescent="0.25">
      <c r="A59" s="77" t="s">
        <v>390</v>
      </c>
      <c r="B59" s="77">
        <v>510</v>
      </c>
      <c r="C59" s="81">
        <v>510</v>
      </c>
      <c r="D59" s="47"/>
      <c r="E59" s="4"/>
      <c r="F59" s="79" t="s">
        <v>6</v>
      </c>
      <c r="G59" s="13"/>
      <c r="I59" s="14"/>
      <c r="J59" s="1"/>
    </row>
    <row r="60" spans="1:10" ht="14.5" x14ac:dyDescent="0.25">
      <c r="A60" s="77" t="s">
        <v>388</v>
      </c>
      <c r="B60" s="77">
        <v>80</v>
      </c>
      <c r="C60" s="81">
        <v>80</v>
      </c>
      <c r="D60" s="47"/>
      <c r="E60" s="4"/>
      <c r="F60" s="79" t="s">
        <v>6</v>
      </c>
      <c r="G60" s="13"/>
      <c r="I60" s="14"/>
      <c r="J60" s="1"/>
    </row>
    <row r="61" spans="1:10" x14ac:dyDescent="0.35">
      <c r="A61" s="23"/>
      <c r="B61" s="24"/>
      <c r="C61" s="25"/>
      <c r="D61" s="26"/>
      <c r="E61" s="25"/>
      <c r="F61" s="27"/>
      <c r="G61" s="28">
        <f t="shared" ref="G61:G63" si="2">IF($A61="",0,(LEN(TRIM($A61))-LEN(SUBSTITUTE(TRIM($A61),",","")))+1)</f>
        <v>0</v>
      </c>
      <c r="H61" s="33"/>
      <c r="I61" s="29">
        <f t="shared" si="1"/>
        <v>0</v>
      </c>
      <c r="J61" s="1"/>
    </row>
    <row r="62" spans="1:10" ht="14.5" x14ac:dyDescent="0.35">
      <c r="A62" s="81" t="s">
        <v>309</v>
      </c>
      <c r="B62" s="9"/>
      <c r="C62" s="4"/>
      <c r="D62" s="47"/>
      <c r="E62" s="4"/>
      <c r="F62" s="79" t="s">
        <v>6</v>
      </c>
      <c r="G62" s="13"/>
      <c r="I62" s="14"/>
      <c r="J62" s="1"/>
    </row>
    <row r="63" spans="1:10" x14ac:dyDescent="0.35">
      <c r="A63" s="23"/>
      <c r="B63" s="24"/>
      <c r="C63" s="25"/>
      <c r="D63" s="26"/>
      <c r="E63" s="25"/>
      <c r="F63" s="27"/>
      <c r="G63" s="28">
        <f t="shared" si="2"/>
        <v>0</v>
      </c>
      <c r="H63" s="33"/>
      <c r="I63" s="29">
        <f t="shared" si="1"/>
        <v>0</v>
      </c>
      <c r="J63" s="1"/>
    </row>
    <row r="64" spans="1:10" ht="14.5" x14ac:dyDescent="0.35">
      <c r="A64" s="81" t="s">
        <v>310</v>
      </c>
      <c r="B64" s="9"/>
      <c r="C64" s="8"/>
      <c r="D64" s="82" t="s">
        <v>322</v>
      </c>
      <c r="E64" s="4"/>
      <c r="F64" s="79" t="s">
        <v>6</v>
      </c>
      <c r="G64" s="13"/>
      <c r="I64" s="14"/>
      <c r="J64" s="1"/>
    </row>
    <row r="65" spans="1:10" ht="14.5" x14ac:dyDescent="0.35">
      <c r="A65" s="81" t="s">
        <v>311</v>
      </c>
      <c r="B65" s="9"/>
      <c r="C65" s="8"/>
      <c r="D65" s="82" t="s">
        <v>65</v>
      </c>
      <c r="E65" s="4"/>
      <c r="F65" s="79" t="s">
        <v>6</v>
      </c>
      <c r="G65" s="13"/>
      <c r="I65" s="14"/>
      <c r="J65" s="1"/>
    </row>
    <row r="66" spans="1:10" ht="10.5" customHeight="1" x14ac:dyDescent="0.35">
      <c r="A66" s="81" t="s">
        <v>312</v>
      </c>
      <c r="B66" s="9"/>
      <c r="C66" s="9"/>
      <c r="D66" s="82" t="s">
        <v>323</v>
      </c>
      <c r="E66" s="4"/>
      <c r="F66" s="5"/>
      <c r="H66" s="7"/>
      <c r="I66" s="44"/>
    </row>
    <row r="67" spans="1:10" ht="10.5" customHeight="1" x14ac:dyDescent="0.35">
      <c r="A67" s="81" t="s">
        <v>313</v>
      </c>
      <c r="B67" s="9"/>
      <c r="C67" s="4"/>
      <c r="D67" s="82" t="s">
        <v>324</v>
      </c>
      <c r="E67" s="4"/>
      <c r="F67" s="79" t="s">
        <v>6</v>
      </c>
      <c r="G67" s="13"/>
      <c r="I67" s="14"/>
      <c r="J67" s="1"/>
    </row>
    <row r="68" spans="1:10" ht="10.5" customHeight="1" x14ac:dyDescent="0.35">
      <c r="A68" s="81" t="s">
        <v>67</v>
      </c>
      <c r="B68" s="9"/>
      <c r="C68" s="8"/>
      <c r="D68" s="82" t="s">
        <v>325</v>
      </c>
      <c r="E68" s="4"/>
      <c r="F68" s="79" t="s">
        <v>6</v>
      </c>
      <c r="G68" s="13"/>
      <c r="I68" s="14"/>
      <c r="J68" s="1"/>
    </row>
    <row r="69" spans="1:10" ht="10.5" customHeight="1" x14ac:dyDescent="0.35">
      <c r="A69" s="81" t="s">
        <v>314</v>
      </c>
      <c r="B69" s="9"/>
      <c r="C69" s="8"/>
      <c r="D69" s="82" t="s">
        <v>326</v>
      </c>
      <c r="E69" s="4"/>
      <c r="F69" s="79" t="s">
        <v>6</v>
      </c>
      <c r="H69" s="7"/>
      <c r="I69" s="44"/>
    </row>
    <row r="70" spans="1:10" ht="10.5" customHeight="1" x14ac:dyDescent="0.35">
      <c r="A70" s="81" t="s">
        <v>315</v>
      </c>
      <c r="B70" s="9"/>
      <c r="C70" s="4"/>
      <c r="D70" s="82" t="s">
        <v>327</v>
      </c>
      <c r="E70" s="4"/>
      <c r="F70" s="79" t="s">
        <v>6</v>
      </c>
      <c r="G70" s="13"/>
      <c r="I70" s="14"/>
      <c r="J70" s="1"/>
    </row>
    <row r="71" spans="1:10" ht="10.5" customHeight="1" x14ac:dyDescent="0.35">
      <c r="A71" s="81" t="s">
        <v>4</v>
      </c>
      <c r="B71" s="9"/>
      <c r="C71" s="4"/>
      <c r="D71" s="82" t="s">
        <v>328</v>
      </c>
      <c r="E71" s="4"/>
      <c r="F71" s="80" t="s">
        <v>6</v>
      </c>
      <c r="G71" s="13"/>
      <c r="I71" s="14"/>
      <c r="J71" s="1"/>
    </row>
    <row r="72" spans="1:10" ht="14.5" x14ac:dyDescent="0.35">
      <c r="A72" s="81" t="s">
        <v>316</v>
      </c>
      <c r="B72" s="9"/>
      <c r="C72" s="4"/>
      <c r="D72" s="82" t="s">
        <v>329</v>
      </c>
      <c r="E72" s="4"/>
      <c r="F72" s="79" t="s">
        <v>6</v>
      </c>
      <c r="G72" s="13"/>
      <c r="I72" s="14"/>
      <c r="J72" s="1"/>
    </row>
    <row r="73" spans="1:10" ht="14.5" x14ac:dyDescent="0.35">
      <c r="A73" s="81" t="s">
        <v>15</v>
      </c>
      <c r="B73" s="9"/>
      <c r="C73" s="4"/>
      <c r="D73" s="82" t="s">
        <v>330</v>
      </c>
      <c r="E73" s="4"/>
      <c r="F73" s="79" t="s">
        <v>6</v>
      </c>
      <c r="G73" s="13"/>
      <c r="I73" s="14"/>
    </row>
    <row r="74" spans="1:10" ht="10.5" customHeight="1" x14ac:dyDescent="0.35">
      <c r="A74" s="81" t="s">
        <v>335</v>
      </c>
      <c r="B74" s="9"/>
      <c r="C74" s="4"/>
      <c r="D74" s="82" t="s">
        <v>331</v>
      </c>
      <c r="E74" s="4"/>
      <c r="F74" s="79" t="s">
        <v>6</v>
      </c>
      <c r="G74" s="13"/>
      <c r="I74" s="14"/>
      <c r="J74" s="17"/>
    </row>
    <row r="75" spans="1:10" ht="15.5" customHeight="1" x14ac:dyDescent="0.35">
      <c r="A75" s="81" t="s">
        <v>317</v>
      </c>
      <c r="B75" s="9"/>
      <c r="C75" s="4"/>
      <c r="D75" s="82" t="s">
        <v>332</v>
      </c>
      <c r="E75" s="4"/>
      <c r="F75" s="79" t="s">
        <v>6</v>
      </c>
      <c r="G75" s="13"/>
      <c r="I75" s="14"/>
    </row>
    <row r="76" spans="1:10" ht="16" customHeight="1" x14ac:dyDescent="0.35">
      <c r="A76" s="81" t="s">
        <v>318</v>
      </c>
      <c r="B76" s="9"/>
      <c r="C76" s="4"/>
      <c r="D76" s="82" t="s">
        <v>333</v>
      </c>
      <c r="E76" s="4"/>
      <c r="F76" s="5" t="s">
        <v>74</v>
      </c>
      <c r="G76" s="13"/>
      <c r="I76" s="14"/>
    </row>
    <row r="77" spans="1:10" ht="14.5" x14ac:dyDescent="0.35">
      <c r="A77" s="81" t="s">
        <v>319</v>
      </c>
      <c r="B77" s="9"/>
      <c r="C77" s="4"/>
      <c r="D77" s="82" t="s">
        <v>334</v>
      </c>
      <c r="E77" s="4"/>
      <c r="F77" s="79" t="s">
        <v>6</v>
      </c>
      <c r="G77" s="13"/>
      <c r="I77" s="14"/>
    </row>
    <row r="78" spans="1:10" x14ac:dyDescent="0.35">
      <c r="A78" s="23"/>
      <c r="B78" s="24"/>
      <c r="C78" s="25"/>
      <c r="D78" s="26"/>
      <c r="E78" s="25"/>
      <c r="F78" s="27"/>
      <c r="G78" s="28">
        <f>IF($A78="",0,(LEN(TRIM($A78))-LEN(SUBSTITUTE(TRIM($A78),",","")))+1)</f>
        <v>0</v>
      </c>
      <c r="H78" s="33"/>
      <c r="I78" s="29">
        <f t="shared" ref="I78" si="3">H78*G78</f>
        <v>0</v>
      </c>
    </row>
    <row r="79" spans="1:10" ht="15.5" customHeight="1" x14ac:dyDescent="0.35">
      <c r="A79" s="81" t="s">
        <v>393</v>
      </c>
      <c r="B79" s="9"/>
      <c r="C79" s="4"/>
      <c r="D79" s="82"/>
      <c r="E79" s="4"/>
      <c r="F79" s="79" t="s">
        <v>6</v>
      </c>
      <c r="G79" s="13"/>
      <c r="I79" s="14"/>
    </row>
    <row r="80" spans="1:10" ht="11" thickBot="1" x14ac:dyDescent="0.4">
      <c r="A80" s="23"/>
      <c r="B80" s="24"/>
      <c r="C80" s="25"/>
      <c r="D80" s="26"/>
      <c r="E80" s="25"/>
      <c r="F80" s="27"/>
      <c r="G80" s="28">
        <f>IF($A80="",0,(LEN(TRIM($A80))-LEN(SUBSTITUTE(TRIM($A80),",","")))+1)</f>
        <v>0</v>
      </c>
      <c r="H80" s="33"/>
      <c r="I80" s="29">
        <f t="shared" ref="I80" si="4">H80*G80</f>
        <v>0</v>
      </c>
    </row>
    <row r="81" spans="7:9" x14ac:dyDescent="0.35">
      <c r="G81" s="59" t="s">
        <v>13</v>
      </c>
      <c r="H81" s="60"/>
      <c r="I81" s="63">
        <f>SUM(I6:I78)</f>
        <v>0</v>
      </c>
    </row>
    <row r="82" spans="7:9" ht="11" thickBot="1" x14ac:dyDescent="0.4">
      <c r="G82" s="61"/>
      <c r="H82" s="62"/>
      <c r="I82" s="64"/>
    </row>
  </sheetData>
  <mergeCells count="3">
    <mergeCell ref="A1:I4"/>
    <mergeCell ref="G81:H82"/>
    <mergeCell ref="I81:I82"/>
  </mergeCells>
  <hyperlinks>
    <hyperlink ref="F12" r:id="rId1"/>
    <hyperlink ref="F14" r:id="rId2"/>
    <hyperlink ref="F37" r:id="rId3"/>
    <hyperlink ref="F74" r:id="rId4"/>
    <hyperlink ref="F67" r:id="rId5"/>
    <hyperlink ref="F73" r:id="rId6"/>
    <hyperlink ref="F38" r:id="rId7"/>
    <hyperlink ref="F36" r:id="rId8"/>
    <hyperlink ref="F34" r:id="rId9"/>
    <hyperlink ref="F71" r:id="rId10"/>
    <hyperlink ref="F75" r:id="rId11"/>
    <hyperlink ref="F77" r:id="rId12"/>
    <hyperlink ref="F68" r:id="rId13"/>
    <hyperlink ref="F69" r:id="rId14"/>
    <hyperlink ref="F70" r:id="rId15"/>
    <hyperlink ref="F72" r:id="rId16"/>
    <hyperlink ref="F65" r:id="rId17"/>
    <hyperlink ref="F64" r:id="rId18"/>
    <hyperlink ref="F62" r:id="rId19"/>
    <hyperlink ref="F6" r:id="rId20"/>
    <hyperlink ref="F7" r:id="rId21"/>
    <hyperlink ref="F8" r:id="rId22"/>
    <hyperlink ref="F9" r:id="rId23"/>
    <hyperlink ref="F10" r:id="rId24"/>
    <hyperlink ref="F13" r:id="rId25"/>
    <hyperlink ref="F18" r:id="rId26"/>
    <hyperlink ref="F15" r:id="rId27"/>
    <hyperlink ref="F17" r:id="rId28"/>
    <hyperlink ref="F16" r:id="rId29"/>
    <hyperlink ref="F40" r:id="rId30"/>
    <hyperlink ref="F41" r:id="rId31"/>
    <hyperlink ref="F42" r:id="rId32"/>
    <hyperlink ref="F43" r:id="rId33"/>
    <hyperlink ref="F45" r:id="rId34"/>
    <hyperlink ref="F46" r:id="rId35"/>
    <hyperlink ref="F47" r:id="rId36"/>
    <hyperlink ref="F48" r:id="rId37"/>
    <hyperlink ref="F49" r:id="rId38"/>
    <hyperlink ref="F50" r:id="rId39"/>
    <hyperlink ref="F51" r:id="rId40"/>
    <hyperlink ref="F52" r:id="rId41"/>
    <hyperlink ref="F53" r:id="rId42"/>
    <hyperlink ref="F54" r:id="rId43"/>
    <hyperlink ref="F56" r:id="rId44"/>
    <hyperlink ref="F57" r:id="rId45"/>
    <hyperlink ref="F58" r:id="rId46"/>
    <hyperlink ref="F59" r:id="rId47"/>
    <hyperlink ref="F60" r:id="rId48"/>
    <hyperlink ref="F44" r:id="rId49"/>
    <hyperlink ref="F55" r:id="rId50"/>
    <hyperlink ref="F25" r:id="rId51"/>
    <hyperlink ref="F26" r:id="rId52"/>
    <hyperlink ref="F32" r:id="rId53"/>
    <hyperlink ref="F21" r:id="rId54"/>
    <hyperlink ref="F22" r:id="rId55"/>
    <hyperlink ref="F30" r:id="rId56"/>
    <hyperlink ref="F29" r:id="rId57"/>
    <hyperlink ref="F27" r:id="rId58"/>
    <hyperlink ref="F28" r:id="rId59"/>
    <hyperlink ref="F20" r:id="rId60"/>
    <hyperlink ref="F79" r:id="rId61"/>
    <hyperlink ref="F23" r:id="rId62"/>
    <hyperlink ref="F24" r:id="rId63"/>
    <hyperlink ref="F31" r:id="rId64"/>
  </hyperlinks>
  <pageMargins left="0.7" right="0.7" top="0.75" bottom="0.75" header="0.3" footer="0.3"/>
  <pageSetup paperSize="3" orientation="portrait" r:id="rId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topLeftCell="A21" zoomScale="145" zoomScaleNormal="145" workbookViewId="0">
      <selection activeCell="D24" sqref="D24"/>
    </sheetView>
  </sheetViews>
  <sheetFormatPr defaultColWidth="9.1796875" defaultRowHeight="10.5" x14ac:dyDescent="0.35"/>
  <cols>
    <col min="1" max="1" width="14.81640625" style="21" customWidth="1"/>
    <col min="2" max="2" width="23.54296875" style="19" bestFit="1" customWidth="1"/>
    <col min="3" max="3" width="18.453125" style="22" bestFit="1" customWidth="1"/>
    <col min="4" max="4" width="10.54296875" style="19" bestFit="1" customWidth="1"/>
    <col min="5" max="5" width="14.453125" style="22" bestFit="1" customWidth="1"/>
    <col min="6" max="6" width="10.36328125" style="19" bestFit="1" customWidth="1"/>
    <col min="7" max="7" width="6.6328125" style="6" bestFit="1" customWidth="1"/>
    <col min="8" max="8" width="6.36328125" style="31" bestFit="1" customWidth="1"/>
    <col min="9" max="9" width="6.90625" style="7" bestFit="1" customWidth="1"/>
    <col min="10" max="10" width="9.1796875" style="19"/>
    <col min="11" max="12" width="9.1796875" style="1"/>
    <col min="13" max="13" width="13.26953125" style="1" customWidth="1"/>
    <col min="14" max="16384" width="9.1796875" style="1"/>
  </cols>
  <sheetData>
    <row r="1" spans="1:10" ht="15.5" customHeight="1" x14ac:dyDescent="0.35">
      <c r="A1" s="50" t="s">
        <v>95</v>
      </c>
      <c r="B1" s="51"/>
      <c r="C1" s="51"/>
      <c r="D1" s="51"/>
      <c r="E1" s="51"/>
      <c r="F1" s="51"/>
      <c r="G1" s="51"/>
      <c r="H1" s="51"/>
      <c r="I1" s="52"/>
      <c r="J1" s="1"/>
    </row>
    <row r="2" spans="1:10" ht="15.5" customHeight="1" x14ac:dyDescent="0.35">
      <c r="A2" s="53"/>
      <c r="B2" s="54"/>
      <c r="C2" s="54"/>
      <c r="D2" s="54"/>
      <c r="E2" s="54"/>
      <c r="F2" s="54"/>
      <c r="G2" s="54"/>
      <c r="H2" s="54"/>
      <c r="I2" s="55"/>
      <c r="J2" s="1"/>
    </row>
    <row r="3" spans="1:10" ht="15.5" customHeight="1" x14ac:dyDescent="0.35">
      <c r="A3" s="53"/>
      <c r="B3" s="54"/>
      <c r="C3" s="54"/>
      <c r="D3" s="54"/>
      <c r="E3" s="54"/>
      <c r="F3" s="54"/>
      <c r="G3" s="54"/>
      <c r="H3" s="54"/>
      <c r="I3" s="55"/>
      <c r="J3" s="1"/>
    </row>
    <row r="4" spans="1:10" ht="16" customHeight="1" thickBot="1" x14ac:dyDescent="0.4">
      <c r="A4" s="56"/>
      <c r="B4" s="57"/>
      <c r="C4" s="57"/>
      <c r="D4" s="57"/>
      <c r="E4" s="57"/>
      <c r="F4" s="57"/>
      <c r="G4" s="57"/>
      <c r="H4" s="57"/>
      <c r="I4" s="58"/>
      <c r="J4" s="1"/>
    </row>
    <row r="5" spans="1:10" ht="11" thickBot="1" x14ac:dyDescent="0.4">
      <c r="A5" s="34" t="s">
        <v>21</v>
      </c>
      <c r="B5" s="35" t="s">
        <v>3</v>
      </c>
      <c r="C5" s="36" t="s">
        <v>1</v>
      </c>
      <c r="D5" s="18" t="s">
        <v>2</v>
      </c>
      <c r="E5" s="36" t="s">
        <v>9</v>
      </c>
      <c r="F5" s="18" t="s">
        <v>5</v>
      </c>
      <c r="G5" s="37" t="s">
        <v>12</v>
      </c>
      <c r="H5" s="38" t="s">
        <v>11</v>
      </c>
      <c r="I5" s="39" t="s">
        <v>14</v>
      </c>
      <c r="J5" s="1"/>
    </row>
    <row r="6" spans="1:10" ht="21" x14ac:dyDescent="0.35">
      <c r="A6" s="3" t="s">
        <v>96</v>
      </c>
      <c r="B6" s="20" t="s">
        <v>37</v>
      </c>
      <c r="C6" s="4" t="s">
        <v>73</v>
      </c>
      <c r="D6" s="20" t="s">
        <v>19</v>
      </c>
      <c r="E6" s="4" t="s">
        <v>46</v>
      </c>
      <c r="F6" s="5" t="s">
        <v>6</v>
      </c>
      <c r="G6" s="6">
        <f t="shared" ref="G6:G8" si="0">IF($A6="",0,(LEN(TRIM($A6))-LEN(SUBSTITUTE(TRIM($A6),",","")))+1)</f>
        <v>9</v>
      </c>
      <c r="H6" s="31">
        <f>IF(G6&gt;=10, 0.14, 0.21)</f>
        <v>0.21</v>
      </c>
      <c r="I6" s="2">
        <f t="shared" ref="I6" si="1">H6*G6</f>
        <v>1.89</v>
      </c>
      <c r="J6" s="1"/>
    </row>
    <row r="7" spans="1:10" x14ac:dyDescent="0.35">
      <c r="A7" s="3" t="s">
        <v>97</v>
      </c>
      <c r="B7" s="9" t="s">
        <v>90</v>
      </c>
      <c r="C7" s="10" t="s">
        <v>89</v>
      </c>
      <c r="D7" s="11" t="s">
        <v>47</v>
      </c>
      <c r="E7" s="10" t="s">
        <v>46</v>
      </c>
      <c r="F7" s="12" t="s">
        <v>6</v>
      </c>
      <c r="G7" s="13">
        <f t="shared" si="0"/>
        <v>4</v>
      </c>
      <c r="H7" s="32">
        <v>0.1</v>
      </c>
      <c r="I7" s="14">
        <f>H7*G7</f>
        <v>0.4</v>
      </c>
    </row>
    <row r="8" spans="1:10" x14ac:dyDescent="0.35">
      <c r="A8" s="3" t="s">
        <v>104</v>
      </c>
      <c r="B8" s="20" t="s">
        <v>98</v>
      </c>
      <c r="C8" s="4" t="s">
        <v>284</v>
      </c>
      <c r="D8" s="20" t="s">
        <v>7</v>
      </c>
      <c r="E8" s="10" t="s">
        <v>46</v>
      </c>
      <c r="F8" s="5" t="s">
        <v>6</v>
      </c>
      <c r="G8" s="13">
        <f t="shared" si="0"/>
        <v>3</v>
      </c>
      <c r="H8" s="31">
        <v>0.1</v>
      </c>
      <c r="I8" s="14">
        <f>H8*G8</f>
        <v>0.30000000000000004</v>
      </c>
    </row>
    <row r="9" spans="1:10" ht="21" x14ac:dyDescent="0.35">
      <c r="A9" s="3" t="s">
        <v>101</v>
      </c>
      <c r="B9" s="20" t="s">
        <v>40</v>
      </c>
      <c r="C9" s="8" t="s">
        <v>39</v>
      </c>
      <c r="D9" s="20" t="s">
        <v>38</v>
      </c>
      <c r="E9" s="4" t="s">
        <v>46</v>
      </c>
      <c r="F9" s="5" t="s">
        <v>6</v>
      </c>
      <c r="G9" s="6">
        <f t="shared" ref="G9:G10" si="2">IF($A9="",0,(LEN(TRIM($A9))-LEN(SUBSTITUTE(TRIM($A9),",","")))+1)</f>
        <v>8</v>
      </c>
      <c r="H9" s="31">
        <v>0.66</v>
      </c>
      <c r="I9" s="2">
        <f t="shared" ref="I9:I10" si="3">H9*G9</f>
        <v>5.28</v>
      </c>
    </row>
    <row r="10" spans="1:10" s="15" customFormat="1" x14ac:dyDescent="0.35">
      <c r="A10" s="3" t="s">
        <v>99</v>
      </c>
      <c r="B10" s="9" t="s">
        <v>91</v>
      </c>
      <c r="C10" s="10" t="s">
        <v>92</v>
      </c>
      <c r="D10" s="11" t="s">
        <v>8</v>
      </c>
      <c r="E10" s="10" t="s">
        <v>46</v>
      </c>
      <c r="F10" s="12" t="s">
        <v>6</v>
      </c>
      <c r="G10" s="13">
        <f t="shared" si="2"/>
        <v>1</v>
      </c>
      <c r="H10" s="32">
        <v>0.1</v>
      </c>
      <c r="I10" s="14">
        <f t="shared" si="3"/>
        <v>0.1</v>
      </c>
    </row>
    <row r="11" spans="1:10" s="15" customFormat="1" x14ac:dyDescent="0.35">
      <c r="A11" s="3" t="s">
        <v>17</v>
      </c>
      <c r="B11" s="9" t="s">
        <v>292</v>
      </c>
      <c r="C11" s="16" t="s">
        <v>291</v>
      </c>
      <c r="D11" s="11" t="s">
        <v>88</v>
      </c>
      <c r="E11" s="10" t="s">
        <v>93</v>
      </c>
      <c r="F11" s="12" t="s">
        <v>6</v>
      </c>
      <c r="G11" s="13">
        <f t="shared" ref="G11:G79" si="4">IF($A11="",0,(LEN(TRIM($A11))-LEN(SUBSTITUTE(TRIM($A11),",","")))+1)</f>
        <v>1</v>
      </c>
      <c r="H11" s="32">
        <v>0.71</v>
      </c>
      <c r="I11" s="14">
        <f t="shared" ref="I11:I12" si="5">H11*G11</f>
        <v>0.71</v>
      </c>
    </row>
    <row r="12" spans="1:10" s="15" customFormat="1" x14ac:dyDescent="0.35">
      <c r="A12" s="3" t="s">
        <v>18</v>
      </c>
      <c r="B12" s="20" t="s">
        <v>23</v>
      </c>
      <c r="C12" s="4" t="s">
        <v>24</v>
      </c>
      <c r="D12" s="20" t="s">
        <v>25</v>
      </c>
      <c r="E12" s="4" t="s">
        <v>26</v>
      </c>
      <c r="F12" s="5" t="s">
        <v>6</v>
      </c>
      <c r="G12" s="6">
        <f t="shared" si="4"/>
        <v>1</v>
      </c>
      <c r="H12" s="31">
        <v>2.72</v>
      </c>
      <c r="I12" s="2">
        <f t="shared" si="5"/>
        <v>2.72</v>
      </c>
    </row>
    <row r="13" spans="1:10" s="15" customFormat="1" x14ac:dyDescent="0.35">
      <c r="A13" s="3" t="s">
        <v>100</v>
      </c>
      <c r="B13" s="11" t="s">
        <v>41</v>
      </c>
      <c r="C13" s="10" t="s">
        <v>42</v>
      </c>
      <c r="D13" s="11" t="s">
        <v>38</v>
      </c>
      <c r="E13" s="10" t="s">
        <v>46</v>
      </c>
      <c r="F13" s="12" t="s">
        <v>6</v>
      </c>
      <c r="G13" s="13">
        <f t="shared" si="4"/>
        <v>2</v>
      </c>
      <c r="H13" s="32">
        <v>0.46</v>
      </c>
      <c r="I13" s="14">
        <f>H13*G13</f>
        <v>0.92</v>
      </c>
    </row>
    <row r="14" spans="1:10" s="15" customFormat="1" x14ac:dyDescent="0.35">
      <c r="A14" s="3" t="s">
        <v>102</v>
      </c>
      <c r="B14" s="9" t="s">
        <v>103</v>
      </c>
      <c r="C14" s="16" t="s">
        <v>285</v>
      </c>
      <c r="D14" s="11" t="s">
        <v>7</v>
      </c>
      <c r="E14" s="10" t="s">
        <v>46</v>
      </c>
      <c r="F14" s="12" t="s">
        <v>6</v>
      </c>
      <c r="G14" s="13">
        <f t="shared" si="4"/>
        <v>2</v>
      </c>
      <c r="H14" s="32">
        <v>0.1</v>
      </c>
      <c r="I14" s="14">
        <f t="shared" ref="I14:I82" si="6">H14*G14</f>
        <v>0.2</v>
      </c>
    </row>
    <row r="15" spans="1:10" s="15" customFormat="1" x14ac:dyDescent="0.35">
      <c r="A15" s="23"/>
      <c r="B15" s="24"/>
      <c r="C15" s="30"/>
      <c r="D15" s="26"/>
      <c r="E15" s="25"/>
      <c r="F15" s="27"/>
      <c r="G15" s="28"/>
      <c r="H15" s="33"/>
      <c r="I15" s="29"/>
    </row>
    <row r="16" spans="1:10" s="15" customFormat="1" x14ac:dyDescent="0.35">
      <c r="A16" s="3" t="s">
        <v>107</v>
      </c>
      <c r="B16" s="9" t="s">
        <v>106</v>
      </c>
      <c r="C16" s="16" t="s">
        <v>105</v>
      </c>
      <c r="D16" s="11" t="s">
        <v>108</v>
      </c>
      <c r="E16" s="10" t="s">
        <v>94</v>
      </c>
      <c r="F16" s="12" t="s">
        <v>6</v>
      </c>
      <c r="G16" s="13">
        <f t="shared" si="4"/>
        <v>3</v>
      </c>
      <c r="H16" s="32">
        <v>0.5</v>
      </c>
      <c r="I16" s="14">
        <f t="shared" si="6"/>
        <v>1.5</v>
      </c>
    </row>
    <row r="17" spans="1:10" s="15" customFormat="1" x14ac:dyDescent="0.35">
      <c r="A17" s="3" t="s">
        <v>120</v>
      </c>
      <c r="B17" s="9" t="s">
        <v>110</v>
      </c>
      <c r="C17" s="16" t="s">
        <v>109</v>
      </c>
      <c r="D17" s="11" t="s">
        <v>70</v>
      </c>
      <c r="E17" s="10" t="s">
        <v>94</v>
      </c>
      <c r="F17" s="12" t="s">
        <v>6</v>
      </c>
      <c r="G17" s="13">
        <f t="shared" si="4"/>
        <v>3</v>
      </c>
      <c r="H17" s="32">
        <v>0.49</v>
      </c>
      <c r="I17" s="14">
        <f t="shared" si="6"/>
        <v>1.47</v>
      </c>
    </row>
    <row r="18" spans="1:10" ht="10.5" customHeight="1" x14ac:dyDescent="0.35">
      <c r="A18" s="3" t="s">
        <v>49</v>
      </c>
      <c r="B18" s="9" t="s">
        <v>112</v>
      </c>
      <c r="C18" s="8" t="s">
        <v>68</v>
      </c>
      <c r="D18" s="20" t="s">
        <v>69</v>
      </c>
      <c r="E18" s="4" t="s">
        <v>111</v>
      </c>
      <c r="F18" s="5" t="s">
        <v>6</v>
      </c>
      <c r="G18" s="13">
        <f t="shared" si="4"/>
        <v>1</v>
      </c>
      <c r="H18" s="31">
        <v>0.47</v>
      </c>
      <c r="I18" s="14">
        <f t="shared" si="6"/>
        <v>0.47</v>
      </c>
      <c r="J18" s="1"/>
    </row>
    <row r="19" spans="1:10" ht="10.5" customHeight="1" x14ac:dyDescent="0.35">
      <c r="A19" s="3" t="s">
        <v>115</v>
      </c>
      <c r="B19" s="9" t="s">
        <v>112</v>
      </c>
      <c r="C19" s="8" t="s">
        <v>113</v>
      </c>
      <c r="D19" s="20" t="s">
        <v>114</v>
      </c>
      <c r="E19" s="10" t="s">
        <v>46</v>
      </c>
      <c r="F19" s="5" t="s">
        <v>6</v>
      </c>
      <c r="G19" s="13">
        <f t="shared" si="4"/>
        <v>2</v>
      </c>
      <c r="H19" s="31">
        <v>0.61</v>
      </c>
      <c r="I19" s="14">
        <f t="shared" si="6"/>
        <v>1.22</v>
      </c>
      <c r="J19" s="1"/>
    </row>
    <row r="20" spans="1:10" x14ac:dyDescent="0.35">
      <c r="A20" s="3" t="s">
        <v>119</v>
      </c>
      <c r="B20" s="9" t="s">
        <v>117</v>
      </c>
      <c r="C20" s="8" t="s">
        <v>116</v>
      </c>
      <c r="D20" s="20" t="s">
        <v>118</v>
      </c>
      <c r="E20" s="10" t="s">
        <v>46</v>
      </c>
      <c r="F20" s="5" t="s">
        <v>6</v>
      </c>
      <c r="G20" s="13">
        <f t="shared" si="4"/>
        <v>2</v>
      </c>
      <c r="H20" s="31">
        <v>0.89</v>
      </c>
      <c r="I20" s="14">
        <f t="shared" si="6"/>
        <v>1.78</v>
      </c>
      <c r="J20" s="1"/>
    </row>
    <row r="21" spans="1:10" x14ac:dyDescent="0.35">
      <c r="A21" s="3" t="s">
        <v>123</v>
      </c>
      <c r="B21" s="9" t="s">
        <v>72</v>
      </c>
      <c r="C21" s="4" t="s">
        <v>121</v>
      </c>
      <c r="D21" s="20" t="s">
        <v>122</v>
      </c>
      <c r="E21" s="10" t="s">
        <v>46</v>
      </c>
      <c r="F21" s="5" t="s">
        <v>6</v>
      </c>
      <c r="G21" s="13">
        <f t="shared" si="4"/>
        <v>3</v>
      </c>
      <c r="H21" s="31">
        <v>0.31</v>
      </c>
      <c r="I21" s="14">
        <f t="shared" si="6"/>
        <v>0.92999999999999994</v>
      </c>
      <c r="J21" s="1"/>
    </row>
    <row r="22" spans="1:10" ht="31.5" x14ac:dyDescent="0.35">
      <c r="A22" s="3" t="s">
        <v>124</v>
      </c>
      <c r="B22" s="20" t="s">
        <v>127</v>
      </c>
      <c r="C22" s="8" t="s">
        <v>126</v>
      </c>
      <c r="D22" s="20" t="s">
        <v>27</v>
      </c>
      <c r="E22" s="4" t="s">
        <v>125</v>
      </c>
      <c r="F22" s="5" t="s">
        <v>6</v>
      </c>
      <c r="G22" s="13">
        <f t="shared" si="4"/>
        <v>12</v>
      </c>
      <c r="H22" s="31">
        <v>0.318</v>
      </c>
      <c r="I22" s="14">
        <f t="shared" si="6"/>
        <v>3.8159999999999998</v>
      </c>
      <c r="J22" s="1"/>
    </row>
    <row r="23" spans="1:10" x14ac:dyDescent="0.35">
      <c r="A23" s="23"/>
      <c r="B23" s="24"/>
      <c r="C23" s="25"/>
      <c r="D23" s="26"/>
      <c r="E23" s="25"/>
      <c r="F23" s="27"/>
      <c r="G23" s="28"/>
      <c r="H23" s="33"/>
      <c r="I23" s="29"/>
      <c r="J23" s="1"/>
    </row>
    <row r="24" spans="1:10" ht="21" x14ac:dyDescent="0.35">
      <c r="A24" s="3" t="s">
        <v>128</v>
      </c>
      <c r="B24" s="9" t="s">
        <v>78</v>
      </c>
      <c r="C24" s="4" t="s">
        <v>79</v>
      </c>
      <c r="D24" s="20" t="s">
        <v>20</v>
      </c>
      <c r="E24" s="4" t="s">
        <v>76</v>
      </c>
      <c r="F24" s="5" t="s">
        <v>6</v>
      </c>
      <c r="G24" s="6">
        <f t="shared" ref="G24" si="7">IF($A24="",0,(LEN(TRIM($A24))-LEN(SUBSTITUTE(TRIM($A24),",","")))+1)</f>
        <v>8</v>
      </c>
      <c r="H24" s="31">
        <v>1.35</v>
      </c>
      <c r="I24" s="2">
        <f t="shared" ref="I24:I39" si="8">H24*G24</f>
        <v>10.8</v>
      </c>
    </row>
    <row r="25" spans="1:10" x14ac:dyDescent="0.35">
      <c r="A25" s="3" t="s">
        <v>143</v>
      </c>
      <c r="B25" s="9" t="s">
        <v>144</v>
      </c>
      <c r="C25" s="21" t="s">
        <v>145</v>
      </c>
      <c r="D25" s="20" t="s">
        <v>20</v>
      </c>
      <c r="E25" s="4" t="s">
        <v>146</v>
      </c>
      <c r="F25" s="5" t="s">
        <v>6</v>
      </c>
      <c r="G25" s="13">
        <f>G24</f>
        <v>8</v>
      </c>
      <c r="H25" s="31">
        <v>0.4</v>
      </c>
      <c r="I25" s="2">
        <f t="shared" si="8"/>
        <v>3.2</v>
      </c>
    </row>
    <row r="26" spans="1:10" x14ac:dyDescent="0.35">
      <c r="A26" s="3" t="s">
        <v>129</v>
      </c>
      <c r="B26" s="9" t="s">
        <v>77</v>
      </c>
      <c r="C26" s="4" t="s">
        <v>75</v>
      </c>
      <c r="D26" s="20" t="s">
        <v>20</v>
      </c>
      <c r="E26" s="4" t="s">
        <v>76</v>
      </c>
      <c r="F26" s="5" t="s">
        <v>6</v>
      </c>
      <c r="G26" s="6">
        <f t="shared" ref="G26" si="9">IF($A26="",0,(LEN(TRIM($A26))-LEN(SUBSTITUTE(TRIM($A26),",","")))+1)</f>
        <v>2</v>
      </c>
      <c r="H26" s="31">
        <v>1.71</v>
      </c>
      <c r="I26" s="2">
        <f t="shared" si="8"/>
        <v>3.42</v>
      </c>
    </row>
    <row r="27" spans="1:10" x14ac:dyDescent="0.35">
      <c r="A27" s="3" t="s">
        <v>143</v>
      </c>
      <c r="B27" s="9" t="s">
        <v>147</v>
      </c>
      <c r="C27" s="4" t="s">
        <v>35</v>
      </c>
      <c r="D27" s="20" t="s">
        <v>20</v>
      </c>
      <c r="E27" s="4" t="s">
        <v>146</v>
      </c>
      <c r="F27" s="5" t="s">
        <v>6</v>
      </c>
      <c r="G27" s="6">
        <f>G26</f>
        <v>2</v>
      </c>
      <c r="H27" s="31">
        <v>0.43</v>
      </c>
      <c r="I27" s="2">
        <f t="shared" si="8"/>
        <v>0.86</v>
      </c>
    </row>
    <row r="28" spans="1:10" x14ac:dyDescent="0.35">
      <c r="A28" s="3" t="s">
        <v>50</v>
      </c>
      <c r="B28" s="9" t="s">
        <v>130</v>
      </c>
      <c r="C28" s="4" t="s">
        <v>131</v>
      </c>
      <c r="D28" s="20" t="s">
        <v>20</v>
      </c>
      <c r="E28" s="4" t="s">
        <v>76</v>
      </c>
      <c r="F28" s="5" t="s">
        <v>6</v>
      </c>
      <c r="G28" s="13">
        <f t="shared" si="4"/>
        <v>1</v>
      </c>
      <c r="H28" s="31">
        <v>2.09</v>
      </c>
      <c r="I28" s="2">
        <f t="shared" si="8"/>
        <v>2.09</v>
      </c>
      <c r="J28" s="1"/>
    </row>
    <row r="29" spans="1:10" x14ac:dyDescent="0.35">
      <c r="A29" s="3" t="s">
        <v>143</v>
      </c>
      <c r="B29" s="9" t="s">
        <v>148</v>
      </c>
      <c r="C29" s="4" t="s">
        <v>149</v>
      </c>
      <c r="D29" s="20" t="s">
        <v>20</v>
      </c>
      <c r="E29" s="4" t="s">
        <v>146</v>
      </c>
      <c r="F29" s="5" t="s">
        <v>6</v>
      </c>
      <c r="G29" s="13">
        <f>G28</f>
        <v>1</v>
      </c>
      <c r="H29" s="31">
        <v>0.49</v>
      </c>
      <c r="I29" s="2">
        <f t="shared" si="8"/>
        <v>0.49</v>
      </c>
      <c r="J29" s="1"/>
    </row>
    <row r="30" spans="1:10" x14ac:dyDescent="0.35">
      <c r="A30" s="3" t="s">
        <v>132</v>
      </c>
      <c r="B30" s="9" t="s">
        <v>135</v>
      </c>
      <c r="C30" s="8" t="s">
        <v>133</v>
      </c>
      <c r="D30" s="20" t="s">
        <v>134</v>
      </c>
      <c r="E30" s="4" t="s">
        <v>76</v>
      </c>
      <c r="F30" s="5" t="s">
        <v>6</v>
      </c>
      <c r="G30" s="13">
        <f t="shared" si="4"/>
        <v>5</v>
      </c>
      <c r="H30" s="31">
        <v>0.7</v>
      </c>
      <c r="I30" s="2">
        <f t="shared" si="8"/>
        <v>3.5</v>
      </c>
      <c r="J30" s="1"/>
    </row>
    <row r="31" spans="1:10" x14ac:dyDescent="0.35">
      <c r="A31" s="3" t="s">
        <v>143</v>
      </c>
      <c r="B31" s="9" t="s">
        <v>152</v>
      </c>
      <c r="C31" s="8" t="s">
        <v>153</v>
      </c>
      <c r="D31" s="20" t="s">
        <v>134</v>
      </c>
      <c r="E31" s="4" t="s">
        <v>146</v>
      </c>
      <c r="F31" s="5" t="s">
        <v>6</v>
      </c>
      <c r="G31" s="13">
        <f>G30</f>
        <v>5</v>
      </c>
      <c r="H31" s="31">
        <v>0.21</v>
      </c>
      <c r="I31" s="2">
        <f t="shared" si="8"/>
        <v>1.05</v>
      </c>
      <c r="J31" s="1"/>
    </row>
    <row r="32" spans="1:10" x14ac:dyDescent="0.35">
      <c r="A32" s="3" t="s">
        <v>136</v>
      </c>
      <c r="B32" s="9" t="s">
        <v>138</v>
      </c>
      <c r="C32" s="40" t="s">
        <v>164</v>
      </c>
      <c r="D32" s="4" t="s">
        <v>163</v>
      </c>
      <c r="E32" s="4" t="s">
        <v>165</v>
      </c>
      <c r="F32" s="65" t="s">
        <v>34</v>
      </c>
      <c r="G32" s="66">
        <f t="shared" si="4"/>
        <v>1</v>
      </c>
      <c r="H32" s="67">
        <v>9.7899999999999991</v>
      </c>
      <c r="I32" s="49">
        <f t="shared" si="8"/>
        <v>9.7899999999999991</v>
      </c>
      <c r="J32" s="1"/>
    </row>
    <row r="33" spans="1:10" x14ac:dyDescent="0.35">
      <c r="A33" s="3" t="s">
        <v>137</v>
      </c>
      <c r="B33" s="9" t="s">
        <v>139</v>
      </c>
      <c r="C33" s="40" t="s">
        <v>164</v>
      </c>
      <c r="D33" s="4" t="s">
        <v>163</v>
      </c>
      <c r="E33" s="4" t="s">
        <v>165</v>
      </c>
      <c r="F33" s="65"/>
      <c r="G33" s="66"/>
      <c r="H33" s="67"/>
      <c r="I33" s="49"/>
      <c r="J33" s="1"/>
    </row>
    <row r="34" spans="1:10" x14ac:dyDescent="0.35">
      <c r="A34" s="3" t="s">
        <v>143</v>
      </c>
      <c r="B34" s="9" t="s">
        <v>162</v>
      </c>
      <c r="C34" s="40" t="s">
        <v>164</v>
      </c>
      <c r="D34" s="4" t="s">
        <v>163</v>
      </c>
      <c r="E34" s="4" t="s">
        <v>146</v>
      </c>
      <c r="F34" s="65"/>
      <c r="G34" s="66"/>
      <c r="H34" s="67"/>
      <c r="I34" s="49"/>
      <c r="J34" s="1"/>
    </row>
    <row r="35" spans="1:10" s="15" customFormat="1" x14ac:dyDescent="0.35">
      <c r="A35" s="3" t="s">
        <v>140</v>
      </c>
      <c r="B35" s="9" t="s">
        <v>141</v>
      </c>
      <c r="C35" s="10" t="s">
        <v>142</v>
      </c>
      <c r="D35" s="11" t="s">
        <v>20</v>
      </c>
      <c r="E35" s="10" t="s">
        <v>76</v>
      </c>
      <c r="F35" s="12" t="s">
        <v>6</v>
      </c>
      <c r="G35" s="13">
        <f t="shared" si="4"/>
        <v>1</v>
      </c>
      <c r="H35" s="32">
        <v>0.91</v>
      </c>
      <c r="I35" s="2">
        <f t="shared" si="8"/>
        <v>0.91</v>
      </c>
    </row>
    <row r="36" spans="1:10" s="15" customFormat="1" x14ac:dyDescent="0.35">
      <c r="A36" s="3" t="s">
        <v>143</v>
      </c>
      <c r="B36" s="9" t="s">
        <v>154</v>
      </c>
      <c r="C36" s="10" t="s">
        <v>155</v>
      </c>
      <c r="D36" s="11" t="s">
        <v>20</v>
      </c>
      <c r="E36" s="10" t="s">
        <v>146</v>
      </c>
      <c r="F36" s="12" t="s">
        <v>6</v>
      </c>
      <c r="G36" s="13">
        <f>G35</f>
        <v>1</v>
      </c>
      <c r="H36" s="32">
        <v>0.31</v>
      </c>
      <c r="I36" s="2">
        <f t="shared" si="8"/>
        <v>0.31</v>
      </c>
    </row>
    <row r="37" spans="1:10" ht="10.5" customHeight="1" x14ac:dyDescent="0.35">
      <c r="A37" s="3" t="s">
        <v>150</v>
      </c>
      <c r="B37" s="3" t="s">
        <v>157</v>
      </c>
      <c r="C37" s="4" t="s">
        <v>151</v>
      </c>
      <c r="D37" s="20" t="s">
        <v>134</v>
      </c>
      <c r="E37" s="4" t="s">
        <v>146</v>
      </c>
      <c r="F37" s="5" t="s">
        <v>6</v>
      </c>
      <c r="G37" s="13">
        <v>50</v>
      </c>
      <c r="H37" s="31">
        <v>4.5199999999999997E-2</v>
      </c>
      <c r="I37" s="2">
        <f t="shared" si="8"/>
        <v>2.2599999999999998</v>
      </c>
      <c r="J37" s="1"/>
    </row>
    <row r="38" spans="1:10" ht="10.5" customHeight="1" x14ac:dyDescent="0.35">
      <c r="A38" s="3" t="s">
        <v>156</v>
      </c>
      <c r="B38" s="9" t="s">
        <v>158</v>
      </c>
      <c r="C38" s="4" t="s">
        <v>36</v>
      </c>
      <c r="D38" s="20" t="s">
        <v>20</v>
      </c>
      <c r="E38" s="4" t="s">
        <v>146</v>
      </c>
      <c r="F38" s="5" t="s">
        <v>6</v>
      </c>
      <c r="G38" s="13">
        <v>100</v>
      </c>
      <c r="H38" s="31">
        <v>8.3900000000000002E-2</v>
      </c>
      <c r="I38" s="2">
        <f t="shared" si="8"/>
        <v>8.39</v>
      </c>
      <c r="J38" s="1"/>
    </row>
    <row r="39" spans="1:10" ht="10.5" customHeight="1" x14ac:dyDescent="0.35">
      <c r="A39" s="3" t="s">
        <v>286</v>
      </c>
      <c r="B39" s="43" t="s">
        <v>287</v>
      </c>
      <c r="C39" s="4" t="s">
        <v>289</v>
      </c>
      <c r="D39" s="20" t="s">
        <v>288</v>
      </c>
      <c r="E39" s="4" t="s">
        <v>165</v>
      </c>
      <c r="F39" s="5" t="s">
        <v>34</v>
      </c>
      <c r="G39" s="13">
        <v>1</v>
      </c>
      <c r="H39" s="31">
        <v>6.99</v>
      </c>
      <c r="I39" s="2">
        <f t="shared" si="8"/>
        <v>6.99</v>
      </c>
      <c r="J39" s="1"/>
    </row>
    <row r="40" spans="1:10" x14ac:dyDescent="0.35">
      <c r="A40" s="23"/>
      <c r="B40" s="26"/>
      <c r="C40" s="25"/>
      <c r="D40" s="26"/>
      <c r="E40" s="25"/>
      <c r="F40" s="27"/>
      <c r="G40" s="28">
        <f t="shared" si="4"/>
        <v>0</v>
      </c>
      <c r="H40" s="33"/>
      <c r="I40" s="29">
        <f t="shared" si="6"/>
        <v>0</v>
      </c>
      <c r="J40" s="1"/>
    </row>
    <row r="41" spans="1:10" ht="10.5" customHeight="1" x14ac:dyDescent="0.35">
      <c r="A41" s="3" t="s">
        <v>0</v>
      </c>
      <c r="B41" s="9" t="s">
        <v>160</v>
      </c>
      <c r="C41" s="4" t="s">
        <v>159</v>
      </c>
      <c r="D41" s="20" t="s">
        <v>88</v>
      </c>
      <c r="E41" s="4" t="s">
        <v>161</v>
      </c>
      <c r="F41" s="5" t="s">
        <v>6</v>
      </c>
      <c r="G41" s="13">
        <f t="shared" si="4"/>
        <v>1</v>
      </c>
      <c r="H41" s="31">
        <v>0.51</v>
      </c>
      <c r="I41" s="14">
        <f t="shared" si="6"/>
        <v>0.51</v>
      </c>
      <c r="J41" s="1"/>
    </row>
    <row r="42" spans="1:10" ht="10.5" customHeight="1" x14ac:dyDescent="0.35">
      <c r="A42" s="23"/>
      <c r="B42" s="24"/>
      <c r="C42" s="25"/>
      <c r="D42" s="26"/>
      <c r="E42" s="25"/>
      <c r="F42" s="27"/>
      <c r="G42" s="28">
        <f t="shared" si="4"/>
        <v>0</v>
      </c>
      <c r="H42" s="33"/>
      <c r="I42" s="29">
        <f t="shared" si="6"/>
        <v>0</v>
      </c>
      <c r="J42" s="1"/>
    </row>
    <row r="43" spans="1:10" x14ac:dyDescent="0.35">
      <c r="A43" s="3" t="s">
        <v>51</v>
      </c>
      <c r="B43" s="20" t="s">
        <v>168</v>
      </c>
      <c r="C43" s="4" t="s">
        <v>166</v>
      </c>
      <c r="D43" s="20" t="s">
        <v>27</v>
      </c>
      <c r="E43" s="4" t="s">
        <v>167</v>
      </c>
      <c r="F43" s="5" t="s">
        <v>6</v>
      </c>
      <c r="G43" s="13">
        <f t="shared" si="4"/>
        <v>1</v>
      </c>
      <c r="H43" s="31">
        <v>1.08</v>
      </c>
      <c r="I43" s="14">
        <f t="shared" si="6"/>
        <v>1.08</v>
      </c>
      <c r="J43" s="1"/>
    </row>
    <row r="44" spans="1:10" x14ac:dyDescent="0.35">
      <c r="A44" s="3" t="s">
        <v>169</v>
      </c>
      <c r="B44" s="20" t="s">
        <v>32</v>
      </c>
      <c r="C44" s="4" t="s">
        <v>31</v>
      </c>
      <c r="D44" s="20" t="s">
        <v>30</v>
      </c>
      <c r="E44" s="4" t="s">
        <v>170</v>
      </c>
      <c r="F44" s="5" t="s">
        <v>6</v>
      </c>
      <c r="G44" s="6">
        <f t="shared" ref="G44" si="10">IF($A44="",0,(LEN(TRIM($A44))-LEN(SUBSTITUTE(TRIM($A44),",","")))+1)</f>
        <v>3</v>
      </c>
      <c r="H44" s="7">
        <v>0.42</v>
      </c>
      <c r="I44" s="2">
        <f t="shared" ref="I44" si="11">H44*G44</f>
        <v>1.26</v>
      </c>
    </row>
    <row r="45" spans="1:10" ht="31.5" x14ac:dyDescent="0.35">
      <c r="A45" s="3" t="s">
        <v>171</v>
      </c>
      <c r="B45" s="20" t="s">
        <v>29</v>
      </c>
      <c r="C45" s="4" t="s">
        <v>28</v>
      </c>
      <c r="D45" s="20" t="s">
        <v>10</v>
      </c>
      <c r="E45" s="4" t="s">
        <v>170</v>
      </c>
      <c r="F45" s="5" t="s">
        <v>6</v>
      </c>
      <c r="G45" s="6">
        <f t="shared" ref="G45" si="12">IF($A45="",0,(LEN(TRIM($A45))-LEN(SUBSTITUTE(TRIM($A45),",","")))+1)</f>
        <v>10</v>
      </c>
      <c r="H45" s="7">
        <v>0.29199999999999998</v>
      </c>
      <c r="I45" s="2">
        <f t="shared" ref="I45" si="13">H45*G45</f>
        <v>2.92</v>
      </c>
    </row>
    <row r="46" spans="1:10" x14ac:dyDescent="0.35">
      <c r="A46" s="23"/>
      <c r="B46" s="24"/>
      <c r="C46" s="25"/>
      <c r="D46" s="26"/>
      <c r="E46" s="25"/>
      <c r="F46" s="27"/>
      <c r="G46" s="28">
        <f t="shared" si="4"/>
        <v>0</v>
      </c>
      <c r="H46" s="33"/>
      <c r="I46" s="29">
        <f t="shared" si="6"/>
        <v>0</v>
      </c>
      <c r="J46" s="1"/>
    </row>
    <row r="47" spans="1:10" ht="42" x14ac:dyDescent="0.35">
      <c r="A47" s="3" t="s">
        <v>172</v>
      </c>
      <c r="B47" s="9" t="s">
        <v>177</v>
      </c>
      <c r="C47" s="4" t="s">
        <v>81</v>
      </c>
      <c r="D47" s="20" t="s">
        <v>80</v>
      </c>
      <c r="E47" s="4" t="s">
        <v>48</v>
      </c>
      <c r="F47" s="5" t="s">
        <v>6</v>
      </c>
      <c r="G47" s="6">
        <f t="shared" ref="G47" si="14">IF($A47="",0,(LEN(TRIM($A47))-LEN(SUBSTITUTE(TRIM($A47),",","")))+1)</f>
        <v>17</v>
      </c>
      <c r="H47" s="7">
        <v>8.6999999999999994E-2</v>
      </c>
      <c r="I47" s="2">
        <f t="shared" ref="I47" si="15">H47*G47</f>
        <v>1.4789999999999999</v>
      </c>
    </row>
    <row r="48" spans="1:10" x14ac:dyDescent="0.35">
      <c r="A48" s="3" t="s">
        <v>52</v>
      </c>
      <c r="B48" s="9" t="s">
        <v>240</v>
      </c>
      <c r="C48" s="4" t="s">
        <v>173</v>
      </c>
      <c r="D48" s="20" t="s">
        <v>174</v>
      </c>
      <c r="E48" s="4" t="s">
        <v>175</v>
      </c>
      <c r="F48" s="5" t="s">
        <v>6</v>
      </c>
      <c r="G48" s="13">
        <f t="shared" si="4"/>
        <v>1</v>
      </c>
      <c r="H48" s="31">
        <v>3.04</v>
      </c>
      <c r="I48" s="14">
        <f t="shared" si="6"/>
        <v>3.04</v>
      </c>
      <c r="J48" s="1"/>
    </row>
    <row r="49" spans="1:10" ht="21" x14ac:dyDescent="0.35">
      <c r="A49" s="3" t="s">
        <v>290</v>
      </c>
      <c r="B49" s="9" t="s">
        <v>239</v>
      </c>
      <c r="C49" s="4" t="s">
        <v>83</v>
      </c>
      <c r="D49" s="20" t="s">
        <v>80</v>
      </c>
      <c r="E49" s="4" t="s">
        <v>48</v>
      </c>
      <c r="F49" s="5" t="s">
        <v>6</v>
      </c>
      <c r="G49" s="6">
        <f t="shared" ref="G49" si="16">IF($A49="",0,(LEN(TRIM($A49))-LEN(SUBSTITUTE(TRIM($A49),",","")))+1)</f>
        <v>6</v>
      </c>
      <c r="H49" s="7">
        <v>0.1</v>
      </c>
      <c r="I49" s="2">
        <f t="shared" ref="I49" si="17">H49*G49</f>
        <v>0.60000000000000009</v>
      </c>
    </row>
    <row r="50" spans="1:10" ht="10.5" customHeight="1" x14ac:dyDescent="0.35">
      <c r="A50" s="3" t="s">
        <v>176</v>
      </c>
      <c r="B50" s="9" t="s">
        <v>238</v>
      </c>
      <c r="C50" s="4" t="s">
        <v>179</v>
      </c>
      <c r="D50" s="20" t="s">
        <v>178</v>
      </c>
      <c r="E50" s="4" t="s">
        <v>48</v>
      </c>
      <c r="F50" s="5" t="s">
        <v>6</v>
      </c>
      <c r="G50" s="13">
        <f t="shared" si="4"/>
        <v>3</v>
      </c>
      <c r="H50" s="31">
        <v>1.08</v>
      </c>
      <c r="I50" s="14">
        <f t="shared" si="6"/>
        <v>3.24</v>
      </c>
      <c r="J50" s="1"/>
    </row>
    <row r="51" spans="1:10" x14ac:dyDescent="0.35">
      <c r="A51" s="3" t="s">
        <v>53</v>
      </c>
      <c r="B51" s="9" t="s">
        <v>282</v>
      </c>
      <c r="C51" s="8" t="s">
        <v>283</v>
      </c>
      <c r="D51" s="20" t="s">
        <v>8</v>
      </c>
      <c r="E51" s="4" t="s">
        <v>48</v>
      </c>
      <c r="F51" s="5" t="s">
        <v>6</v>
      </c>
      <c r="G51" s="13">
        <f t="shared" si="4"/>
        <v>1</v>
      </c>
      <c r="H51" s="31">
        <v>0.1</v>
      </c>
      <c r="I51" s="14">
        <f t="shared" si="6"/>
        <v>0.1</v>
      </c>
      <c r="J51" s="1"/>
    </row>
    <row r="52" spans="1:10" ht="10.5" customHeight="1" x14ac:dyDescent="0.35">
      <c r="A52" s="3" t="s">
        <v>54</v>
      </c>
      <c r="B52" s="9" t="s">
        <v>241</v>
      </c>
      <c r="C52" s="8" t="s">
        <v>234</v>
      </c>
      <c r="D52" s="20" t="s">
        <v>8</v>
      </c>
      <c r="E52" s="4" t="s">
        <v>48</v>
      </c>
      <c r="F52" s="5" t="s">
        <v>6</v>
      </c>
      <c r="G52" s="13">
        <f t="shared" si="4"/>
        <v>1</v>
      </c>
      <c r="H52" s="31">
        <v>0.1</v>
      </c>
      <c r="I52" s="14">
        <f t="shared" si="6"/>
        <v>0.1</v>
      </c>
      <c r="J52" s="1"/>
    </row>
    <row r="53" spans="1:10" ht="10.5" customHeight="1" x14ac:dyDescent="0.35">
      <c r="A53" s="3" t="s">
        <v>55</v>
      </c>
      <c r="B53" s="9" t="s">
        <v>242</v>
      </c>
      <c r="C53" s="4" t="s">
        <v>235</v>
      </c>
      <c r="D53" s="20" t="s">
        <v>8</v>
      </c>
      <c r="E53" s="4" t="s">
        <v>48</v>
      </c>
      <c r="F53" s="5" t="s">
        <v>6</v>
      </c>
      <c r="G53" s="13">
        <f t="shared" si="4"/>
        <v>1</v>
      </c>
      <c r="H53" s="31">
        <v>0.1</v>
      </c>
      <c r="I53" s="14">
        <f t="shared" si="6"/>
        <v>0.1</v>
      </c>
      <c r="J53" s="1"/>
    </row>
    <row r="54" spans="1:10" x14ac:dyDescent="0.35">
      <c r="A54" s="3" t="s">
        <v>56</v>
      </c>
      <c r="B54" s="9" t="s">
        <v>243</v>
      </c>
      <c r="C54" s="4" t="s">
        <v>236</v>
      </c>
      <c r="D54" s="20" t="s">
        <v>8</v>
      </c>
      <c r="E54" s="4" t="s">
        <v>48</v>
      </c>
      <c r="F54" s="5" t="s">
        <v>6</v>
      </c>
      <c r="G54" s="13">
        <f t="shared" si="4"/>
        <v>1</v>
      </c>
      <c r="H54" s="31">
        <v>0.1</v>
      </c>
      <c r="I54" s="14">
        <f t="shared" si="6"/>
        <v>0.1</v>
      </c>
      <c r="J54" s="1"/>
    </row>
    <row r="55" spans="1:10" ht="10.5" customHeight="1" x14ac:dyDescent="0.35">
      <c r="A55" s="3" t="s">
        <v>57</v>
      </c>
      <c r="B55" s="9" t="s">
        <v>244</v>
      </c>
      <c r="C55" s="8" t="s">
        <v>237</v>
      </c>
      <c r="D55" s="20" t="s">
        <v>8</v>
      </c>
      <c r="E55" s="4" t="s">
        <v>48</v>
      </c>
      <c r="F55" s="5" t="s">
        <v>6</v>
      </c>
      <c r="G55" s="13">
        <f t="shared" si="4"/>
        <v>1</v>
      </c>
      <c r="H55" s="31">
        <v>0.1</v>
      </c>
      <c r="I55" s="14">
        <f t="shared" si="6"/>
        <v>0.1</v>
      </c>
      <c r="J55" s="1"/>
    </row>
    <row r="56" spans="1:10" ht="10.5" customHeight="1" x14ac:dyDescent="0.35">
      <c r="A56" s="3" t="s">
        <v>58</v>
      </c>
      <c r="B56" s="9" t="s">
        <v>245</v>
      </c>
      <c r="C56" s="4" t="s">
        <v>246</v>
      </c>
      <c r="D56" s="20" t="s">
        <v>8</v>
      </c>
      <c r="E56" s="4" t="s">
        <v>48</v>
      </c>
      <c r="F56" s="5" t="s">
        <v>6</v>
      </c>
      <c r="G56" s="13">
        <f t="shared" si="4"/>
        <v>1</v>
      </c>
      <c r="H56" s="31">
        <v>0.1</v>
      </c>
      <c r="I56" s="14">
        <f t="shared" si="6"/>
        <v>0.1</v>
      </c>
      <c r="J56" s="1"/>
    </row>
    <row r="57" spans="1:10" x14ac:dyDescent="0.35">
      <c r="A57" s="3" t="s">
        <v>59</v>
      </c>
      <c r="B57" s="20" t="s">
        <v>247</v>
      </c>
      <c r="C57" s="4" t="s">
        <v>248</v>
      </c>
      <c r="D57" s="20" t="s">
        <v>8</v>
      </c>
      <c r="E57" s="4" t="s">
        <v>48</v>
      </c>
      <c r="F57" s="5" t="s">
        <v>6</v>
      </c>
      <c r="G57" s="13">
        <f t="shared" si="4"/>
        <v>1</v>
      </c>
      <c r="H57" s="31">
        <v>0.1</v>
      </c>
      <c r="I57" s="14">
        <f t="shared" si="6"/>
        <v>0.1</v>
      </c>
      <c r="J57" s="1"/>
    </row>
    <row r="58" spans="1:10" x14ac:dyDescent="0.35">
      <c r="A58" s="3" t="s">
        <v>60</v>
      </c>
      <c r="B58" s="20" t="s">
        <v>257</v>
      </c>
      <c r="C58" s="4" t="s">
        <v>254</v>
      </c>
      <c r="D58" s="20" t="s">
        <v>8</v>
      </c>
      <c r="E58" s="4" t="s">
        <v>48</v>
      </c>
      <c r="F58" s="5" t="s">
        <v>6</v>
      </c>
      <c r="G58" s="13">
        <f t="shared" si="4"/>
        <v>1</v>
      </c>
      <c r="H58" s="31">
        <v>0.1</v>
      </c>
      <c r="I58" s="14">
        <f t="shared" si="6"/>
        <v>0.1</v>
      </c>
      <c r="J58" s="1"/>
    </row>
    <row r="59" spans="1:10" x14ac:dyDescent="0.35">
      <c r="A59" s="3" t="s">
        <v>61</v>
      </c>
      <c r="B59" s="9" t="s">
        <v>258</v>
      </c>
      <c r="C59" s="4" t="s">
        <v>249</v>
      </c>
      <c r="D59" s="20" t="s">
        <v>8</v>
      </c>
      <c r="E59" s="4" t="s">
        <v>48</v>
      </c>
      <c r="F59" s="5" t="s">
        <v>6</v>
      </c>
      <c r="G59" s="13">
        <f t="shared" si="4"/>
        <v>1</v>
      </c>
      <c r="H59" s="31">
        <v>0.1</v>
      </c>
      <c r="I59" s="14">
        <f t="shared" si="6"/>
        <v>0.1</v>
      </c>
      <c r="J59" s="1"/>
    </row>
    <row r="60" spans="1:10" x14ac:dyDescent="0.35">
      <c r="A60" s="3" t="s">
        <v>180</v>
      </c>
      <c r="B60" s="9" t="s">
        <v>259</v>
      </c>
      <c r="C60" s="4" t="s">
        <v>250</v>
      </c>
      <c r="D60" s="20" t="s">
        <v>8</v>
      </c>
      <c r="E60" s="4" t="s">
        <v>48</v>
      </c>
      <c r="F60" s="5" t="s">
        <v>6</v>
      </c>
      <c r="G60" s="13">
        <f t="shared" si="4"/>
        <v>3</v>
      </c>
      <c r="H60" s="31">
        <v>0.1</v>
      </c>
      <c r="I60" s="14">
        <f t="shared" si="6"/>
        <v>0.30000000000000004</v>
      </c>
      <c r="J60" s="1"/>
    </row>
    <row r="61" spans="1:10" ht="10.5" customHeight="1" x14ac:dyDescent="0.35">
      <c r="A61" s="3" t="s">
        <v>62</v>
      </c>
      <c r="B61" s="9" t="s">
        <v>260</v>
      </c>
      <c r="C61" s="4" t="s">
        <v>251</v>
      </c>
      <c r="D61" s="20" t="s">
        <v>8</v>
      </c>
      <c r="E61" s="4" t="s">
        <v>48</v>
      </c>
      <c r="F61" s="5" t="s">
        <v>6</v>
      </c>
      <c r="G61" s="13">
        <f t="shared" si="4"/>
        <v>1</v>
      </c>
      <c r="H61" s="31">
        <v>0.1</v>
      </c>
      <c r="I61" s="14">
        <f t="shared" si="6"/>
        <v>0.1</v>
      </c>
      <c r="J61" s="1"/>
    </row>
    <row r="62" spans="1:10" ht="10.5" customHeight="1" x14ac:dyDescent="0.35">
      <c r="A62" s="3" t="s">
        <v>181</v>
      </c>
      <c r="B62" s="9" t="s">
        <v>261</v>
      </c>
      <c r="C62" s="4" t="s">
        <v>255</v>
      </c>
      <c r="D62" s="20" t="s">
        <v>8</v>
      </c>
      <c r="E62" s="4" t="s">
        <v>48</v>
      </c>
      <c r="F62" s="5" t="s">
        <v>6</v>
      </c>
      <c r="G62" s="13">
        <f t="shared" si="4"/>
        <v>2</v>
      </c>
      <c r="H62" s="31">
        <v>0.1</v>
      </c>
      <c r="I62" s="14">
        <f t="shared" si="6"/>
        <v>0.2</v>
      </c>
      <c r="J62" s="1"/>
    </row>
    <row r="63" spans="1:10" x14ac:dyDescent="0.35">
      <c r="A63" s="3" t="s">
        <v>182</v>
      </c>
      <c r="B63" s="9" t="s">
        <v>262</v>
      </c>
      <c r="C63" s="4" t="s">
        <v>256</v>
      </c>
      <c r="D63" s="20" t="s">
        <v>8</v>
      </c>
      <c r="E63" s="4" t="s">
        <v>48</v>
      </c>
      <c r="F63" s="5" t="s">
        <v>6</v>
      </c>
      <c r="G63" s="13">
        <f t="shared" si="4"/>
        <v>4</v>
      </c>
      <c r="H63" s="31">
        <v>0.1</v>
      </c>
      <c r="I63" s="14">
        <f t="shared" si="6"/>
        <v>0.4</v>
      </c>
      <c r="J63" s="1"/>
    </row>
    <row r="64" spans="1:10" x14ac:dyDescent="0.35">
      <c r="A64" s="3" t="s">
        <v>183</v>
      </c>
      <c r="B64" s="9" t="s">
        <v>263</v>
      </c>
      <c r="C64" s="4" t="s">
        <v>252</v>
      </c>
      <c r="D64" s="20" t="s">
        <v>8</v>
      </c>
      <c r="E64" s="4" t="s">
        <v>48</v>
      </c>
      <c r="F64" s="5" t="s">
        <v>6</v>
      </c>
      <c r="G64" s="13">
        <f t="shared" si="4"/>
        <v>1</v>
      </c>
      <c r="H64" s="31">
        <v>0.1</v>
      </c>
      <c r="I64" s="14">
        <f t="shared" si="6"/>
        <v>0.1</v>
      </c>
      <c r="J64" s="1"/>
    </row>
    <row r="65" spans="1:10" x14ac:dyDescent="0.35">
      <c r="A65" s="3" t="s">
        <v>184</v>
      </c>
      <c r="B65" s="9" t="s">
        <v>265</v>
      </c>
      <c r="C65" s="4" t="s">
        <v>264</v>
      </c>
      <c r="D65" s="20" t="s">
        <v>8</v>
      </c>
      <c r="E65" s="4" t="s">
        <v>48</v>
      </c>
      <c r="F65" s="5" t="s">
        <v>6</v>
      </c>
      <c r="G65" s="13">
        <f t="shared" si="4"/>
        <v>1</v>
      </c>
      <c r="H65" s="31">
        <v>0.1</v>
      </c>
      <c r="I65" s="14">
        <f t="shared" si="6"/>
        <v>0.1</v>
      </c>
      <c r="J65" s="1"/>
    </row>
    <row r="66" spans="1:10" x14ac:dyDescent="0.35">
      <c r="A66" s="3" t="s">
        <v>185</v>
      </c>
      <c r="B66" s="9" t="s">
        <v>268</v>
      </c>
      <c r="C66" s="4" t="s">
        <v>266</v>
      </c>
      <c r="D66" s="20" t="s">
        <v>8</v>
      </c>
      <c r="E66" s="4" t="s">
        <v>48</v>
      </c>
      <c r="F66" s="5" t="s">
        <v>6</v>
      </c>
      <c r="G66" s="13">
        <f t="shared" si="4"/>
        <v>1</v>
      </c>
      <c r="H66" s="31">
        <v>0.1</v>
      </c>
      <c r="I66" s="14">
        <f t="shared" si="6"/>
        <v>0.1</v>
      </c>
      <c r="J66" s="1"/>
    </row>
    <row r="67" spans="1:10" x14ac:dyDescent="0.35">
      <c r="A67" s="3" t="s">
        <v>271</v>
      </c>
      <c r="B67" s="9" t="s">
        <v>269</v>
      </c>
      <c r="C67" s="8" t="s">
        <v>267</v>
      </c>
      <c r="D67" s="20" t="s">
        <v>8</v>
      </c>
      <c r="E67" s="4" t="s">
        <v>48</v>
      </c>
      <c r="F67" s="5" t="s">
        <v>6</v>
      </c>
      <c r="G67" s="13">
        <f t="shared" si="4"/>
        <v>2</v>
      </c>
      <c r="H67" s="31">
        <v>0.1</v>
      </c>
      <c r="I67" s="14">
        <f t="shared" si="6"/>
        <v>0.2</v>
      </c>
      <c r="J67" s="1"/>
    </row>
    <row r="68" spans="1:10" x14ac:dyDescent="0.35">
      <c r="A68" s="3" t="s">
        <v>186</v>
      </c>
      <c r="B68" s="9" t="s">
        <v>270</v>
      </c>
      <c r="C68" s="4" t="s">
        <v>253</v>
      </c>
      <c r="D68" s="20" t="s">
        <v>8</v>
      </c>
      <c r="E68" s="4" t="s">
        <v>48</v>
      </c>
      <c r="F68" s="5" t="s">
        <v>6</v>
      </c>
      <c r="G68" s="13">
        <f t="shared" si="4"/>
        <v>2</v>
      </c>
      <c r="H68" s="31">
        <v>0.1</v>
      </c>
      <c r="I68" s="14">
        <f t="shared" si="6"/>
        <v>0.2</v>
      </c>
      <c r="J68" s="1"/>
    </row>
    <row r="69" spans="1:10" x14ac:dyDescent="0.35">
      <c r="A69" s="3" t="s">
        <v>187</v>
      </c>
      <c r="B69" s="9" t="s">
        <v>273</v>
      </c>
      <c r="C69" s="4" t="s">
        <v>272</v>
      </c>
      <c r="D69" s="20" t="s">
        <v>8</v>
      </c>
      <c r="E69" s="4" t="s">
        <v>48</v>
      </c>
      <c r="F69" s="5" t="s">
        <v>6</v>
      </c>
      <c r="G69" s="13">
        <f t="shared" si="4"/>
        <v>2</v>
      </c>
      <c r="H69" s="31">
        <v>0.1</v>
      </c>
      <c r="I69" s="14">
        <f t="shared" si="6"/>
        <v>0.2</v>
      </c>
      <c r="J69" s="1"/>
    </row>
    <row r="70" spans="1:10" x14ac:dyDescent="0.35">
      <c r="A70" s="3" t="s">
        <v>188</v>
      </c>
      <c r="B70" s="9" t="s">
        <v>276</v>
      </c>
      <c r="C70" s="4" t="s">
        <v>274</v>
      </c>
      <c r="D70" s="20" t="s">
        <v>8</v>
      </c>
      <c r="E70" s="4" t="s">
        <v>48</v>
      </c>
      <c r="F70" s="5" t="s">
        <v>6</v>
      </c>
      <c r="G70" s="13">
        <f t="shared" si="4"/>
        <v>2</v>
      </c>
      <c r="H70" s="31">
        <v>0.1</v>
      </c>
      <c r="I70" s="14">
        <f t="shared" si="6"/>
        <v>0.2</v>
      </c>
      <c r="J70" s="1"/>
    </row>
    <row r="71" spans="1:10" x14ac:dyDescent="0.35">
      <c r="A71" s="3" t="s">
        <v>189</v>
      </c>
      <c r="B71" s="9" t="s">
        <v>277</v>
      </c>
      <c r="C71" s="4" t="s">
        <v>275</v>
      </c>
      <c r="D71" s="20" t="s">
        <v>8</v>
      </c>
      <c r="E71" s="4" t="s">
        <v>48</v>
      </c>
      <c r="F71" s="5" t="s">
        <v>6</v>
      </c>
      <c r="G71" s="13">
        <f t="shared" si="4"/>
        <v>2</v>
      </c>
      <c r="H71" s="31">
        <v>0.1</v>
      </c>
      <c r="I71" s="14">
        <f t="shared" si="6"/>
        <v>0.2</v>
      </c>
      <c r="J71" s="1"/>
    </row>
    <row r="72" spans="1:10" x14ac:dyDescent="0.35">
      <c r="A72" s="3" t="s">
        <v>190</v>
      </c>
      <c r="B72" s="9" t="s">
        <v>84</v>
      </c>
      <c r="C72" s="8" t="s">
        <v>82</v>
      </c>
      <c r="D72" s="20" t="s">
        <v>8</v>
      </c>
      <c r="E72" s="4" t="s">
        <v>48</v>
      </c>
      <c r="F72" s="5" t="s">
        <v>6</v>
      </c>
      <c r="G72" s="6">
        <f t="shared" ref="G72" si="18">IF($A72="",0,(LEN(TRIM($A72))-LEN(SUBSTITUTE(TRIM($A72),",","")))+1)</f>
        <v>1</v>
      </c>
      <c r="H72" s="31">
        <v>0.1</v>
      </c>
      <c r="I72" s="2">
        <f t="shared" ref="I72" si="19">H72*G72</f>
        <v>0.1</v>
      </c>
    </row>
    <row r="73" spans="1:10" x14ac:dyDescent="0.35">
      <c r="A73" s="3" t="s">
        <v>191</v>
      </c>
      <c r="B73" s="9" t="s">
        <v>279</v>
      </c>
      <c r="C73" s="4" t="s">
        <v>278</v>
      </c>
      <c r="D73" s="20" t="s">
        <v>8</v>
      </c>
      <c r="E73" s="4" t="s">
        <v>48</v>
      </c>
      <c r="F73" s="5" t="s">
        <v>6</v>
      </c>
      <c r="G73" s="13">
        <f t="shared" si="4"/>
        <v>1</v>
      </c>
      <c r="H73" s="31">
        <v>0.1</v>
      </c>
      <c r="I73" s="14">
        <f t="shared" si="6"/>
        <v>0.1</v>
      </c>
      <c r="J73" s="1"/>
    </row>
    <row r="74" spans="1:10" x14ac:dyDescent="0.35">
      <c r="A74" s="3" t="s">
        <v>192</v>
      </c>
      <c r="B74" s="9" t="s">
        <v>280</v>
      </c>
      <c r="C74" s="4" t="s">
        <v>281</v>
      </c>
      <c r="D74" s="20" t="s">
        <v>8</v>
      </c>
      <c r="E74" s="4" t="s">
        <v>48</v>
      </c>
      <c r="F74" s="5" t="s">
        <v>6</v>
      </c>
      <c r="G74" s="13">
        <f t="shared" si="4"/>
        <v>1</v>
      </c>
      <c r="H74" s="31">
        <v>0.1</v>
      </c>
      <c r="I74" s="14">
        <f t="shared" si="6"/>
        <v>0.1</v>
      </c>
      <c r="J74" s="1"/>
    </row>
    <row r="75" spans="1:10" x14ac:dyDescent="0.35">
      <c r="A75" s="23"/>
      <c r="B75" s="24"/>
      <c r="C75" s="25"/>
      <c r="D75" s="26"/>
      <c r="E75" s="25"/>
      <c r="F75" s="27"/>
      <c r="G75" s="28">
        <f t="shared" si="4"/>
        <v>0</v>
      </c>
      <c r="H75" s="33"/>
      <c r="I75" s="29">
        <f t="shared" si="6"/>
        <v>0</v>
      </c>
      <c r="J75" s="1"/>
    </row>
    <row r="76" spans="1:10" x14ac:dyDescent="0.35">
      <c r="A76" s="3" t="s">
        <v>193</v>
      </c>
      <c r="B76" s="9" t="s">
        <v>194</v>
      </c>
      <c r="C76" s="4" t="s">
        <v>195</v>
      </c>
      <c r="D76" s="20" t="s">
        <v>196</v>
      </c>
      <c r="E76" s="4" t="s">
        <v>161</v>
      </c>
      <c r="F76" s="5" t="s">
        <v>6</v>
      </c>
      <c r="G76" s="13">
        <f t="shared" si="4"/>
        <v>2</v>
      </c>
      <c r="H76" s="31">
        <v>0.16</v>
      </c>
      <c r="I76" s="14">
        <f t="shared" si="6"/>
        <v>0.32</v>
      </c>
      <c r="J76" s="1"/>
    </row>
    <row r="77" spans="1:10" x14ac:dyDescent="0.35">
      <c r="A77" s="3" t="s">
        <v>197</v>
      </c>
      <c r="B77" s="9" t="s">
        <v>199</v>
      </c>
      <c r="C77" s="4" t="s">
        <v>198</v>
      </c>
      <c r="D77" s="20" t="s">
        <v>200</v>
      </c>
      <c r="E77" s="4" t="s">
        <v>201</v>
      </c>
      <c r="F77" s="5" t="s">
        <v>6</v>
      </c>
      <c r="G77" s="13">
        <f t="shared" si="4"/>
        <v>2</v>
      </c>
      <c r="H77" s="31">
        <v>3.55</v>
      </c>
      <c r="I77" s="14">
        <f t="shared" si="6"/>
        <v>7.1</v>
      </c>
      <c r="J77" s="1"/>
    </row>
    <row r="78" spans="1:10" x14ac:dyDescent="0.35">
      <c r="A78" s="23"/>
      <c r="B78" s="24"/>
      <c r="C78" s="25"/>
      <c r="D78" s="26"/>
      <c r="E78" s="25"/>
      <c r="F78" s="27"/>
      <c r="G78" s="28">
        <f t="shared" si="4"/>
        <v>0</v>
      </c>
      <c r="H78" s="33"/>
      <c r="I78" s="29">
        <f t="shared" si="6"/>
        <v>0</v>
      </c>
      <c r="J78" s="1"/>
    </row>
    <row r="79" spans="1:10" x14ac:dyDescent="0.35">
      <c r="A79" s="3" t="s">
        <v>4</v>
      </c>
      <c r="B79" s="9" t="s">
        <v>202</v>
      </c>
      <c r="C79" s="8" t="s">
        <v>203</v>
      </c>
      <c r="D79" s="20" t="s">
        <v>86</v>
      </c>
      <c r="E79" s="4" t="s">
        <v>204</v>
      </c>
      <c r="F79" s="5" t="s">
        <v>6</v>
      </c>
      <c r="G79" s="13">
        <f t="shared" si="4"/>
        <v>1</v>
      </c>
      <c r="H79" s="31">
        <v>9.64</v>
      </c>
      <c r="I79" s="14">
        <f t="shared" si="6"/>
        <v>9.64</v>
      </c>
      <c r="J79" s="1"/>
    </row>
    <row r="80" spans="1:10" x14ac:dyDescent="0.35">
      <c r="A80" s="3" t="s">
        <v>205</v>
      </c>
      <c r="B80" s="9" t="s">
        <v>206</v>
      </c>
      <c r="C80" s="8" t="s">
        <v>207</v>
      </c>
      <c r="D80" s="20" t="s">
        <v>30</v>
      </c>
      <c r="E80" s="4" t="s">
        <v>208</v>
      </c>
      <c r="F80" s="5" t="s">
        <v>6</v>
      </c>
      <c r="G80" s="13">
        <f t="shared" ref="G80:G90" si="20">IF($A80="",0,(LEN(TRIM($A80))-LEN(SUBSTITUTE(TRIM($A80),",","")))+1)</f>
        <v>2</v>
      </c>
      <c r="H80" s="31">
        <v>0.4</v>
      </c>
      <c r="I80" s="14">
        <f t="shared" si="6"/>
        <v>0.8</v>
      </c>
      <c r="J80" s="1"/>
    </row>
    <row r="81" spans="1:10" ht="10.5" customHeight="1" x14ac:dyDescent="0.35">
      <c r="A81" s="3" t="s">
        <v>66</v>
      </c>
      <c r="B81" s="9" t="s">
        <v>85</v>
      </c>
      <c r="C81" s="9" t="s">
        <v>293</v>
      </c>
      <c r="D81" s="20" t="s">
        <v>86</v>
      </c>
      <c r="E81" s="4" t="s">
        <v>87</v>
      </c>
      <c r="F81" s="5" t="s">
        <v>6</v>
      </c>
      <c r="G81" s="6">
        <f t="shared" ref="G81" si="21">IF($A81="",0,(LEN(TRIM($A81))-LEN(SUBSTITUTE(TRIM($A81),",","")))+1)</f>
        <v>1</v>
      </c>
      <c r="H81" s="7">
        <v>5.46</v>
      </c>
      <c r="I81" s="2">
        <f t="shared" ref="I81" si="22">H81*G81</f>
        <v>5.46</v>
      </c>
    </row>
    <row r="82" spans="1:10" ht="10.5" customHeight="1" x14ac:dyDescent="0.35">
      <c r="A82" s="3" t="s">
        <v>67</v>
      </c>
      <c r="B82" s="9" t="s">
        <v>209</v>
      </c>
      <c r="C82" s="4" t="s">
        <v>211</v>
      </c>
      <c r="D82" s="20" t="s">
        <v>210</v>
      </c>
      <c r="E82" s="4" t="s">
        <v>212</v>
      </c>
      <c r="F82" s="5" t="s">
        <v>210</v>
      </c>
      <c r="G82" s="13">
        <f t="shared" si="20"/>
        <v>1</v>
      </c>
      <c r="H82" s="31">
        <v>29.95</v>
      </c>
      <c r="I82" s="14">
        <f t="shared" si="6"/>
        <v>29.95</v>
      </c>
      <c r="J82" s="1"/>
    </row>
    <row r="83" spans="1:10" ht="10.5" customHeight="1" x14ac:dyDescent="0.35">
      <c r="A83" s="3" t="s">
        <v>213</v>
      </c>
      <c r="B83" s="9" t="s">
        <v>214</v>
      </c>
      <c r="C83" s="8" t="s">
        <v>215</v>
      </c>
      <c r="D83" s="20" t="s">
        <v>216</v>
      </c>
      <c r="E83" s="4" t="s">
        <v>161</v>
      </c>
      <c r="F83" s="5" t="s">
        <v>6</v>
      </c>
      <c r="G83" s="13">
        <f t="shared" si="20"/>
        <v>1</v>
      </c>
      <c r="H83" s="31">
        <v>6.33</v>
      </c>
      <c r="I83" s="14">
        <f t="shared" ref="I83:I90" si="23">H83*G83</f>
        <v>6.33</v>
      </c>
      <c r="J83" s="1"/>
    </row>
    <row r="84" spans="1:10" ht="10.5" customHeight="1" x14ac:dyDescent="0.35">
      <c r="A84" s="3" t="s">
        <v>217</v>
      </c>
      <c r="B84" s="9" t="s">
        <v>218</v>
      </c>
      <c r="C84" s="8" t="s">
        <v>65</v>
      </c>
      <c r="D84" s="20" t="s">
        <v>71</v>
      </c>
      <c r="E84" s="4" t="s">
        <v>224</v>
      </c>
      <c r="F84" s="5" t="s">
        <v>6</v>
      </c>
      <c r="G84" s="6">
        <f t="shared" ref="G84" si="24">IF($A84="",0,(LEN(TRIM($A84))-LEN(SUBSTITUTE(TRIM($A84),",","")))+1)</f>
        <v>1</v>
      </c>
      <c r="H84" s="7">
        <v>7.56</v>
      </c>
      <c r="I84" s="2">
        <f t="shared" ref="I84" si="25">H84*G84</f>
        <v>7.56</v>
      </c>
    </row>
    <row r="85" spans="1:10" ht="10.5" customHeight="1" x14ac:dyDescent="0.35">
      <c r="A85" s="3" t="s">
        <v>219</v>
      </c>
      <c r="B85" s="9" t="s">
        <v>221</v>
      </c>
      <c r="C85" s="4" t="s">
        <v>220</v>
      </c>
      <c r="D85" s="20" t="s">
        <v>222</v>
      </c>
      <c r="E85" s="4" t="s">
        <v>223</v>
      </c>
      <c r="F85" s="5" t="s">
        <v>6</v>
      </c>
      <c r="G85" s="13">
        <f t="shared" si="20"/>
        <v>1</v>
      </c>
      <c r="H85" s="31">
        <v>7.89</v>
      </c>
      <c r="I85" s="14">
        <f t="shared" si="23"/>
        <v>7.89</v>
      </c>
      <c r="J85" s="1"/>
    </row>
    <row r="86" spans="1:10" ht="10.5" customHeight="1" x14ac:dyDescent="0.35">
      <c r="A86" s="3" t="s">
        <v>226</v>
      </c>
      <c r="B86" s="9" t="s">
        <v>230</v>
      </c>
      <c r="C86" s="4" t="s">
        <v>231</v>
      </c>
      <c r="D86" s="20" t="s">
        <v>233</v>
      </c>
      <c r="E86" s="4" t="s">
        <v>232</v>
      </c>
      <c r="F86" s="5" t="s">
        <v>6</v>
      </c>
      <c r="G86" s="13">
        <f t="shared" si="20"/>
        <v>3</v>
      </c>
      <c r="H86" s="31">
        <v>0.91</v>
      </c>
      <c r="I86" s="14">
        <f t="shared" si="23"/>
        <v>2.73</v>
      </c>
      <c r="J86" s="1"/>
    </row>
    <row r="87" spans="1:10" x14ac:dyDescent="0.35">
      <c r="A87" s="23"/>
      <c r="B87" s="24"/>
      <c r="C87" s="25"/>
      <c r="D87" s="26"/>
      <c r="E87" s="25"/>
      <c r="F87" s="27"/>
      <c r="G87" s="28">
        <f t="shared" si="20"/>
        <v>0</v>
      </c>
      <c r="H87" s="33"/>
      <c r="I87" s="29">
        <f t="shared" si="23"/>
        <v>0</v>
      </c>
      <c r="J87" s="1"/>
    </row>
    <row r="88" spans="1:10" x14ac:dyDescent="0.35">
      <c r="A88" s="3" t="s">
        <v>22</v>
      </c>
      <c r="B88" s="20" t="s">
        <v>43</v>
      </c>
      <c r="C88" s="8" t="s">
        <v>45</v>
      </c>
      <c r="D88" s="20" t="s">
        <v>44</v>
      </c>
      <c r="E88" s="4" t="s">
        <v>33</v>
      </c>
      <c r="F88" s="5" t="s">
        <v>6</v>
      </c>
      <c r="G88" s="19">
        <v>1</v>
      </c>
      <c r="H88" s="7">
        <v>0.17</v>
      </c>
      <c r="I88" s="2">
        <f>H88*G88</f>
        <v>0.17</v>
      </c>
    </row>
    <row r="89" spans="1:10" x14ac:dyDescent="0.35">
      <c r="A89" s="3" t="s">
        <v>225</v>
      </c>
      <c r="B89" s="9" t="s">
        <v>227</v>
      </c>
      <c r="C89" s="8" t="s">
        <v>228</v>
      </c>
      <c r="D89" s="20" t="s">
        <v>44</v>
      </c>
      <c r="E89" s="4" t="s">
        <v>229</v>
      </c>
      <c r="F89" s="5" t="s">
        <v>6</v>
      </c>
      <c r="G89" s="13">
        <f t="shared" si="20"/>
        <v>1</v>
      </c>
      <c r="H89" s="31">
        <v>1.1399999999999999</v>
      </c>
      <c r="I89" s="14">
        <f t="shared" si="23"/>
        <v>1.1399999999999999</v>
      </c>
      <c r="J89" s="17"/>
    </row>
    <row r="90" spans="1:10" ht="10.5" customHeight="1" thickBot="1" x14ac:dyDescent="0.4">
      <c r="A90" s="41"/>
      <c r="B90" s="42"/>
      <c r="C90" s="30"/>
      <c r="D90" s="26"/>
      <c r="E90" s="25"/>
      <c r="F90" s="27"/>
      <c r="G90" s="28">
        <f t="shared" si="20"/>
        <v>0</v>
      </c>
      <c r="H90" s="33"/>
      <c r="I90" s="29">
        <f t="shared" si="23"/>
        <v>0</v>
      </c>
      <c r="J90" s="17"/>
    </row>
    <row r="91" spans="1:10" ht="15.5" customHeight="1" x14ac:dyDescent="0.35">
      <c r="G91" s="59" t="s">
        <v>13</v>
      </c>
      <c r="H91" s="60"/>
      <c r="I91" s="63">
        <f>SUM(I6:I90)</f>
        <v>174.48499999999987</v>
      </c>
    </row>
    <row r="92" spans="1:10" ht="16" customHeight="1" thickBot="1" x14ac:dyDescent="0.4">
      <c r="G92" s="61"/>
      <c r="H92" s="62"/>
      <c r="I92" s="64"/>
    </row>
  </sheetData>
  <mergeCells count="7">
    <mergeCell ref="I32:I34"/>
    <mergeCell ref="A1:I4"/>
    <mergeCell ref="G91:H92"/>
    <mergeCell ref="I91:I92"/>
    <mergeCell ref="F32:F34"/>
    <mergeCell ref="G32:G34"/>
    <mergeCell ref="H32:H34"/>
  </mergeCells>
  <hyperlinks>
    <hyperlink ref="F6" r:id="rId1"/>
    <hyperlink ref="F7" r:id="rId2"/>
    <hyperlink ref="F9" r:id="rId3"/>
    <hyperlink ref="F11" r:id="rId4"/>
    <hyperlink ref="F12" r:id="rId5"/>
    <hyperlink ref="F13" r:id="rId6"/>
    <hyperlink ref="F10" r:id="rId7"/>
    <hyperlink ref="F24" r:id="rId8"/>
    <hyperlink ref="F26" r:id="rId9"/>
    <hyperlink ref="F28" r:id="rId10"/>
    <hyperlink ref="F30" r:id="rId11"/>
    <hyperlink ref="F32" r:id="rId12"/>
    <hyperlink ref="F35" r:id="rId13"/>
    <hyperlink ref="F25" r:id="rId14"/>
    <hyperlink ref="F27" r:id="rId15"/>
    <hyperlink ref="F31" r:id="rId16"/>
    <hyperlink ref="F37" r:id="rId17"/>
    <hyperlink ref="F29" r:id="rId18"/>
    <hyperlink ref="F36" r:id="rId19"/>
    <hyperlink ref="F38" r:id="rId20"/>
    <hyperlink ref="F41" r:id="rId21"/>
    <hyperlink ref="F43" r:id="rId22"/>
    <hyperlink ref="F44" r:id="rId23"/>
    <hyperlink ref="F45" r:id="rId24"/>
    <hyperlink ref="F47" r:id="rId25"/>
    <hyperlink ref="F48" r:id="rId26"/>
    <hyperlink ref="F49" r:id="rId27"/>
    <hyperlink ref="F50" r:id="rId28"/>
    <hyperlink ref="F76" r:id="rId29"/>
    <hyperlink ref="F77" r:id="rId30"/>
    <hyperlink ref="F79" r:id="rId31"/>
    <hyperlink ref="F80" r:id="rId32"/>
    <hyperlink ref="F81" r:id="rId33"/>
    <hyperlink ref="F82" r:id="rId34"/>
    <hyperlink ref="F83" r:id="rId35"/>
    <hyperlink ref="F84" r:id="rId36"/>
    <hyperlink ref="F85" r:id="rId37"/>
    <hyperlink ref="F89" r:id="rId38"/>
    <hyperlink ref="F88" r:id="rId39"/>
    <hyperlink ref="F86" r:id="rId40"/>
    <hyperlink ref="F52" r:id="rId41"/>
    <hyperlink ref="F53" r:id="rId42"/>
    <hyperlink ref="F54" r:id="rId43"/>
    <hyperlink ref="F55" r:id="rId44"/>
    <hyperlink ref="F56" r:id="rId45"/>
    <hyperlink ref="F57" r:id="rId46"/>
    <hyperlink ref="F58" r:id="rId47"/>
    <hyperlink ref="F59" r:id="rId48"/>
    <hyperlink ref="F60" r:id="rId49"/>
    <hyperlink ref="F61" r:id="rId50"/>
    <hyperlink ref="F62" r:id="rId51"/>
    <hyperlink ref="F63" r:id="rId52"/>
    <hyperlink ref="F64" r:id="rId53"/>
    <hyperlink ref="F65" r:id="rId54"/>
    <hyperlink ref="F66" r:id="rId55"/>
    <hyperlink ref="F67" r:id="rId56"/>
    <hyperlink ref="F68" r:id="rId57"/>
    <hyperlink ref="F69" r:id="rId58"/>
    <hyperlink ref="F70" r:id="rId59"/>
    <hyperlink ref="F71" r:id="rId60"/>
    <hyperlink ref="F72" r:id="rId61"/>
    <hyperlink ref="F73" r:id="rId62"/>
    <hyperlink ref="F74" r:id="rId63"/>
    <hyperlink ref="F51" r:id="rId64"/>
    <hyperlink ref="F8" r:id="rId65"/>
    <hyperlink ref="F14" r:id="rId66"/>
    <hyperlink ref="F39" r:id="rId67"/>
    <hyperlink ref="F22" r:id="rId68"/>
    <hyperlink ref="F21" r:id="rId69"/>
    <hyperlink ref="F20" r:id="rId70"/>
    <hyperlink ref="F19" r:id="rId71"/>
    <hyperlink ref="F18" r:id="rId72"/>
    <hyperlink ref="F17" r:id="rId73"/>
    <hyperlink ref="F16" r:id="rId74"/>
  </hyperlinks>
  <pageMargins left="0.7" right="0.7" top="0.75" bottom="0.75" header="0.3" footer="0.3"/>
  <pageSetup paperSize="3" orientation="portrait" r:id="rId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 1</vt:lpstr>
      <vt:lpstr>Reference</vt:lpstr>
    </vt:vector>
  </TitlesOfParts>
  <Company/>
  <LinksUpToDate>false</LinksUpToDate>
  <SharedDoc>false</SharedDoc>
  <HyperlinkBase>C:\Users\danda\Desktop\Job\Paradigm of NY\Development\hardware\Custom Shield\Datasheets\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Mitchell</dc:creator>
  <cp:lastModifiedBy>Daniel Mitchell</cp:lastModifiedBy>
  <cp:lastPrinted>2017-12-22T16:05:59Z</cp:lastPrinted>
  <dcterms:created xsi:type="dcterms:W3CDTF">2016-12-05T13:57:02Z</dcterms:created>
  <dcterms:modified xsi:type="dcterms:W3CDTF">2018-05-23T08:38:48Z</dcterms:modified>
</cp:coreProperties>
</file>