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CT_DAILY\"/>
    </mc:Choice>
  </mc:AlternateContent>
  <xr:revisionPtr revIDLastSave="0" documentId="13_ncr:1_{1C58F01B-55CC-46C4-BC76-5F778575F185}" xr6:coauthVersionLast="47" xr6:coauthVersionMax="47" xr10:uidLastSave="{00000000-0000-0000-0000-000000000000}"/>
  <bookViews>
    <workbookView xWindow="-108" yWindow="-108" windowWidth="23256" windowHeight="13176" xr2:uid="{F762DCED-5C8B-4CC8-AD8A-391B0B29B428}"/>
  </bookViews>
  <sheets>
    <sheet name="QUESTION_1" sheetId="1" r:id="rId1"/>
    <sheet name="QUESTION_2" sheetId="2" r:id="rId2"/>
    <sheet name="QUESTION_3" sheetId="3" r:id="rId3"/>
    <sheet name="QUESTION_4" sheetId="4" r:id="rId4"/>
    <sheet name="QUESTION_5" sheetId="5" r:id="rId5"/>
    <sheet name="QUESTION_6" sheetId="6" r:id="rId6"/>
    <sheet name="QUESTION_7" sheetId="7" r:id="rId7"/>
    <sheet name="QUESTION_8" sheetId="8" r:id="rId8"/>
    <sheet name="QUESTION_9" sheetId="9" r:id="rId9"/>
    <sheet name="QUESTION_10" sheetId="11" r:id="rId10"/>
    <sheet name="QUESTION_11" sheetId="12" r:id="rId11"/>
    <sheet name="QUESTION_15" sheetId="13" r:id="rId12"/>
    <sheet name="QUESTION_16" sheetId="14" r:id="rId13"/>
    <sheet name="QUESTION_17" sheetId="15" r:id="rId14"/>
    <sheet name="QUESTION_18" sheetId="16" r:id="rId15"/>
    <sheet name="QUESTION_19" sheetId="17" r:id="rId16"/>
  </sheets>
  <definedNames>
    <definedName name="_xlchart.v1.0" hidden="1">QUESTION_10!$A$1</definedName>
    <definedName name="_xlchart.v1.1" hidden="1">QUESTION_10!$A$2:$A$11</definedName>
    <definedName name="_xlchart.v1.2" hidden="1">QUESTION_10!$A$2:$A$6</definedName>
    <definedName name="_xlchart.v1.3" hidden="1">QUESTION_10!$B$2:$B$6</definedName>
    <definedName name="_xlchart.v1.4" hidden="1">QUESTION_11!$A$2:$A$11</definedName>
    <definedName name="_xlchart.v1.5" hidden="1">QUESTION_11!$A$2:$A$6</definedName>
    <definedName name="_xlchart.v1.6" hidden="1">QUESTION_11!$B$2:$B$6</definedName>
    <definedName name="_xlchart.v1.7" hidden="1">QUESTION_11!$A$2:$A$6</definedName>
    <definedName name="_xlchart.v1.8" hidden="1">QUESTION_11!$B$2:$B$6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B2" i="17"/>
  <c r="J2" i="16"/>
  <c r="G2" i="16"/>
  <c r="F2" i="16"/>
  <c r="E2" i="16"/>
  <c r="D2" i="16"/>
  <c r="G2" i="15"/>
  <c r="D2" i="15"/>
  <c r="C2" i="15"/>
  <c r="F2" i="13"/>
  <c r="G4" i="7"/>
  <c r="G5" i="7"/>
  <c r="G6" i="7"/>
  <c r="G7" i="7"/>
  <c r="G8" i="7"/>
  <c r="G9" i="7"/>
  <c r="G10" i="7"/>
  <c r="G11" i="7"/>
  <c r="D2" i="9"/>
  <c r="D2" i="8"/>
  <c r="E2" i="7"/>
  <c r="C2" i="7"/>
  <c r="G2" i="6"/>
  <c r="F2" i="6"/>
  <c r="E2" i="6"/>
  <c r="D2" i="6"/>
  <c r="C2" i="6"/>
  <c r="I2" i="5"/>
  <c r="H2" i="5"/>
  <c r="G2" i="5"/>
  <c r="F2" i="5"/>
  <c r="E2" i="5"/>
  <c r="D2" i="5"/>
  <c r="C2" i="5"/>
  <c r="C6" i="3"/>
  <c r="D2" i="4"/>
  <c r="C2" i="4"/>
  <c r="E3" i="3"/>
  <c r="C2" i="3"/>
  <c r="C5" i="2"/>
  <c r="C8" i="2"/>
  <c r="C2" i="2"/>
  <c r="E2" i="1"/>
  <c r="D2" i="1"/>
  <c r="C2" i="1"/>
</calcChain>
</file>

<file path=xl/sharedStrings.xml><?xml version="1.0" encoding="utf-8"?>
<sst xmlns="http://schemas.openxmlformats.org/spreadsheetml/2006/main" count="79" uniqueCount="57">
  <si>
    <t>DATA_SET</t>
  </si>
  <si>
    <t>MEAN</t>
  </si>
  <si>
    <t>MEDIAN</t>
  </si>
  <si>
    <t>MODE</t>
  </si>
  <si>
    <t>PERCENTILE(Q1)</t>
  </si>
  <si>
    <t>PERCENTILE(Q2)</t>
  </si>
  <si>
    <t>PERCENTILE(Q3)</t>
  </si>
  <si>
    <t>QUARTILE(Q1)</t>
  </si>
  <si>
    <t>QUARTILE(Q3)</t>
  </si>
  <si>
    <t>IQR</t>
  </si>
  <si>
    <t>MIN</t>
  </si>
  <si>
    <t>MAX</t>
  </si>
  <si>
    <t>Q1</t>
  </si>
  <si>
    <t>Q3</t>
  </si>
  <si>
    <t>LOWER_BOUND</t>
  </si>
  <si>
    <t>UPPER_BOUND</t>
  </si>
  <si>
    <t>LOWER_OUTLIERS</t>
  </si>
  <si>
    <t>UPPER_OUTLIERS</t>
  </si>
  <si>
    <t>RANGE</t>
  </si>
  <si>
    <t>VARIENCE</t>
  </si>
  <si>
    <t>STD_DEVIATION</t>
  </si>
  <si>
    <t>STD.DEV</t>
  </si>
  <si>
    <t>Z_SCORE</t>
  </si>
  <si>
    <t>SET_1</t>
  </si>
  <si>
    <t>SET_2</t>
  </si>
  <si>
    <t>PCC</t>
  </si>
  <si>
    <t>CRR</t>
  </si>
  <si>
    <t>SAMPLE_MEAN</t>
  </si>
  <si>
    <t>POPULATION_MEAN</t>
  </si>
  <si>
    <t>POP_STDV</t>
  </si>
  <si>
    <t>SAMPLE_SIZE</t>
  </si>
  <si>
    <t>HYPOTHESIS</t>
  </si>
  <si>
    <t>Z_SCORE = 6.32 is not btw -1.96 and +1.96 so it cannot be accepted</t>
  </si>
  <si>
    <t>COMPUTED_VALUE</t>
  </si>
  <si>
    <t>NULL_HYPOTHESIS</t>
  </si>
  <si>
    <t>CONCLUSION:</t>
  </si>
  <si>
    <t>The sample mean is higher than the population mean in the previous, so we can reject hypothesis.</t>
  </si>
  <si>
    <t>SAMPLE_STDV</t>
  </si>
  <si>
    <t>T.TEST</t>
  </si>
  <si>
    <t>POP_MEAN</t>
  </si>
  <si>
    <t>GRP_1</t>
  </si>
  <si>
    <t>GRP_2</t>
  </si>
  <si>
    <t>MEAN_G1</t>
  </si>
  <si>
    <t>MEAN_G2</t>
  </si>
  <si>
    <t>SIZE_G1</t>
  </si>
  <si>
    <t>SIZE_G2</t>
  </si>
  <si>
    <t>STDEV_G1</t>
  </si>
  <si>
    <t>STDEV_G2</t>
  </si>
  <si>
    <t>T_TEST</t>
  </si>
  <si>
    <t>SIGNIFICANCE_LEVEL</t>
  </si>
  <si>
    <t>DEGREE_FREEDOM</t>
  </si>
  <si>
    <t>CRITICAL_VALUE</t>
  </si>
  <si>
    <t>Null hypothesis is rejected because the T_value is greater than T_critical.</t>
  </si>
  <si>
    <t>ALPHA</t>
  </si>
  <si>
    <t>DF</t>
  </si>
  <si>
    <t>CRITICAL_VAL</t>
  </si>
  <si>
    <t xml:space="preserve"> 1.33 is lesser than 2.45 hence we accept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</si>
</sst>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QUESTION_9!$A$2:$A$6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QUESTION_9!$B$2:$B$6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3-4C04-8C04-DF046039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18672"/>
        <c:axId val="885116752"/>
      </c:scatterChart>
      <c:valAx>
        <c:axId val="8851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6752"/>
        <c:crosses val="autoZero"/>
        <c:crossBetween val="midCat"/>
      </c:valAx>
      <c:valAx>
        <c:axId val="8851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plotSurface>
          <cx:spPr>
            <a:solidFill>
              <a:schemeClr val="bg1"/>
            </a:solidFill>
          </cx:spPr>
        </cx:plotSurface>
        <cx:series layoutId="boxWhisker" uniqueId="{DE1029F4-BDE9-4B19-B279-017DA56BE08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FFB9FC5-A021-4462-9F8C-83B72D55E1DC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5E0096B7-A97A-4BB7-82E8-B3CFE5A9F5BA}" formatIdx="0">
          <cx:dataId val="0"/>
          <cx:layoutPr>
            <cx:binning intervalClosed="r"/>
          </cx:layoutPr>
        </cx:series>
        <cx:series layoutId="clusteredColumn" hidden="1" uniqueId="{79B6A632-B48B-41F3-B932-C268230A0D88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6</xdr:row>
      <xdr:rowOff>0</xdr:rowOff>
    </xdr:from>
    <xdr:to>
      <xdr:col>15</xdr:col>
      <xdr:colOff>7620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68A20-A9A1-4D57-BC1F-F4194D4F9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8</xdr:row>
      <xdr:rowOff>15240</xdr:rowOff>
    </xdr:from>
    <xdr:to>
      <xdr:col>14</xdr:col>
      <xdr:colOff>601980</xdr:colOff>
      <xdr:row>23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0E32DB-9804-F01F-02BF-4B77B24441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1478280"/>
              <a:ext cx="4861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8</xdr:row>
      <xdr:rowOff>0</xdr:rowOff>
    </xdr:from>
    <xdr:to>
      <xdr:col>16</xdr:col>
      <xdr:colOff>22860</xdr:colOff>
      <xdr:row>23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429691-3FD9-7408-3637-D874CF30E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2040" y="1463040"/>
              <a:ext cx="488442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2D8ED-9071-421E-942A-9873A2B2DBDA}" name="Table2" displayName="Table2" ref="A1:A11" totalsRowShown="0">
  <autoFilter ref="A1:A11" xr:uid="{06C2D8ED-9071-421E-942A-9873A2B2DBDA}"/>
  <tableColumns count="1">
    <tableColumn id="1" xr3:uid="{B3927D70-C4FA-4676-9444-C14EAD30A4B9}" name="DATA_SE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E8E5704-3FCF-46ED-84B5-60AE2252ADA8}" name="Table91213" displayName="Table91213" ref="A1:B6" totalsRowShown="0" tableBorderDxfId="2">
  <autoFilter ref="A1:B6" xr:uid="{0E8E5704-3FCF-46ED-84B5-60AE2252ADA8}"/>
  <tableColumns count="2">
    <tableColumn id="1" xr3:uid="{3CD20285-E32C-4B54-8686-35A9AE16E309}" name="SET_1" dataDxfId="1"/>
    <tableColumn id="2" xr3:uid="{059D86E0-D68F-4E0A-A50C-A3A34E9C0DC3}" name="SET_2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D255DD-8601-4465-9500-810CDADD8B77}" name="Table1" displayName="Table1" ref="A1:A8" totalsRowShown="0">
  <autoFilter ref="A1:A8" xr:uid="{26D255DD-8601-4465-9500-810CDADD8B77}"/>
  <tableColumns count="1">
    <tableColumn id="1" xr3:uid="{1B4257C7-0DAF-41ED-A997-55FCE25B3828}" name="DATA_SE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7089AD-271D-404A-AA3A-B1EC9B5A9CA7}" name="Table10" displayName="Table10" ref="A1:B6" totalsRowShown="0">
  <autoFilter ref="A1:B6" xr:uid="{177089AD-271D-404A-AA3A-B1EC9B5A9CA7}"/>
  <tableColumns count="2">
    <tableColumn id="1" xr3:uid="{5A12FEF1-F63C-44AD-83DC-C0CF823181DA}" name="GRP_1"/>
    <tableColumn id="2" xr3:uid="{2CBD1A11-97FB-49B6-A579-D56C50B248D7}" name="GRP_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1E1249-780D-437B-B6A3-665B755F4279}" name="Table3" displayName="Table3" ref="A1:A11" totalsRowShown="0">
  <autoFilter ref="A1:A11" xr:uid="{971E1249-780D-437B-B6A3-665B755F4279}"/>
  <tableColumns count="1">
    <tableColumn id="1" xr3:uid="{C5B00960-64E8-46EE-B9F7-31EE73A862DA}" name="DATA_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300361-8BD0-4FE7-B54D-9D97A3D29B6A}" name="Table4" displayName="Table4" ref="A1:A11" totalsRowShown="0">
  <autoFilter ref="A1:A11" xr:uid="{B5300361-8BD0-4FE7-B54D-9D97A3D29B6A}"/>
  <tableColumns count="1">
    <tableColumn id="1" xr3:uid="{5322038D-0A3B-4195-944C-72BB4F7D0810}" name="DATA_S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3E3CA-7B93-4879-9245-B2397A56C14D}" name="Table5" displayName="Table5" ref="A1:A11" totalsRowShown="0">
  <autoFilter ref="A1:A11" xr:uid="{1A43E3CA-7B93-4879-9245-B2397A56C14D}"/>
  <tableColumns count="1">
    <tableColumn id="1" xr3:uid="{F9B4E5B9-D1C5-4B15-AE28-0BBED9825D32}" name="DATA_S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39594-D934-4CB0-B0DE-6A0BC1F0D9A0}" name="Table6" displayName="Table6" ref="A1:A11" totalsRowShown="0" dataDxfId="14" tableBorderDxfId="13">
  <autoFilter ref="A1:A11" xr:uid="{65E39594-D934-4CB0-B0DE-6A0BC1F0D9A0}"/>
  <tableColumns count="1">
    <tableColumn id="1" xr3:uid="{FBAA2608-7184-4800-A0D3-5CD7D1378A12}" name="DATA_SET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72FF49-D8A0-4FDC-AA43-6D5A4A482225}" name="Table7" displayName="Table7" ref="A1:A11" totalsRowShown="0" dataDxfId="11" tableBorderDxfId="10">
  <autoFilter ref="A1:A11" xr:uid="{2F72FF49-D8A0-4FDC-AA43-6D5A4A482225}"/>
  <tableColumns count="1">
    <tableColumn id="1" xr3:uid="{3AC6A72B-99EB-4E0B-8D45-F477BA8EF528}" name="DATA_SET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D63735-04B5-488A-A0B6-6D7B4B0FF871}" name="Table8" displayName="Table8" ref="A1:B6" totalsRowShown="0">
  <autoFilter ref="A1:B6" xr:uid="{6ED63735-04B5-488A-A0B6-6D7B4B0FF871}"/>
  <tableColumns count="2">
    <tableColumn id="1" xr3:uid="{4B42DF97-1A52-4B16-81B1-A210C1D54F36}" name="SET_1"/>
    <tableColumn id="2" xr3:uid="{48248B8E-B848-4AA2-82B7-99C2CB0C04F2}" name="SET_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405C37-C5B8-48F1-9620-63B9648A88EF}" name="Table9" displayName="Table9" ref="A1:B6" totalsRowShown="0" tableBorderDxfId="8">
  <autoFilter ref="A1:B6" xr:uid="{5F405C37-C5B8-48F1-9620-63B9648A88EF}"/>
  <tableColumns count="2">
    <tableColumn id="1" xr3:uid="{42841202-D799-43F4-92C0-041AA3CA0F75}" name="SET_1" dataDxfId="7"/>
    <tableColumn id="2" xr3:uid="{A148B8F5-3844-4E82-A773-99A2066F7A32}" name="SET_2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F70A5D-D7C1-4155-ABEE-577E6E0EAA52}" name="Table912" displayName="Table912" ref="A1:B6" totalsRowShown="0" tableBorderDxfId="5">
  <autoFilter ref="A1:B6" xr:uid="{CAF70A5D-D7C1-4155-ABEE-577E6E0EAA52}"/>
  <tableColumns count="2">
    <tableColumn id="1" xr3:uid="{04FDF5F0-6DEA-4264-87ED-321C9CCAAB0D}" name="SET_1" dataDxfId="4"/>
    <tableColumn id="2" xr3:uid="{1C2A4AAF-3485-4BBB-AD32-6C2073A87AEF}" name="SET_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C6B3-365C-4B63-B6A5-5C538167E771}">
  <dimension ref="A1:E11"/>
  <sheetViews>
    <sheetView tabSelected="1" workbookViewId="0">
      <selection activeCell="D3" sqref="D3"/>
    </sheetView>
  </sheetViews>
  <sheetFormatPr defaultRowHeight="14.4" x14ac:dyDescent="0.3"/>
  <cols>
    <col min="1" max="1" width="10.44140625" customWidth="1"/>
  </cols>
  <sheetData>
    <row r="1" spans="1:5" x14ac:dyDescent="0.3">
      <c r="A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12</v>
      </c>
      <c r="C2">
        <f>AVERAGE(A2:A11)</f>
        <v>17.100000000000001</v>
      </c>
      <c r="D2">
        <f>MEDIAN(A2:A11)</f>
        <v>17.5</v>
      </c>
      <c r="E2" t="e">
        <f>MODE(A2:A11)</f>
        <v>#N/A</v>
      </c>
    </row>
    <row r="3" spans="1:5" x14ac:dyDescent="0.3">
      <c r="A3">
        <v>15</v>
      </c>
    </row>
    <row r="4" spans="1:5" x14ac:dyDescent="0.3">
      <c r="A4">
        <v>14</v>
      </c>
    </row>
    <row r="5" spans="1:5" x14ac:dyDescent="0.3">
      <c r="A5">
        <v>10</v>
      </c>
    </row>
    <row r="6" spans="1:5" x14ac:dyDescent="0.3">
      <c r="A6">
        <v>18</v>
      </c>
    </row>
    <row r="7" spans="1:5" x14ac:dyDescent="0.3">
      <c r="A7">
        <v>20</v>
      </c>
    </row>
    <row r="8" spans="1:5" x14ac:dyDescent="0.3">
      <c r="A8">
        <v>22</v>
      </c>
    </row>
    <row r="9" spans="1:5" x14ac:dyDescent="0.3">
      <c r="A9">
        <v>24</v>
      </c>
    </row>
    <row r="10" spans="1:5" x14ac:dyDescent="0.3">
      <c r="A10">
        <v>17</v>
      </c>
    </row>
    <row r="11" spans="1:5" x14ac:dyDescent="0.3">
      <c r="A11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C7A7-1BEB-4DC6-B3E3-1C83B63FCC5F}">
  <dimension ref="A1:B11"/>
  <sheetViews>
    <sheetView workbookViewId="0">
      <selection activeCell="H9" sqref="H9"/>
    </sheetView>
  </sheetViews>
  <sheetFormatPr defaultRowHeight="14.4" x14ac:dyDescent="0.3"/>
  <cols>
    <col min="1" max="1" width="11.5546875" customWidth="1"/>
  </cols>
  <sheetData>
    <row r="1" spans="1:2" x14ac:dyDescent="0.3">
      <c r="A1" t="s">
        <v>23</v>
      </c>
      <c r="B1" t="s">
        <v>24</v>
      </c>
    </row>
    <row r="2" spans="1:2" x14ac:dyDescent="0.3">
      <c r="A2" s="4">
        <v>10</v>
      </c>
      <c r="B2" s="5">
        <v>5</v>
      </c>
    </row>
    <row r="3" spans="1:2" x14ac:dyDescent="0.3">
      <c r="A3" s="6">
        <v>20</v>
      </c>
      <c r="B3" s="7">
        <v>10</v>
      </c>
    </row>
    <row r="4" spans="1:2" x14ac:dyDescent="0.3">
      <c r="A4" s="4">
        <v>30</v>
      </c>
      <c r="B4" s="5">
        <v>15</v>
      </c>
    </row>
    <row r="5" spans="1:2" x14ac:dyDescent="0.3">
      <c r="A5" s="6">
        <v>40</v>
      </c>
      <c r="B5" s="7">
        <v>20</v>
      </c>
    </row>
    <row r="6" spans="1:2" x14ac:dyDescent="0.3">
      <c r="A6" s="8">
        <v>50</v>
      </c>
      <c r="B6" s="9">
        <v>25</v>
      </c>
    </row>
    <row r="7" spans="1:2" x14ac:dyDescent="0.3">
      <c r="A7" s="2"/>
    </row>
    <row r="8" spans="1:2" x14ac:dyDescent="0.3">
      <c r="A8" s="1"/>
    </row>
    <row r="9" spans="1:2" x14ac:dyDescent="0.3">
      <c r="A9" s="2"/>
    </row>
    <row r="10" spans="1:2" x14ac:dyDescent="0.3">
      <c r="A10" s="1"/>
    </row>
    <row r="11" spans="1:2" x14ac:dyDescent="0.3">
      <c r="A11" s="3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3318-7BC0-409D-8748-710E6DE29C28}">
  <dimension ref="A1:B11"/>
  <sheetViews>
    <sheetView topLeftCell="A5" workbookViewId="0">
      <selection activeCell="S30" sqref="S30"/>
    </sheetView>
  </sheetViews>
  <sheetFormatPr defaultRowHeight="14.4" x14ac:dyDescent="0.3"/>
  <sheetData>
    <row r="1" spans="1:2" x14ac:dyDescent="0.3">
      <c r="A1" t="s">
        <v>23</v>
      </c>
      <c r="B1" t="s">
        <v>24</v>
      </c>
    </row>
    <row r="2" spans="1:2" x14ac:dyDescent="0.3">
      <c r="A2" s="4">
        <v>10</v>
      </c>
      <c r="B2" s="5">
        <v>5</v>
      </c>
    </row>
    <row r="3" spans="1:2" x14ac:dyDescent="0.3">
      <c r="A3" s="6">
        <v>20</v>
      </c>
      <c r="B3" s="7">
        <v>10</v>
      </c>
    </row>
    <row r="4" spans="1:2" x14ac:dyDescent="0.3">
      <c r="A4" s="4">
        <v>30</v>
      </c>
      <c r="B4" s="5">
        <v>15</v>
      </c>
    </row>
    <row r="5" spans="1:2" x14ac:dyDescent="0.3">
      <c r="A5" s="6">
        <v>40</v>
      </c>
      <c r="B5" s="7">
        <v>20</v>
      </c>
    </row>
    <row r="6" spans="1:2" x14ac:dyDescent="0.3">
      <c r="A6" s="8">
        <v>50</v>
      </c>
      <c r="B6" s="9">
        <v>25</v>
      </c>
    </row>
    <row r="7" spans="1:2" x14ac:dyDescent="0.3">
      <c r="A7" s="2"/>
    </row>
    <row r="8" spans="1:2" x14ac:dyDescent="0.3">
      <c r="A8" s="1"/>
    </row>
    <row r="9" spans="1:2" x14ac:dyDescent="0.3">
      <c r="A9" s="2"/>
    </row>
    <row r="10" spans="1:2" x14ac:dyDescent="0.3">
      <c r="A10" s="1"/>
    </row>
    <row r="11" spans="1:2" x14ac:dyDescent="0.3">
      <c r="A11" s="3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470D-C8AF-4AA5-A452-ADFD0C76CCFE}">
  <dimension ref="A1:H2"/>
  <sheetViews>
    <sheetView workbookViewId="0">
      <selection activeCell="C32" sqref="C32"/>
    </sheetView>
  </sheetViews>
  <sheetFormatPr defaultRowHeight="14.4" x14ac:dyDescent="0.3"/>
  <cols>
    <col min="1" max="1" width="13.5546875" customWidth="1"/>
    <col min="2" max="2" width="18" customWidth="1"/>
    <col min="3" max="3" width="10.6640625" customWidth="1"/>
    <col min="4" max="4" width="14.109375" customWidth="1"/>
    <col min="6" max="6" width="10.21875" customWidth="1"/>
    <col min="8" max="8" width="62.44140625" customWidth="1"/>
  </cols>
  <sheetData>
    <row r="1" spans="1:8" x14ac:dyDescent="0.3">
      <c r="A1" t="s">
        <v>27</v>
      </c>
      <c r="B1" t="s">
        <v>28</v>
      </c>
      <c r="C1" t="s">
        <v>29</v>
      </c>
      <c r="D1" t="s">
        <v>30</v>
      </c>
      <c r="F1" t="s">
        <v>22</v>
      </c>
      <c r="H1" t="s">
        <v>31</v>
      </c>
    </row>
    <row r="2" spans="1:8" x14ac:dyDescent="0.3">
      <c r="A2">
        <v>25</v>
      </c>
      <c r="B2">
        <v>22</v>
      </c>
      <c r="C2">
        <v>3</v>
      </c>
      <c r="D2">
        <v>40</v>
      </c>
      <c r="F2">
        <f>3/(3/SQRT(40))</f>
        <v>6.324555320336759</v>
      </c>
      <c r="H2" t="s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12C6-AC0F-4329-B5E1-C0031F1C206C}">
  <dimension ref="A1:D2"/>
  <sheetViews>
    <sheetView workbookViewId="0">
      <selection activeCell="D6" sqref="D6"/>
    </sheetView>
  </sheetViews>
  <sheetFormatPr defaultRowHeight="14.4" x14ac:dyDescent="0.3"/>
  <cols>
    <col min="1" max="2" width="17.88671875" customWidth="1"/>
    <col min="4" max="4" width="79.5546875" customWidth="1"/>
  </cols>
  <sheetData>
    <row r="1" spans="1:4" x14ac:dyDescent="0.3">
      <c r="A1" t="s">
        <v>33</v>
      </c>
      <c r="B1" t="s">
        <v>34</v>
      </c>
      <c r="D1" t="s">
        <v>35</v>
      </c>
    </row>
    <row r="2" spans="1:4" x14ac:dyDescent="0.3">
      <c r="A2">
        <v>6.32</v>
      </c>
      <c r="B2">
        <v>0.05</v>
      </c>
      <c r="D2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7A9-B7D9-4326-B2BD-0B097EB6E4BE}">
  <dimension ref="A1:K8"/>
  <sheetViews>
    <sheetView workbookViewId="0">
      <selection activeCell="K2" sqref="K2"/>
    </sheetView>
  </sheetViews>
  <sheetFormatPr defaultRowHeight="14.4" x14ac:dyDescent="0.3"/>
  <cols>
    <col min="1" max="1" width="11.5546875" customWidth="1"/>
    <col min="3" max="3" width="14.21875" customWidth="1"/>
    <col min="4" max="4" width="17.6640625" customWidth="1"/>
    <col min="5" max="5" width="11.5546875" customWidth="1"/>
    <col min="6" max="6" width="10.5546875" customWidth="1"/>
    <col min="10" max="10" width="13.33203125" customWidth="1"/>
    <col min="11" max="11" width="62" customWidth="1"/>
  </cols>
  <sheetData>
    <row r="1" spans="1:11" x14ac:dyDescent="0.3">
      <c r="A1" t="s">
        <v>0</v>
      </c>
      <c r="C1" t="s">
        <v>27</v>
      </c>
      <c r="D1" t="s">
        <v>37</v>
      </c>
      <c r="E1" t="s">
        <v>30</v>
      </c>
      <c r="F1" t="s">
        <v>39</v>
      </c>
      <c r="G1" t="s">
        <v>38</v>
      </c>
      <c r="H1" t="s">
        <v>53</v>
      </c>
      <c r="I1" t="s">
        <v>54</v>
      </c>
      <c r="J1" t="s">
        <v>55</v>
      </c>
      <c r="K1" t="s">
        <v>35</v>
      </c>
    </row>
    <row r="2" spans="1:11" x14ac:dyDescent="0.3">
      <c r="A2">
        <v>45</v>
      </c>
      <c r="C2">
        <f>AVERAGE(Table1[DATA_SET])</f>
        <v>53.142857142857146</v>
      </c>
      <c r="D2">
        <f>_xlfn.STDEV.S(Table1[DATA_SET])</f>
        <v>6.2297290317897094</v>
      </c>
      <c r="E2">
        <v>7</v>
      </c>
      <c r="F2">
        <v>50</v>
      </c>
      <c r="G2">
        <f>(C2-F2)/(D2/SQRT(E2))</f>
        <v>1.3347640585603717</v>
      </c>
      <c r="H2">
        <v>0.05</v>
      </c>
      <c r="I2">
        <v>6</v>
      </c>
      <c r="J2">
        <v>2.4470000000000001</v>
      </c>
      <c r="K2" t="s">
        <v>56</v>
      </c>
    </row>
    <row r="3" spans="1:11" x14ac:dyDescent="0.3">
      <c r="A3">
        <v>50</v>
      </c>
    </row>
    <row r="4" spans="1:11" x14ac:dyDescent="0.3">
      <c r="A4">
        <v>55</v>
      </c>
    </row>
    <row r="5" spans="1:11" x14ac:dyDescent="0.3">
      <c r="A5">
        <v>60</v>
      </c>
    </row>
    <row r="6" spans="1:11" x14ac:dyDescent="0.3">
      <c r="A6">
        <v>62</v>
      </c>
    </row>
    <row r="7" spans="1:11" x14ac:dyDescent="0.3">
      <c r="A7">
        <v>48</v>
      </c>
    </row>
    <row r="8" spans="1:11" x14ac:dyDescent="0.3">
      <c r="A8">
        <v>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B2E-AA4B-472E-88FE-21DB7FCB30B7}">
  <dimension ref="A1:J6"/>
  <sheetViews>
    <sheetView workbookViewId="0">
      <selection activeCell="K31" sqref="K31"/>
    </sheetView>
  </sheetViews>
  <sheetFormatPr defaultRowHeight="14.4" x14ac:dyDescent="0.3"/>
  <cols>
    <col min="4" max="4" width="9.6640625" customWidth="1"/>
    <col min="5" max="5" width="9.33203125" customWidth="1"/>
    <col min="6" max="6" width="9.21875" customWidth="1"/>
    <col min="7" max="7" width="9.44140625" customWidth="1"/>
  </cols>
  <sheetData>
    <row r="1" spans="1:10" x14ac:dyDescent="0.3">
      <c r="A1" t="s">
        <v>40</v>
      </c>
      <c r="B1" t="s">
        <v>41</v>
      </c>
      <c r="D1" t="s">
        <v>42</v>
      </c>
      <c r="E1" t="s">
        <v>43</v>
      </c>
      <c r="F1" t="s">
        <v>46</v>
      </c>
      <c r="G1" t="s">
        <v>47</v>
      </c>
      <c r="H1" t="s">
        <v>44</v>
      </c>
      <c r="I1" t="s">
        <v>45</v>
      </c>
      <c r="J1" t="s">
        <v>48</v>
      </c>
    </row>
    <row r="2" spans="1:10" x14ac:dyDescent="0.3">
      <c r="A2">
        <v>85</v>
      </c>
      <c r="B2">
        <v>78</v>
      </c>
      <c r="D2">
        <f>AVERAGE(Table10[GRP_1])</f>
        <v>88.2</v>
      </c>
      <c r="E2">
        <f>AVERAGE(Table10[GRP_2])</f>
        <v>79</v>
      </c>
      <c r="F2">
        <f>_xlfn.STDEV.S(Table10[GRP_1])</f>
        <v>2.8635642126552705</v>
      </c>
      <c r="G2">
        <f>_xlfn.STDEV.S(Table10[GRP_2])</f>
        <v>2.9154759474226504</v>
      </c>
      <c r="H2">
        <v>5</v>
      </c>
      <c r="I2">
        <v>5</v>
      </c>
      <c r="J2">
        <f>(D2-E2)/SQRT(((F2)*2/H2)+((G2)*2/I2))</f>
        <v>6.0510393258176531</v>
      </c>
    </row>
    <row r="3" spans="1:10" x14ac:dyDescent="0.3">
      <c r="A3">
        <v>90</v>
      </c>
      <c r="B3">
        <v>75</v>
      </c>
    </row>
    <row r="4" spans="1:10" x14ac:dyDescent="0.3">
      <c r="A4">
        <v>88</v>
      </c>
      <c r="B4">
        <v>80</v>
      </c>
    </row>
    <row r="5" spans="1:10" x14ac:dyDescent="0.3">
      <c r="A5">
        <v>92</v>
      </c>
      <c r="B5">
        <v>83</v>
      </c>
    </row>
    <row r="6" spans="1:10" x14ac:dyDescent="0.3">
      <c r="A6">
        <v>86</v>
      </c>
      <c r="B6">
        <v>79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2D25-7430-4537-BC17-F57E8A9095F5}">
  <dimension ref="A1:D2"/>
  <sheetViews>
    <sheetView workbookViewId="0">
      <selection activeCell="D2" sqref="D2"/>
    </sheetView>
  </sheetViews>
  <sheetFormatPr defaultRowHeight="14.4" x14ac:dyDescent="0.3"/>
  <cols>
    <col min="1" max="1" width="18" customWidth="1"/>
    <col min="2" max="2" width="17.88671875" customWidth="1"/>
    <col min="3" max="3" width="26.5546875" customWidth="1"/>
    <col min="4" max="4" width="62" customWidth="1"/>
  </cols>
  <sheetData>
    <row r="1" spans="1:4" x14ac:dyDescent="0.3">
      <c r="A1" t="s">
        <v>49</v>
      </c>
      <c r="B1" t="s">
        <v>50</v>
      </c>
      <c r="C1" t="s">
        <v>51</v>
      </c>
      <c r="D1" t="s">
        <v>35</v>
      </c>
    </row>
    <row r="2" spans="1:4" x14ac:dyDescent="0.3">
      <c r="A2">
        <v>0.05</v>
      </c>
      <c r="B2">
        <f>5+5-2</f>
        <v>8</v>
      </c>
      <c r="C2">
        <v>2.306</v>
      </c>
      <c r="D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E8E8-0E07-4226-9354-AB46FE996525}">
  <dimension ref="A1:C11"/>
  <sheetViews>
    <sheetView workbookViewId="0">
      <selection activeCell="A2" sqref="A2:A11"/>
    </sheetView>
  </sheetViews>
  <sheetFormatPr defaultRowHeight="14.4" x14ac:dyDescent="0.3"/>
  <cols>
    <col min="1" max="1" width="11.5546875" customWidth="1"/>
    <col min="3" max="3" width="14.21875" customWidth="1"/>
    <col min="4" max="4" width="15" customWidth="1"/>
  </cols>
  <sheetData>
    <row r="1" spans="1:3" x14ac:dyDescent="0.3">
      <c r="A1" t="s">
        <v>0</v>
      </c>
      <c r="C1" t="s">
        <v>4</v>
      </c>
    </row>
    <row r="2" spans="1:3" x14ac:dyDescent="0.3">
      <c r="A2">
        <v>12</v>
      </c>
      <c r="C2">
        <f>PERCENTILE(A2:A11,0.25)</f>
        <v>14.25</v>
      </c>
    </row>
    <row r="3" spans="1:3" x14ac:dyDescent="0.3">
      <c r="A3">
        <v>15</v>
      </c>
    </row>
    <row r="4" spans="1:3" x14ac:dyDescent="0.3">
      <c r="A4">
        <v>14</v>
      </c>
      <c r="C4" t="s">
        <v>5</v>
      </c>
    </row>
    <row r="5" spans="1:3" x14ac:dyDescent="0.3">
      <c r="A5">
        <v>10</v>
      </c>
      <c r="C5">
        <f>PERCENTILE(A2:A11,0.5)</f>
        <v>17.5</v>
      </c>
    </row>
    <row r="6" spans="1:3" x14ac:dyDescent="0.3">
      <c r="A6">
        <v>18</v>
      </c>
    </row>
    <row r="7" spans="1:3" x14ac:dyDescent="0.3">
      <c r="A7">
        <v>20</v>
      </c>
      <c r="C7" t="s">
        <v>6</v>
      </c>
    </row>
    <row r="8" spans="1:3" x14ac:dyDescent="0.3">
      <c r="A8">
        <v>22</v>
      </c>
      <c r="C8">
        <f>PERCENTILE(A2:A11,0.75)</f>
        <v>19.75</v>
      </c>
    </row>
    <row r="9" spans="1:3" x14ac:dyDescent="0.3">
      <c r="A9">
        <v>24</v>
      </c>
    </row>
    <row r="10" spans="1:3" x14ac:dyDescent="0.3">
      <c r="A10">
        <v>17</v>
      </c>
    </row>
    <row r="11" spans="1:3" x14ac:dyDescent="0.3">
      <c r="A11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DCF3-D449-4849-843A-D8EEF3B0A219}">
  <dimension ref="A1:E11"/>
  <sheetViews>
    <sheetView workbookViewId="0">
      <selection sqref="A1:A11"/>
    </sheetView>
  </sheetViews>
  <sheetFormatPr defaultRowHeight="14.4" x14ac:dyDescent="0.3"/>
  <cols>
    <col min="1" max="1" width="11.5546875" customWidth="1"/>
    <col min="3" max="3" width="17.6640625" customWidth="1"/>
  </cols>
  <sheetData>
    <row r="1" spans="1:5" x14ac:dyDescent="0.3">
      <c r="A1" t="s">
        <v>0</v>
      </c>
      <c r="C1" t="s">
        <v>7</v>
      </c>
      <c r="E1" t="s">
        <v>9</v>
      </c>
    </row>
    <row r="2" spans="1:5" x14ac:dyDescent="0.3">
      <c r="A2">
        <v>12</v>
      </c>
      <c r="C2">
        <f>QUARTILE(A2:A11,1)</f>
        <v>14.25</v>
      </c>
    </row>
    <row r="3" spans="1:5" x14ac:dyDescent="0.3">
      <c r="A3">
        <v>15</v>
      </c>
      <c r="E3">
        <f>C6-C2</f>
        <v>5.5</v>
      </c>
    </row>
    <row r="4" spans="1:5" x14ac:dyDescent="0.3">
      <c r="A4">
        <v>14</v>
      </c>
    </row>
    <row r="5" spans="1:5" x14ac:dyDescent="0.3">
      <c r="A5">
        <v>10</v>
      </c>
      <c r="C5" t="s">
        <v>8</v>
      </c>
    </row>
    <row r="6" spans="1:5" x14ac:dyDescent="0.3">
      <c r="A6">
        <v>18</v>
      </c>
      <c r="C6">
        <f>_xlfn.QUARTILE.INC(A2:A11,3)</f>
        <v>19.75</v>
      </c>
    </row>
    <row r="7" spans="1:5" x14ac:dyDescent="0.3">
      <c r="A7">
        <v>20</v>
      </c>
    </row>
    <row r="8" spans="1:5" x14ac:dyDescent="0.3">
      <c r="A8">
        <v>22</v>
      </c>
    </row>
    <row r="9" spans="1:5" x14ac:dyDescent="0.3">
      <c r="A9">
        <v>24</v>
      </c>
    </row>
    <row r="10" spans="1:5" x14ac:dyDescent="0.3">
      <c r="A10">
        <v>17</v>
      </c>
    </row>
    <row r="11" spans="1:5" x14ac:dyDescent="0.3">
      <c r="A1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62F7-0A15-4A78-A96D-7DDD40B7C920}">
  <dimension ref="A1:D11"/>
  <sheetViews>
    <sheetView workbookViewId="0">
      <selection sqref="A1:A11"/>
    </sheetView>
  </sheetViews>
  <sheetFormatPr defaultRowHeight="14.4" x14ac:dyDescent="0.3"/>
  <cols>
    <col min="1" max="1" width="11.5546875" customWidth="1"/>
  </cols>
  <sheetData>
    <row r="1" spans="1:4" x14ac:dyDescent="0.3">
      <c r="A1" t="s">
        <v>0</v>
      </c>
      <c r="C1" t="s">
        <v>10</v>
      </c>
      <c r="D1" t="s">
        <v>11</v>
      </c>
    </row>
    <row r="2" spans="1:4" x14ac:dyDescent="0.3">
      <c r="A2">
        <v>12</v>
      </c>
      <c r="C2">
        <f>MIN(A2:A11)</f>
        <v>10</v>
      </c>
      <c r="D2">
        <f>MAX(A2:A11)</f>
        <v>24</v>
      </c>
    </row>
    <row r="3" spans="1:4" x14ac:dyDescent="0.3">
      <c r="A3">
        <v>15</v>
      </c>
    </row>
    <row r="4" spans="1:4" x14ac:dyDescent="0.3">
      <c r="A4">
        <v>14</v>
      </c>
    </row>
    <row r="5" spans="1:4" x14ac:dyDescent="0.3">
      <c r="A5">
        <v>10</v>
      </c>
    </row>
    <row r="6" spans="1:4" x14ac:dyDescent="0.3">
      <c r="A6">
        <v>18</v>
      </c>
    </row>
    <row r="7" spans="1:4" x14ac:dyDescent="0.3">
      <c r="A7">
        <v>20</v>
      </c>
    </row>
    <row r="8" spans="1:4" x14ac:dyDescent="0.3">
      <c r="A8">
        <v>22</v>
      </c>
    </row>
    <row r="9" spans="1:4" x14ac:dyDescent="0.3">
      <c r="A9">
        <v>24</v>
      </c>
    </row>
    <row r="10" spans="1:4" x14ac:dyDescent="0.3">
      <c r="A10">
        <v>17</v>
      </c>
    </row>
    <row r="11" spans="1:4" x14ac:dyDescent="0.3">
      <c r="A11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EB91-53AD-4EF4-9B3A-A6982500189A}">
  <dimension ref="A1:I11"/>
  <sheetViews>
    <sheetView workbookViewId="0">
      <selection activeCell="F21" sqref="F21"/>
    </sheetView>
  </sheetViews>
  <sheetFormatPr defaultRowHeight="14.4" x14ac:dyDescent="0.3"/>
  <cols>
    <col min="1" max="1" width="11.5546875" customWidth="1"/>
    <col min="6" max="8" width="17.77734375" customWidth="1"/>
    <col min="9" max="9" width="17.6640625" customWidth="1"/>
  </cols>
  <sheetData>
    <row r="1" spans="1:9" x14ac:dyDescent="0.3">
      <c r="A1" t="s">
        <v>0</v>
      </c>
      <c r="C1" t="s">
        <v>12</v>
      </c>
      <c r="D1" t="s">
        <v>13</v>
      </c>
      <c r="E1" t="s">
        <v>9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>
        <v>12</v>
      </c>
      <c r="C2">
        <f>_xlfn.QUARTILE.INC(A2:A11,1)</f>
        <v>14.25</v>
      </c>
      <c r="D2">
        <f>_xlfn.QUARTILE.INC(A2:A11,3)</f>
        <v>19.75</v>
      </c>
      <c r="E2">
        <f>D2-C2</f>
        <v>5.5</v>
      </c>
      <c r="F2">
        <f>C2-(1.5*E2)</f>
        <v>6</v>
      </c>
      <c r="G2">
        <f>D2+(1.5*E2)</f>
        <v>28</v>
      </c>
      <c r="H2" t="str">
        <f>IF(A2&lt;(F2),"Outlier","Not Outlier")</f>
        <v>Not Outlier</v>
      </c>
      <c r="I2" t="str">
        <f>IF(A2&gt;(G2),"Outlier","Not Outlier")</f>
        <v>Not Outlier</v>
      </c>
    </row>
    <row r="3" spans="1:9" x14ac:dyDescent="0.3">
      <c r="A3">
        <v>15</v>
      </c>
    </row>
    <row r="4" spans="1:9" x14ac:dyDescent="0.3">
      <c r="A4">
        <v>14</v>
      </c>
    </row>
    <row r="5" spans="1:9" x14ac:dyDescent="0.3">
      <c r="A5">
        <v>10</v>
      </c>
    </row>
    <row r="6" spans="1:9" x14ac:dyDescent="0.3">
      <c r="A6">
        <v>18</v>
      </c>
    </row>
    <row r="7" spans="1:9" x14ac:dyDescent="0.3">
      <c r="A7">
        <v>20</v>
      </c>
    </row>
    <row r="8" spans="1:9" x14ac:dyDescent="0.3">
      <c r="A8">
        <v>22</v>
      </c>
    </row>
    <row r="9" spans="1:9" x14ac:dyDescent="0.3">
      <c r="A9">
        <v>24</v>
      </c>
    </row>
    <row r="10" spans="1:9" x14ac:dyDescent="0.3">
      <c r="A10">
        <v>17</v>
      </c>
    </row>
    <row r="11" spans="1:9" x14ac:dyDescent="0.3">
      <c r="A11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36CA-366F-4B0B-9B67-EA4C760F379F}">
  <dimension ref="A1:G11"/>
  <sheetViews>
    <sheetView workbookViewId="0">
      <selection activeCell="A2" sqref="A2:A11"/>
    </sheetView>
  </sheetViews>
  <sheetFormatPr defaultRowHeight="14.4" x14ac:dyDescent="0.3"/>
  <cols>
    <col min="1" max="1" width="11.5546875" customWidth="1"/>
    <col min="5" max="5" width="10" customWidth="1"/>
    <col min="7" max="7" width="17.6640625" customWidth="1"/>
  </cols>
  <sheetData>
    <row r="1" spans="1:7" x14ac:dyDescent="0.3">
      <c r="A1" t="s">
        <v>0</v>
      </c>
      <c r="C1" t="s">
        <v>10</v>
      </c>
      <c r="D1" t="s">
        <v>11</v>
      </c>
      <c r="E1" t="s">
        <v>18</v>
      </c>
      <c r="F1" t="s">
        <v>19</v>
      </c>
      <c r="G1" t="s">
        <v>20</v>
      </c>
    </row>
    <row r="2" spans="1:7" x14ac:dyDescent="0.3">
      <c r="A2" s="1">
        <v>12</v>
      </c>
      <c r="C2">
        <f>MIN(Table6[DATA_SET])</f>
        <v>10</v>
      </c>
      <c r="D2">
        <f>MAX(Table6[DATA_SET])</f>
        <v>24</v>
      </c>
      <c r="E2">
        <f>D2-C2</f>
        <v>14</v>
      </c>
      <c r="F2">
        <f>_xlfn.VAR.S(Table6[DATA_SET])</f>
        <v>19.433333333333344</v>
      </c>
      <c r="G2">
        <f>_xlfn.STDEV.S(Table6[DATA_SET])</f>
        <v>4.4083254568297638</v>
      </c>
    </row>
    <row r="3" spans="1:7" x14ac:dyDescent="0.3">
      <c r="A3" s="2">
        <v>15</v>
      </c>
    </row>
    <row r="4" spans="1:7" x14ac:dyDescent="0.3">
      <c r="A4" s="1">
        <v>14</v>
      </c>
    </row>
    <row r="5" spans="1:7" x14ac:dyDescent="0.3">
      <c r="A5" s="2">
        <v>10</v>
      </c>
    </row>
    <row r="6" spans="1:7" x14ac:dyDescent="0.3">
      <c r="A6" s="1">
        <v>18</v>
      </c>
    </row>
    <row r="7" spans="1:7" x14ac:dyDescent="0.3">
      <c r="A7" s="2">
        <v>20</v>
      </c>
    </row>
    <row r="8" spans="1:7" x14ac:dyDescent="0.3">
      <c r="A8" s="1">
        <v>22</v>
      </c>
    </row>
    <row r="9" spans="1:7" x14ac:dyDescent="0.3">
      <c r="A9" s="2">
        <v>24</v>
      </c>
    </row>
    <row r="10" spans="1:7" x14ac:dyDescent="0.3">
      <c r="A10" s="1">
        <v>17</v>
      </c>
    </row>
    <row r="11" spans="1:7" x14ac:dyDescent="0.3">
      <c r="A11" s="3">
        <v>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EB6-B6E7-4468-B282-CA455159AF61}">
  <dimension ref="A1:G11"/>
  <sheetViews>
    <sheetView workbookViewId="0">
      <selection activeCell="G3" sqref="G3"/>
    </sheetView>
  </sheetViews>
  <sheetFormatPr defaultRowHeight="14.4" x14ac:dyDescent="0.3"/>
  <cols>
    <col min="1" max="1" width="11.5546875" customWidth="1"/>
    <col min="6" max="6" width="12.5546875" customWidth="1"/>
  </cols>
  <sheetData>
    <row r="1" spans="1:7" x14ac:dyDescent="0.3">
      <c r="A1" t="s">
        <v>0</v>
      </c>
      <c r="C1" t="s">
        <v>1</v>
      </c>
      <c r="E1" t="s">
        <v>21</v>
      </c>
      <c r="G1" t="s">
        <v>22</v>
      </c>
    </row>
    <row r="2" spans="1:7" x14ac:dyDescent="0.3">
      <c r="A2" s="1">
        <v>12</v>
      </c>
      <c r="C2">
        <f>AVERAGE(Table7[DATA_SET])</f>
        <v>17.100000000000001</v>
      </c>
      <c r="E2">
        <f>_xlfn.STDEV.S(Table7[DATA_SET])</f>
        <v>4.4083254568297638</v>
      </c>
      <c r="G2">
        <f>STANDARDIZE(A2,C2,E2)</f>
        <v>-1.156901878035941</v>
      </c>
    </row>
    <row r="3" spans="1:7" x14ac:dyDescent="0.3">
      <c r="A3" s="2">
        <v>15</v>
      </c>
      <c r="G3">
        <f>STANDARDIZE(A3,$C$2,$E$2)</f>
        <v>-0.47637136154421117</v>
      </c>
    </row>
    <row r="4" spans="1:7" x14ac:dyDescent="0.3">
      <c r="A4" s="1">
        <v>14</v>
      </c>
      <c r="G4">
        <f t="shared" ref="G3:G11" si="0">STANDARDIZE(A4,$C$2,$E$2)</f>
        <v>-0.70321486704145442</v>
      </c>
    </row>
    <row r="5" spans="1:7" x14ac:dyDescent="0.3">
      <c r="A5" s="2">
        <v>10</v>
      </c>
      <c r="G5">
        <f t="shared" si="0"/>
        <v>-1.6105888890304276</v>
      </c>
    </row>
    <row r="6" spans="1:7" x14ac:dyDescent="0.3">
      <c r="A6" s="1">
        <v>18</v>
      </c>
      <c r="G6">
        <f t="shared" si="0"/>
        <v>0.20415915494751863</v>
      </c>
    </row>
    <row r="7" spans="1:7" x14ac:dyDescent="0.3">
      <c r="A7" s="2">
        <v>20</v>
      </c>
      <c r="G7">
        <f t="shared" si="0"/>
        <v>0.65784616594200518</v>
      </c>
    </row>
    <row r="8" spans="1:7" x14ac:dyDescent="0.3">
      <c r="A8" s="1">
        <v>22</v>
      </c>
      <c r="G8">
        <f t="shared" si="0"/>
        <v>1.1115331769364918</v>
      </c>
    </row>
    <row r="9" spans="1:7" x14ac:dyDescent="0.3">
      <c r="A9" s="2">
        <v>24</v>
      </c>
      <c r="G9">
        <f t="shared" si="0"/>
        <v>1.5652201879309782</v>
      </c>
    </row>
    <row r="10" spans="1:7" x14ac:dyDescent="0.3">
      <c r="A10" s="1">
        <v>17</v>
      </c>
      <c r="G10">
        <f t="shared" si="0"/>
        <v>-2.268435054972465E-2</v>
      </c>
    </row>
    <row r="11" spans="1:7" x14ac:dyDescent="0.3">
      <c r="A11" s="3">
        <v>19</v>
      </c>
      <c r="G11">
        <f t="shared" si="0"/>
        <v>0.43100266044476188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2BE8-E3A5-405B-ADA3-B927C98CF571}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23</v>
      </c>
      <c r="B1" t="s">
        <v>24</v>
      </c>
      <c r="D1" t="s">
        <v>25</v>
      </c>
    </row>
    <row r="2" spans="1:4" x14ac:dyDescent="0.3">
      <c r="A2">
        <v>10</v>
      </c>
      <c r="B2">
        <v>5</v>
      </c>
      <c r="D2">
        <f>CORREL(A2:A6,B2:B6)</f>
        <v>0.99999999999999989</v>
      </c>
    </row>
    <row r="3" spans="1:4" x14ac:dyDescent="0.3">
      <c r="A3">
        <v>20</v>
      </c>
      <c r="B3">
        <v>10</v>
      </c>
    </row>
    <row r="4" spans="1:4" x14ac:dyDescent="0.3">
      <c r="A4">
        <v>30</v>
      </c>
      <c r="B4">
        <v>15</v>
      </c>
    </row>
    <row r="5" spans="1:4" x14ac:dyDescent="0.3">
      <c r="A5">
        <v>40</v>
      </c>
      <c r="B5">
        <v>20</v>
      </c>
    </row>
    <row r="6" spans="1:4" x14ac:dyDescent="0.3">
      <c r="A6">
        <v>50</v>
      </c>
      <c r="B6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B71E-2A7D-4DA3-B368-CEEEF4C4D40C}">
  <dimension ref="A1:D6"/>
  <sheetViews>
    <sheetView workbookViewId="0">
      <selection activeCell="I8" sqref="I8"/>
    </sheetView>
  </sheetViews>
  <sheetFormatPr defaultRowHeight="14.4" x14ac:dyDescent="0.3"/>
  <sheetData>
    <row r="1" spans="1:4" x14ac:dyDescent="0.3">
      <c r="A1" t="s">
        <v>23</v>
      </c>
      <c r="B1" t="s">
        <v>24</v>
      </c>
      <c r="D1" t="s">
        <v>26</v>
      </c>
    </row>
    <row r="2" spans="1:4" x14ac:dyDescent="0.3">
      <c r="A2" s="4">
        <v>10</v>
      </c>
      <c r="B2" s="5">
        <v>5</v>
      </c>
      <c r="D2">
        <f>CORREL(A2:A6,B2:B6)</f>
        <v>0.99999999999999989</v>
      </c>
    </row>
    <row r="3" spans="1:4" x14ac:dyDescent="0.3">
      <c r="A3" s="6">
        <v>20</v>
      </c>
      <c r="B3" s="7">
        <v>10</v>
      </c>
    </row>
    <row r="4" spans="1:4" x14ac:dyDescent="0.3">
      <c r="A4" s="4">
        <v>30</v>
      </c>
      <c r="B4" s="5">
        <v>15</v>
      </c>
    </row>
    <row r="5" spans="1:4" x14ac:dyDescent="0.3">
      <c r="A5" s="6">
        <v>40</v>
      </c>
      <c r="B5" s="7">
        <v>20</v>
      </c>
    </row>
    <row r="6" spans="1:4" x14ac:dyDescent="0.3">
      <c r="A6" s="8">
        <v>50</v>
      </c>
      <c r="B6" s="9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QUESTION_9</vt:lpstr>
      <vt:lpstr>QUESTION_10</vt:lpstr>
      <vt:lpstr>QUESTION_11</vt:lpstr>
      <vt:lpstr>QUESTION_15</vt:lpstr>
      <vt:lpstr>QUESTION_16</vt:lpstr>
      <vt:lpstr>QUESTION_17</vt:lpstr>
      <vt:lpstr>QUESTION_18</vt:lpstr>
      <vt:lpstr>QUESTION_19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RITHICK SHABU</dc:creator>
  <cp:lastModifiedBy>RITHICK SHABU</cp:lastModifiedBy>
  <dcterms:created xsi:type="dcterms:W3CDTF">2025-03-05T04:31:41Z</dcterms:created>
  <dcterms:modified xsi:type="dcterms:W3CDTF">2025-03-05T14:44:16Z</dcterms:modified>
</cp:coreProperties>
</file>