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vo_v\Documents\lsp-api\test\casedb\integration\case_access\"/>
    </mc:Choice>
  </mc:AlternateContent>
  <xr:revisionPtr revIDLastSave="0" documentId="8_{CDAC277F-DA1E-42BB-AFE1-932620AA72C0}" xr6:coauthVersionLast="47" xr6:coauthVersionMax="47" xr10:uidLastSave="{00000000-0000-0000-0000-000000000000}"/>
  <bookViews>
    <workbookView xWindow="-108" yWindow="-108" windowWidth="41496" windowHeight="16776" tabRatio="913" activeTab="10" xr2:uid="{00000000-000D-0000-FFFF-FFFF00000000}"/>
  </bookViews>
  <sheets>
    <sheet name="OrganizationAdminPolicy" sheetId="2" r:id="rId1"/>
    <sheet name="OrganizationAccessCasePolicy" sheetId="20" r:id="rId2"/>
    <sheet name="UserAccessCasePolicy" sheetId="21" r:id="rId3"/>
    <sheet name="OrganizationShareCasePolicy" sheetId="22" r:id="rId4"/>
    <sheet name="UserShareCasePolicy" sheetId="23" r:id="rId5"/>
    <sheet name="Organization" sheetId="17" r:id="rId6"/>
    <sheet name="DataCollection" sheetId="16" r:id="rId7"/>
    <sheet name="UserInvitation" sheetId="19" r:id="rId8"/>
    <sheet name="User" sheetId="15" r:id="rId9"/>
    <sheet name="Dim" sheetId="14" r:id="rId10"/>
    <sheet name="Col" sheetId="13" r:id="rId11"/>
    <sheet name="CaseTypeSet" sheetId="6" r:id="rId12"/>
    <sheet name="CaseTypeSetCategory" sheetId="7" r:id="rId13"/>
    <sheet name="CaseType" sheetId="8" r:id="rId14"/>
    <sheet name="CaseTypeColSetMember" sheetId="9" r:id="rId15"/>
    <sheet name="CaseTypeColSet" sheetId="10" r:id="rId16"/>
    <sheet name="CaseTypeCol" sheetId="11" r:id="rId17"/>
    <sheet name="CaseTypeSetMember" sheetId="12" r:id="rId18"/>
    <sheet name="DataCollectionRelation" sheetId="18" r:id="rId19"/>
    <sheet name="_OrganizationCasePolicy" sheetId="3" r:id="rId20"/>
    <sheet name="_UserCasePolicy" sheetId="4" r:id="rId21"/>
    <sheet name="_OrganizationDataCollectionPoli" sheetId="5" r:id="rId22"/>
    <sheet name="_UserDataCollectionPolicy" sheetId="1" r:id="rId23"/>
  </sheets>
  <definedNames>
    <definedName name="_xlnm._FilterDatabase" localSheetId="21" hidden="1">_OrganizationDataCollectionPoli!$A$1:$M$18</definedName>
    <definedName name="_xlnm._FilterDatabase" localSheetId="22" hidden="1">_UserDataCollectionPolicy!$A$1:$L$42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2" i="13"/>
  <c r="G3" i="14"/>
  <c r="G4" i="14"/>
  <c r="G2" i="14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" i="19"/>
  <c r="C3" i="16"/>
  <c r="C4" i="16"/>
  <c r="C5" i="16"/>
  <c r="C6" i="16"/>
  <c r="C7" i="16"/>
  <c r="C8" i="16"/>
  <c r="C9" i="16"/>
  <c r="C10" i="16"/>
  <c r="C11" i="16"/>
  <c r="C12" i="16"/>
  <c r="C2" i="16"/>
  <c r="M2" i="23"/>
  <c r="N2" i="23" s="1"/>
  <c r="Q2" i="21"/>
  <c r="R2" i="21" s="1"/>
  <c r="L2" i="23"/>
  <c r="P2" i="23"/>
  <c r="J2" i="23"/>
  <c r="I2" i="23"/>
  <c r="H2" i="23"/>
  <c r="G2" i="23"/>
  <c r="E2" i="23"/>
  <c r="C2" i="23"/>
  <c r="N2" i="22"/>
  <c r="R3" i="21"/>
  <c r="R4" i="21"/>
  <c r="R5" i="21"/>
  <c r="R6" i="21"/>
  <c r="R7" i="21"/>
  <c r="R8" i="21"/>
  <c r="R9" i="21"/>
  <c r="R10" i="21"/>
  <c r="R11" i="21"/>
  <c r="S3" i="20"/>
  <c r="S4" i="20"/>
  <c r="S5" i="20"/>
  <c r="S6" i="20"/>
  <c r="S7" i="20"/>
  <c r="S8" i="20"/>
  <c r="S9" i="20"/>
  <c r="S10" i="20"/>
  <c r="S11" i="20"/>
  <c r="U11" i="20" s="1"/>
  <c r="S2" i="20"/>
  <c r="E2" i="22"/>
  <c r="L2" i="22"/>
  <c r="C2" i="22"/>
  <c r="J2" i="22"/>
  <c r="I2" i="22"/>
  <c r="H2" i="22"/>
  <c r="G2" i="22"/>
  <c r="S3" i="21"/>
  <c r="S4" i="21"/>
  <c r="S5" i="21"/>
  <c r="S6" i="21"/>
  <c r="S7" i="21"/>
  <c r="S8" i="21"/>
  <c r="S9" i="21"/>
  <c r="S10" i="21"/>
  <c r="S11" i="21"/>
  <c r="S2" i="21"/>
  <c r="T3" i="21"/>
  <c r="T4" i="21"/>
  <c r="T5" i="21"/>
  <c r="T6" i="21"/>
  <c r="T7" i="21"/>
  <c r="T8" i="21"/>
  <c r="T9" i="21"/>
  <c r="T10" i="21"/>
  <c r="T11" i="21"/>
  <c r="T2" i="21"/>
  <c r="V3" i="21"/>
  <c r="V4" i="21"/>
  <c r="V5" i="21"/>
  <c r="V6" i="21"/>
  <c r="V7" i="21"/>
  <c r="V8" i="21"/>
  <c r="V9" i="21"/>
  <c r="V10" i="21"/>
  <c r="V11" i="21"/>
  <c r="V2" i="21"/>
  <c r="Q3" i="21"/>
  <c r="Q4" i="21"/>
  <c r="Q5" i="21"/>
  <c r="Q6" i="21"/>
  <c r="Q7" i="21"/>
  <c r="Q8" i="21"/>
  <c r="Q9" i="21"/>
  <c r="Q10" i="21"/>
  <c r="Q11" i="2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2" i="15"/>
  <c r="C7" i="20"/>
  <c r="E7" i="20"/>
  <c r="K7" i="20"/>
  <c r="M7" i="20"/>
  <c r="T7" i="20"/>
  <c r="C8" i="20"/>
  <c r="E8" i="20"/>
  <c r="K8" i="20"/>
  <c r="M8" i="20"/>
  <c r="T8" i="20"/>
  <c r="C9" i="20"/>
  <c r="E9" i="20"/>
  <c r="K9" i="20"/>
  <c r="M9" i="20"/>
  <c r="U9" i="20"/>
  <c r="T9" i="20"/>
  <c r="C10" i="20"/>
  <c r="E10" i="20"/>
  <c r="K10" i="20"/>
  <c r="M10" i="20"/>
  <c r="T10" i="20"/>
  <c r="C11" i="20"/>
  <c r="E11" i="20"/>
  <c r="K11" i="20"/>
  <c r="M11" i="20"/>
  <c r="T11" i="20"/>
  <c r="L11" i="21"/>
  <c r="J11" i="21"/>
  <c r="E11" i="21"/>
  <c r="C11" i="21"/>
  <c r="L10" i="21"/>
  <c r="J10" i="21"/>
  <c r="E10" i="21"/>
  <c r="C10" i="21"/>
  <c r="L9" i="21"/>
  <c r="J9" i="21"/>
  <c r="E9" i="21"/>
  <c r="C9" i="21"/>
  <c r="L8" i="21"/>
  <c r="J8" i="21"/>
  <c r="E8" i="21"/>
  <c r="C8" i="21"/>
  <c r="L7" i="21"/>
  <c r="J7" i="21"/>
  <c r="E7" i="21"/>
  <c r="C7" i="21"/>
  <c r="L6" i="21"/>
  <c r="J6" i="21"/>
  <c r="E6" i="21"/>
  <c r="C6" i="21"/>
  <c r="L5" i="21"/>
  <c r="J5" i="21"/>
  <c r="E5" i="21"/>
  <c r="C5" i="21"/>
  <c r="L4" i="21"/>
  <c r="J4" i="21"/>
  <c r="E4" i="21"/>
  <c r="C4" i="21"/>
  <c r="L3" i="21"/>
  <c r="J3" i="21"/>
  <c r="E3" i="21"/>
  <c r="C3" i="21"/>
  <c r="L2" i="21"/>
  <c r="J2" i="21"/>
  <c r="E2" i="21"/>
  <c r="C2" i="21"/>
  <c r="M3" i="20"/>
  <c r="M4" i="20"/>
  <c r="M5" i="20"/>
  <c r="M6" i="20"/>
  <c r="M2" i="20"/>
  <c r="K3" i="20"/>
  <c r="K4" i="20"/>
  <c r="K5" i="20"/>
  <c r="K6" i="20"/>
  <c r="K2" i="20"/>
  <c r="E3" i="20"/>
  <c r="E4" i="20"/>
  <c r="E5" i="20"/>
  <c r="E6" i="20"/>
  <c r="E2" i="20"/>
  <c r="C3" i="20"/>
  <c r="C4" i="20"/>
  <c r="C5" i="20"/>
  <c r="C6" i="20"/>
  <c r="C2" i="20"/>
  <c r="U8" i="20" l="1"/>
  <c r="U7" i="20"/>
  <c r="U10" i="20"/>
  <c r="T5" i="20"/>
  <c r="U4" i="20"/>
  <c r="U6" i="20"/>
  <c r="U2" i="20"/>
  <c r="U3" i="20"/>
  <c r="T4" i="20"/>
  <c r="U5" i="20"/>
  <c r="T6" i="20"/>
  <c r="T2" i="20"/>
  <c r="T3" i="20"/>
  <c r="I37" i="4" l="1"/>
  <c r="I38" i="4"/>
  <c r="I39" i="4"/>
  <c r="I40" i="4"/>
  <c r="I41" i="4"/>
  <c r="G37" i="4"/>
  <c r="G38" i="4"/>
  <c r="G39" i="4"/>
  <c r="G40" i="4"/>
  <c r="G41" i="4"/>
  <c r="E37" i="4"/>
  <c r="E38" i="4"/>
  <c r="E39" i="4"/>
  <c r="E40" i="4"/>
  <c r="E41" i="4"/>
  <c r="C37" i="4"/>
  <c r="C38" i="4"/>
  <c r="C39" i="4"/>
  <c r="C40" i="4"/>
  <c r="C41" i="4"/>
  <c r="J38" i="3"/>
  <c r="J39" i="3"/>
  <c r="J40" i="3"/>
  <c r="J41" i="3"/>
  <c r="J42" i="3"/>
  <c r="J43" i="3"/>
  <c r="J44" i="3"/>
  <c r="H38" i="3"/>
  <c r="H39" i="3"/>
  <c r="H40" i="3"/>
  <c r="H41" i="3"/>
  <c r="H42" i="3"/>
  <c r="H43" i="3"/>
  <c r="F38" i="3"/>
  <c r="F39" i="3"/>
  <c r="F40" i="3"/>
  <c r="F41" i="3"/>
  <c r="F42" i="3"/>
  <c r="F43" i="3"/>
  <c r="D38" i="3"/>
  <c r="D39" i="3"/>
  <c r="D40" i="3"/>
  <c r="D41" i="3"/>
  <c r="D42" i="3"/>
  <c r="J37" i="3"/>
  <c r="H37" i="3"/>
  <c r="F37" i="3"/>
  <c r="D37" i="3"/>
  <c r="F8" i="5"/>
  <c r="D8" i="5"/>
  <c r="E3" i="18"/>
  <c r="E4" i="18"/>
  <c r="E5" i="18"/>
  <c r="E6" i="18"/>
  <c r="E7" i="18"/>
  <c r="E8" i="18"/>
  <c r="E9" i="18"/>
  <c r="E10" i="18"/>
  <c r="E11" i="18"/>
  <c r="E12" i="18"/>
  <c r="E2" i="18"/>
  <c r="C3" i="18"/>
  <c r="C4" i="18"/>
  <c r="C5" i="18"/>
  <c r="C6" i="18"/>
  <c r="C7" i="18"/>
  <c r="C8" i="18"/>
  <c r="C9" i="18"/>
  <c r="C10" i="18"/>
  <c r="C11" i="18"/>
  <c r="C12" i="18"/>
  <c r="C2" i="18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C3" i="15"/>
  <c r="C4" i="15"/>
  <c r="C5" i="15"/>
  <c r="C6" i="15"/>
  <c r="E3" i="2" s="1"/>
  <c r="C7" i="15"/>
  <c r="E4" i="2" s="1"/>
  <c r="C8" i="15"/>
  <c r="E5" i="2" s="1"/>
  <c r="C9" i="15"/>
  <c r="E6" i="2" s="1"/>
  <c r="C10" i="15"/>
  <c r="C3" i="4" s="1"/>
  <c r="C11" i="15"/>
  <c r="C3" i="1" s="1"/>
  <c r="C12" i="15"/>
  <c r="C13" i="15"/>
  <c r="C14" i="15"/>
  <c r="C33" i="4" s="1"/>
  <c r="C15" i="15"/>
  <c r="C15" i="1" s="1"/>
  <c r="C16" i="15"/>
  <c r="C12" i="1" s="1"/>
  <c r="C17" i="15"/>
  <c r="C13" i="1" s="1"/>
  <c r="C18" i="15"/>
  <c r="C13" i="4" s="1"/>
  <c r="C19" i="15"/>
  <c r="C19" i="1" s="1"/>
  <c r="C20" i="15"/>
  <c r="C20" i="1" s="1"/>
  <c r="C21" i="15"/>
  <c r="C21" i="1" s="1"/>
  <c r="C22" i="15"/>
  <c r="C17" i="4" s="1"/>
  <c r="C23" i="15"/>
  <c r="C24" i="15"/>
  <c r="C32" i="1" s="1"/>
  <c r="C25" i="15"/>
  <c r="C33" i="1" s="1"/>
  <c r="C26" i="15"/>
  <c r="C34" i="1" s="1"/>
  <c r="C27" i="15"/>
  <c r="C35" i="1" s="1"/>
  <c r="C28" i="15"/>
  <c r="C36" i="1" s="1"/>
  <c r="C29" i="15"/>
  <c r="C37" i="1" s="1"/>
  <c r="C2" i="15"/>
  <c r="F3" i="5"/>
  <c r="F4" i="5"/>
  <c r="F5" i="5"/>
  <c r="F6" i="5"/>
  <c r="F7" i="5"/>
  <c r="F9" i="5"/>
  <c r="F10" i="5"/>
  <c r="F11" i="5"/>
  <c r="F12" i="5"/>
  <c r="F13" i="5"/>
  <c r="F14" i="5"/>
  <c r="F15" i="5"/>
  <c r="F16" i="5"/>
  <c r="F17" i="5"/>
  <c r="F18" i="5"/>
  <c r="F2" i="5"/>
  <c r="D3" i="5"/>
  <c r="D4" i="5"/>
  <c r="D5" i="5"/>
  <c r="D6" i="5"/>
  <c r="D7" i="5"/>
  <c r="D9" i="5"/>
  <c r="D10" i="5"/>
  <c r="D11" i="5"/>
  <c r="D12" i="5"/>
  <c r="D13" i="5"/>
  <c r="D14" i="5"/>
  <c r="D15" i="5"/>
  <c r="D16" i="5"/>
  <c r="D17" i="5"/>
  <c r="D18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C7" i="4"/>
  <c r="C8" i="4"/>
  <c r="C9" i="4"/>
  <c r="C10" i="4"/>
  <c r="C11" i="4"/>
  <c r="C12" i="4"/>
  <c r="C24" i="4"/>
  <c r="C25" i="4"/>
  <c r="C26" i="4"/>
  <c r="C28" i="4"/>
  <c r="C29" i="4"/>
  <c r="C30" i="4"/>
  <c r="C31" i="4"/>
  <c r="C32" i="4"/>
  <c r="C46" i="4"/>
  <c r="C52" i="4"/>
  <c r="C53" i="4"/>
  <c r="C54" i="4"/>
  <c r="C55" i="4"/>
  <c r="C56" i="4"/>
  <c r="C2" i="4"/>
  <c r="E2" i="2"/>
  <c r="C3" i="2"/>
  <c r="C4" i="2"/>
  <c r="C5" i="2"/>
  <c r="C6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C4" i="1"/>
  <c r="C5" i="1"/>
  <c r="C8" i="1"/>
  <c r="C9" i="1"/>
  <c r="C10" i="1"/>
  <c r="C11" i="1"/>
  <c r="C27" i="1"/>
  <c r="C28" i="1"/>
  <c r="C29" i="1"/>
  <c r="C31" i="1"/>
  <c r="C38" i="1"/>
  <c r="C39" i="1"/>
  <c r="C40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F28" i="3"/>
  <c r="F29" i="3"/>
  <c r="F30" i="3"/>
  <c r="F31" i="3"/>
  <c r="F32" i="3"/>
  <c r="F33" i="3"/>
  <c r="F34" i="3"/>
  <c r="F35" i="3"/>
  <c r="F36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C7" i="1" l="1"/>
  <c r="C26" i="1"/>
  <c r="C6" i="1"/>
  <c r="C27" i="4"/>
  <c r="C25" i="1"/>
  <c r="C51" i="4"/>
  <c r="C6" i="4"/>
  <c r="C24" i="1"/>
  <c r="C50" i="4"/>
  <c r="C5" i="4"/>
  <c r="C2" i="1"/>
  <c r="C23" i="1"/>
  <c r="C49" i="4"/>
  <c r="C4" i="4"/>
  <c r="C42" i="1"/>
  <c r="C22" i="1"/>
  <c r="C48" i="4"/>
  <c r="C23" i="4"/>
  <c r="C41" i="1"/>
  <c r="C47" i="4"/>
  <c r="C22" i="4"/>
  <c r="C30" i="1"/>
  <c r="C21" i="4"/>
  <c r="C45" i="4"/>
  <c r="C20" i="4"/>
  <c r="C18" i="1"/>
  <c r="C44" i="4"/>
  <c r="C19" i="4"/>
  <c r="C17" i="1"/>
  <c r="C43" i="4"/>
  <c r="C18" i="4"/>
  <c r="C16" i="1"/>
  <c r="C42" i="4"/>
  <c r="C36" i="4"/>
  <c r="C16" i="4"/>
  <c r="C14" i="1"/>
  <c r="C35" i="4"/>
  <c r="C15" i="4"/>
  <c r="C34" i="4"/>
  <c r="C14" i="4"/>
</calcChain>
</file>

<file path=xl/sharedStrings.xml><?xml version="1.0" encoding="utf-8"?>
<sst xmlns="http://schemas.openxmlformats.org/spreadsheetml/2006/main" count="2207" uniqueCount="838">
  <si>
    <t>id</t>
  </si>
  <si>
    <t>user_id</t>
  </si>
  <si>
    <t>data_collection_id</t>
  </si>
  <si>
    <t>is_active</t>
  </si>
  <si>
    <t>add_case</t>
  </si>
  <si>
    <t>remove_case</t>
  </si>
  <si>
    <t>add_case_set</t>
  </si>
  <si>
    <t>remove_case_set</t>
  </si>
  <si>
    <t>read_case_set</t>
  </si>
  <si>
    <t>write_case_set</t>
  </si>
  <si>
    <t>0195d18c-1cfe-e9ba-1cc3-cb7c0d2d0e01</t>
  </si>
  <si>
    <t>0195d18c-1c98-7e0b-0c91-8cafbdb2c852</t>
  </si>
  <si>
    <t>0195d18c-1ca2-a23d-1f64-00271f63199c</t>
  </si>
  <si>
    <t>0195d18c-1cff-a988-c5e0-794a266035fd</t>
  </si>
  <si>
    <t>0195d18c-1c98-5a1e-55b9-67b877813693</t>
  </si>
  <si>
    <t>0195d18c-1cff-abb4-8a8f-33c381e74289</t>
  </si>
  <si>
    <t>0195d18c-1c99-03eb-f1b4-a88daae1b74c</t>
  </si>
  <si>
    <t>0195d18c-1d00-ebb2-ead1-f2ecb7f022c1</t>
  </si>
  <si>
    <t>0195d18c-1c99-a68b-99dd-a489908e8df1</t>
  </si>
  <si>
    <t>0195d18c-1d00-7625-53f6-181e872964a3</t>
  </si>
  <si>
    <t>0195d18c-1ca3-f309-f6f1-e4807afe3802</t>
  </si>
  <si>
    <t>0195d18c-1d01-1014-6bdb-0d45e3c62ec2</t>
  </si>
  <si>
    <t>0195d18c-1d01-78fd-b2a4-4863ce0cfb9f</t>
  </si>
  <si>
    <t>0195d18c-1d01-04fe-f222-6aa7b107413e</t>
  </si>
  <si>
    <t>0195d18c-1d02-2b38-5f61-837094c202ef</t>
  </si>
  <si>
    <t>0195d18c-1c9a-1178-0519-9124131763a6</t>
  </si>
  <si>
    <t>0195d18c-1ca2-2a29-96a5-37c6bf87f586</t>
  </si>
  <si>
    <t>0195d18c-1d02-2cb8-c97f-cfc57b92973c</t>
  </si>
  <si>
    <t>0195d18c-1c9a-e7d5-d74d-3e46588ad70a</t>
  </si>
  <si>
    <t>0195d18c-1d02-0a9c-8f99-4490c0556a4b</t>
  </si>
  <si>
    <t>0195d18c-1c9b-6b24-482a-6ea161cbf213</t>
  </si>
  <si>
    <t>0195d18c-1d03-2ff0-0394-938701a939cc</t>
  </si>
  <si>
    <t>0195d18c-1c9b-f6fe-b91a-81092b467988</t>
  </si>
  <si>
    <t>0195d18c-1d03-c006-ef8b-18ac04825de4</t>
  </si>
  <si>
    <t>0195d18c-1ca3-db40-a2a8-6dc905d6c1e9</t>
  </si>
  <si>
    <t>0195d18c-1d04-a271-81d4-752624f3010b</t>
  </si>
  <si>
    <t>0195d18c-1d04-23f3-0818-6e5b59986ab5</t>
  </si>
  <si>
    <t>0195d18c-1d04-b69c-3813-c45a49a044a7</t>
  </si>
  <si>
    <t>0195d18c-1d05-ae19-1c7f-8c06cf05583b</t>
  </si>
  <si>
    <t>0195d18c-1c9c-0d8f-435a-5ca8b45939b8</t>
  </si>
  <si>
    <t>0195d18c-1ca2-3a4f-1878-fbe3282c9c76</t>
  </si>
  <si>
    <t>0195d18c-1d05-4f01-3d7e-658c971324de</t>
  </si>
  <si>
    <t>0195d18c-1c9c-c598-48d1-9910b6135e10</t>
  </si>
  <si>
    <t>0195d18c-1d05-eea4-897f-90f5a9d25373</t>
  </si>
  <si>
    <t>0195d18c-1c9d-b786-58e2-68511183edc1</t>
  </si>
  <si>
    <t>0195d18c-1d05-5994-b991-fc031791353f</t>
  </si>
  <si>
    <t>0195d18c-1c9d-374c-cb5e-65d6cf513e00</t>
  </si>
  <si>
    <t>0195d18c-1d06-5f5c-f3dc-d7eaf8687856</t>
  </si>
  <si>
    <t>0195d18c-1ca3-da0a-44bb-877b3a1eb73e</t>
  </si>
  <si>
    <t>0195d18c-1d06-141e-76a0-e1b3839f4f88</t>
  </si>
  <si>
    <t>0195d18c-1d06-ce22-629b-aff958b93792</t>
  </si>
  <si>
    <t>0195d18c-1d07-618a-f068-07fca06ec098</t>
  </si>
  <si>
    <t>0195d18c-1d07-ad05-46e5-b21ddab9272d</t>
  </si>
  <si>
    <t>0195d18c-1c9e-1c4a-1311-4f22f0d59f61</t>
  </si>
  <si>
    <t>0195d18c-1ca2-e55a-608d-a42fc6f948e1</t>
  </si>
  <si>
    <t>0195d18c-1d07-7c90-157a-2c286a109b19</t>
  </si>
  <si>
    <t>0195d18c-1c9e-b09c-6417-9e2d151ffd40</t>
  </si>
  <si>
    <t>0195d18c-1d08-ba4b-71ee-32d726e4ba7a</t>
  </si>
  <si>
    <t>0195d18c-1c9f-77bc-3133-1f617f479bce</t>
  </si>
  <si>
    <t>0195d18c-1d08-a040-11cf-c4a1efe62662</t>
  </si>
  <si>
    <t>0195d18c-1c9f-739f-da8a-894be78086da</t>
  </si>
  <si>
    <t>0195d18c-1d08-c5e3-7170-abc680d4c02b</t>
  </si>
  <si>
    <t>0195d18c-1ca3-4d34-d0e9-8f024ad8651a</t>
  </si>
  <si>
    <t>0195d18c-1d09-2ce7-83d5-679d7d0e7ef7</t>
  </si>
  <si>
    <t>0195d18c-1d09-c9bc-10d1-63159072dba4</t>
  </si>
  <si>
    <t>0195d18c-1d09-0bb2-a26b-63b6b21513b3</t>
  </si>
  <si>
    <t>0195d18c-1d0a-f3bd-6db0-57d43449942c</t>
  </si>
  <si>
    <t>0195d18c-1ca0-e0db-7a87-6237ad6380c8</t>
  </si>
  <si>
    <t>0195d18c-1ca2-b728-a2a1-d2a4cf7b8eb8</t>
  </si>
  <si>
    <t>0195d18c-1d0a-3bd9-3ee5-2ecad8d587ba</t>
  </si>
  <si>
    <t>0195d18c-1ca0-fb86-8413-fd6a2365e35d</t>
  </si>
  <si>
    <t>0195d18c-1d0a-b99d-821c-31c4ccfeb192</t>
  </si>
  <si>
    <t>0195d18c-1ca1-de82-c785-6f03f8013d69</t>
  </si>
  <si>
    <t>0195d18c-1d0b-b37d-e602-09cc72ca75dc</t>
  </si>
  <si>
    <t>0195d18c-1ca1-d3df-24f3-7aac91cc3f3a</t>
  </si>
  <si>
    <t>0195d18c-1d0b-b9be-7491-c8e3ec21b8ca</t>
  </si>
  <si>
    <t>0195d18c-1ca3-11a2-bf20-8eaaa09cc070</t>
  </si>
  <si>
    <t>0195d18c-1d0b-1268-4c90-8d81770fb2c4</t>
  </si>
  <si>
    <t>0195d18c-1d0c-4c08-8146-ed88d57033de</t>
  </si>
  <si>
    <t>0195d18c-1d0c-93ca-8723-fc84f876e959</t>
  </si>
  <si>
    <t>0195d18c-1d0c-fefd-275b-a101878d71eb</t>
  </si>
  <si>
    <t>0195d18c-1ca4-e691-7ebd-8ecb1a16a2ed</t>
  </si>
  <si>
    <t>organization_id</t>
  </si>
  <si>
    <t>organization</t>
  </si>
  <si>
    <t>0195d18c-1c94-41b6-e8f3-0f0c398955cd</t>
  </si>
  <si>
    <t>018d074d-ea0c-e942-07db-a3cc0ba1d653</t>
  </si>
  <si>
    <t>0195d18c-1c93-1f4b-8c40-19223d6c7a8c</t>
  </si>
  <si>
    <t>0195d18c-1c95-decc-cac0-6dcf11e700b2</t>
  </si>
  <si>
    <t>0195d18c-1c92-0ed4-2e94-b4f66d82baf3</t>
  </si>
  <si>
    <t>0195d18c-1c95-2343-576e-0c14e0a4505d</t>
  </si>
  <si>
    <t>0195d18c-1c96-5f7f-1e03-41e6478e8a85</t>
  </si>
  <si>
    <t>0195d18c-1c92-52b3-93e0-43dc1f2aa037</t>
  </si>
  <si>
    <t>0195d18c-1c96-59a8-d2a6-70a3b13175a1</t>
  </si>
  <si>
    <t>0195d18c-1c97-7de8-a991-dfab21b4343d</t>
  </si>
  <si>
    <t>0195d18c-1c92-d419-4c71-a570f428499b</t>
  </si>
  <si>
    <t>0195d18c-1c96-08ed-1241-eaf327bd1ffc</t>
  </si>
  <si>
    <t>0195d18c-1c97-accb-a8a4-395f09f0f1e0</t>
  </si>
  <si>
    <t>0195d18c-1c93-02a2-6920-7e4dbfb73ce0</t>
  </si>
  <si>
    <t>0195d18c-1c97-faac-82eb-3e357979b402</t>
  </si>
  <si>
    <t>name</t>
  </si>
  <si>
    <t>case_type_set_id</t>
  </si>
  <si>
    <t>case_type_set</t>
  </si>
  <si>
    <t>case_type_col_set_id</t>
  </si>
  <si>
    <t>case_type_col_set</t>
  </si>
  <si>
    <t>read</t>
  </si>
  <si>
    <t>write</t>
  </si>
  <si>
    <t>0195d18c-1cdf-6158-5ed2-075f8c7ad4fc</t>
  </si>
  <si>
    <t>org_case_policy1_1_1_1_1_1</t>
  </si>
  <si>
    <t>0195d18c-1cb8-5af5-9939-74dc8b5d3b5b</t>
  </si>
  <si>
    <t>0195d18c-1cc1-44c2-1d6e-874dad333458</t>
  </si>
  <si>
    <t>0195d18c-1ce0-c47c-8a8c-5b81d1540ae5</t>
  </si>
  <si>
    <t>org_case_policy1_1_2_2_1_1</t>
  </si>
  <si>
    <t>0195d18c-1cb9-5e89-a2b4-e8204c332fd3</t>
  </si>
  <si>
    <t>0195d18c-1cc6-a324-3f72-222014292515</t>
  </si>
  <si>
    <t>0195d18c-1ce0-d8c1-f76b-73719fa51f28</t>
  </si>
  <si>
    <t>org_case_policy1_1_3_3_1_1</t>
  </si>
  <si>
    <t>0195d18c-1cb9-7277-79d2-a96535256e4a</t>
  </si>
  <si>
    <t>0195d18c-1cca-26c0-66df-979380a43b16</t>
  </si>
  <si>
    <t>0195d18c-1ce1-5de0-7868-d58848366546</t>
  </si>
  <si>
    <t>org_case_policy1_1_4_4_1_1</t>
  </si>
  <si>
    <t>0195d18c-1cba-e53b-6f58-f412630c05e2</t>
  </si>
  <si>
    <t>0195d18c-1cce-585d-e95b-79f3fbfdd12b</t>
  </si>
  <si>
    <t>0195d18c-1ce2-e688-78e5-fbe5574fcd92</t>
  </si>
  <si>
    <t>org_case_policy1_1_5_5_1_1</t>
  </si>
  <si>
    <t>0195d18c-1cba-2679-11a9-d71fc494b25a</t>
  </si>
  <si>
    <t>0195d18c-1cd3-02c7-4a0d-80f544cc425a</t>
  </si>
  <si>
    <t>0195d18c-1ce2-8132-620f-3c3ced71a57e</t>
  </si>
  <si>
    <t>org_case_policy2_2_1_1_1_1</t>
  </si>
  <si>
    <t>0195d18c-1ce3-c731-9f95-f1ff6689aab9</t>
  </si>
  <si>
    <t>org_case_policy2_2_2_2_1_1</t>
  </si>
  <si>
    <t>0195d18c-1ce3-2c9d-348a-1819ab48d015</t>
  </si>
  <si>
    <t>org_case_policy2_2_3_3_1_1</t>
  </si>
  <si>
    <t>0195d18c-1ce4-2f7d-ac54-4aa380e296a7</t>
  </si>
  <si>
    <t>org_case_policy2_2_4_4_1_1</t>
  </si>
  <si>
    <t>0195d18c-1ce4-1557-47bc-1be6f07923d5</t>
  </si>
  <si>
    <t>org_case_policy2_2_5_5_1_1</t>
  </si>
  <si>
    <t>0195d18c-1ce5-1bb8-130b-95f918f891ab</t>
  </si>
  <si>
    <t>org_case_policy3_3_1_1_1_1</t>
  </si>
  <si>
    <t>0195d18c-1ce5-7aaa-95bc-31f759fd3445</t>
  </si>
  <si>
    <t>org_case_policy3_3_2_2_1_1</t>
  </si>
  <si>
    <t>0195d18c-1ce6-ba29-1d65-28b4d3e453f7</t>
  </si>
  <si>
    <t>org_case_policy3_3_3_3_1_1</t>
  </si>
  <si>
    <t>0195d18c-1ce6-f6d4-466b-f6541516a511</t>
  </si>
  <si>
    <t>org_case_policy3_3_4_4_1_1</t>
  </si>
  <si>
    <t>0195d18c-1ce7-d496-9a3d-b297b3922074</t>
  </si>
  <si>
    <t>org_case_policy3_3_5_5_1_1</t>
  </si>
  <si>
    <t>0195d18c-1ce7-dbc5-bc3d-9734074c50c1</t>
  </si>
  <si>
    <t>org_case_policy4_4_1_1_1_1</t>
  </si>
  <si>
    <t>0195d18c-1ce8-8eea-fc41-a2fa7b65615a</t>
  </si>
  <si>
    <t>org_case_policy4_4_2_2_1_1</t>
  </si>
  <si>
    <t>0195d18c-1ce9-efb2-f230-3e5408a79d29</t>
  </si>
  <si>
    <t>org_case_policy4_4_3_3_1_1</t>
  </si>
  <si>
    <t>0195d18c-1ce9-b0b4-8e5e-5d2f25c52da4</t>
  </si>
  <si>
    <t>org_case_policy4_4_4_4_1_1</t>
  </si>
  <si>
    <t>0195d18c-1cea-2d36-2d5a-aa6ca69c2cfa</t>
  </si>
  <si>
    <t>org_case_policy4_4_5_5_1_1</t>
  </si>
  <si>
    <t>0195d18c-1cea-3358-f465-8358f0ef4898</t>
  </si>
  <si>
    <t>org_case_policy5_5_1_1_1_1</t>
  </si>
  <si>
    <t>0195d18c-1ceb-d012-a966-5dc5493baa3b</t>
  </si>
  <si>
    <t>org_case_policy5_5_2_2_1_1</t>
  </si>
  <si>
    <t>0195d18c-1cec-0348-f5f6-64c5c5bf5ead</t>
  </si>
  <si>
    <t>org_case_policy5_5_3_3_1_1</t>
  </si>
  <si>
    <t>0195d18c-1cec-64eb-3405-e762cc9c9fc1</t>
  </si>
  <si>
    <t>org_case_policy5_5_4_4_1_1</t>
  </si>
  <si>
    <t>0195d18c-1ced-a715-7a51-ea03832ac640</t>
  </si>
  <si>
    <t>org_case_policy5_5_5_5_1_1</t>
  </si>
  <si>
    <t>0195d18c-1ced-f946-0c8c-56c2360c50f7</t>
  </si>
  <si>
    <t>org_case_policy1_6_1_1_1_1</t>
  </si>
  <si>
    <t>0195d18c-1cee-56bb-dff1-9711c843ed47</t>
  </si>
  <si>
    <t>org_case_policy1_6_2_2_1_1</t>
  </si>
  <si>
    <t>0195d18c-1cef-b0a3-acb0-f39b7cf61a1e</t>
  </si>
  <si>
    <t>org_case_policy1_6_3_3_1_1</t>
  </si>
  <si>
    <t>0195d18c-1cef-c951-32b3-11c354e72612</t>
  </si>
  <si>
    <t>org_case_policy1_6_4_4_1_1</t>
  </si>
  <si>
    <t>0195d18c-1cf0-afc7-545a-645d04ce695d</t>
  </si>
  <si>
    <t>org_case_policy1_6_5_5_1_1</t>
  </si>
  <si>
    <t>0195d18c-1cf0-5932-76a9-2849b2fa6791</t>
  </si>
  <si>
    <t>org_case_policy2_7_1_1_1_1</t>
  </si>
  <si>
    <t>0195d18c-1cf1-d144-29e7-40b2288888e2</t>
  </si>
  <si>
    <t>org_case_policy2_7_2_2_1_1</t>
  </si>
  <si>
    <t>0195d18c-1cf2-afec-d0b4-8b0fcd1fa18f</t>
  </si>
  <si>
    <t>org_case_policy2_7_3_3_1_1</t>
  </si>
  <si>
    <t>0195d18c-1cf2-1511-940b-19ec38d6d44e</t>
  </si>
  <si>
    <t>org_case_policy2_7_4_4_1_1</t>
  </si>
  <si>
    <t>0195d18c-1cf3-6b64-32b6-05d14697993b</t>
  </si>
  <si>
    <t>org_case_policy2_7_5_5_1_1</t>
  </si>
  <si>
    <t>0195d18c-1cf4-29ca-bd36-cd91c983158e</t>
  </si>
  <si>
    <t>org_case_policy3_8_1_1_1_1</t>
  </si>
  <si>
    <t>0195d18c-1cf4-b9c2-da9e-d5c0a309dfc4</t>
  </si>
  <si>
    <t>org_case_policy3_8_2_2_1_1</t>
  </si>
  <si>
    <t>0195d18c-1cf5-2472-742a-952cbb347bc8</t>
  </si>
  <si>
    <t>org_case_policy3_8_3_3_1_1</t>
  </si>
  <si>
    <t>0195d18c-1cf5-794c-c962-648dacc827cd</t>
  </si>
  <si>
    <t>org_case_policy3_8_4_4_1_1</t>
  </si>
  <si>
    <t>0195d18c-1cf6-65cf-23aa-68e8d6268691</t>
  </si>
  <si>
    <t>org_case_policy3_8_5_5_1_1</t>
  </si>
  <si>
    <t>0195d18c-1cf7-be30-f5e4-933ab3729407</t>
  </si>
  <si>
    <t>org_case_policy4_9_1_1_1_1</t>
  </si>
  <si>
    <t>0195d18c-1cf7-12af-97f0-fe7f99c1521d</t>
  </si>
  <si>
    <t>org_case_policy4_9_2_2_1_1</t>
  </si>
  <si>
    <t>0195d18c-1cf8-4296-4dc1-fb9a71a8b85b</t>
  </si>
  <si>
    <t>org_case_policy4_9_3_3_1_1</t>
  </si>
  <si>
    <t>0195d18c-1cf9-c2dd-4a08-8a7a4b059ca8</t>
  </si>
  <si>
    <t>org_case_policy4_9_4_4_1_1</t>
  </si>
  <si>
    <t>0195d18c-1cfa-3fba-f32b-d58d6d8accf6</t>
  </si>
  <si>
    <t>org_case_policy4_9_5_5_1_1</t>
  </si>
  <si>
    <t>0195d18c-1cfa-526a-3582-ecacb04360c2</t>
  </si>
  <si>
    <t>org_case_policy5_10_1_1_1_1</t>
  </si>
  <si>
    <t>0195d18c-1cfb-2fbd-f959-b981f4b86935</t>
  </si>
  <si>
    <t>org_case_policy5_10_2_2_1_1</t>
  </si>
  <si>
    <t>0195d18c-1cfc-a341-69c8-6160710d1e5c</t>
  </si>
  <si>
    <t>org_case_policy5_10_3_3_1_1</t>
  </si>
  <si>
    <t>0195d18c-1cfd-cb79-9425-ea67339da2ca</t>
  </si>
  <si>
    <t>org_case_policy5_10_4_4_1_1</t>
  </si>
  <si>
    <t>0195d18c-1cfd-0ac0-0caf-2a9c3dc036f2</t>
  </si>
  <si>
    <t>org_case_policy5_10_5_5_1_1</t>
  </si>
  <si>
    <t>0195d18c-1d0d-680d-58b0-cc711f79a82a</t>
  </si>
  <si>
    <t>0195d18c-1d0e-0de9-4ee1-92a750616e08</t>
  </si>
  <si>
    <t>0195d18c-1d0f-ffe9-2832-68229292bb02</t>
  </si>
  <si>
    <t>0195d18c-1d0f-2c7a-8cac-add38dce20f1</t>
  </si>
  <si>
    <t>0195d18c-1d10-540f-807b-6b1a8ff80d50</t>
  </si>
  <si>
    <t>0195d18c-1d11-9a0f-974d-e06f9ecadc7b</t>
  </si>
  <si>
    <t>0195d18c-1d12-1d61-6dc2-cbc66ede1fa4</t>
  </si>
  <si>
    <t>0195d18c-1d12-149e-63e7-76953160931e</t>
  </si>
  <si>
    <t>0195d18c-1d13-a07e-5a38-d8a44013407c</t>
  </si>
  <si>
    <t>0195d18c-1d13-2252-14f3-8e3074b514ad</t>
  </si>
  <si>
    <t>0195d18c-1d14-3c98-0b9f-1df9d8d53ed2</t>
  </si>
  <si>
    <t>0195d18c-1d14-c0df-e667-8c02e998629f</t>
  </si>
  <si>
    <t>0195d18c-1d15-9af6-d5be-8f4b355de73c</t>
  </si>
  <si>
    <t>0195d18c-1d16-1d9f-dc79-1ccd23fe500d</t>
  </si>
  <si>
    <t>0195d18c-1d16-3d2d-3c52-8245c769389d</t>
  </si>
  <si>
    <t>0195d18c-1d17-2c3e-c75a-154afe9dc776</t>
  </si>
  <si>
    <t>0195d18c-1d18-1bb9-5cf0-220a673f0ee7</t>
  </si>
  <si>
    <t>0195d18c-1d18-1b34-70c8-45eca7d4f0cb</t>
  </si>
  <si>
    <t>0195d18c-1d19-f568-59b1-8a3f3cba8ceb</t>
  </si>
  <si>
    <t>0195d18c-1d1a-84a8-762d-405223516c92</t>
  </si>
  <si>
    <t>0195d18c-1d1a-7e00-1917-7c35347b4881</t>
  </si>
  <si>
    <t>0195d18c-1d1b-1875-7349-b6dcd63c12a2</t>
  </si>
  <si>
    <t>0195d18c-1d1c-210f-34eb-f5c5f8082e2d</t>
  </si>
  <si>
    <t>0195d18c-1d1c-2a66-47f9-ff4fb7585462</t>
  </si>
  <si>
    <t>0195d18c-1d1d-a413-a52f-26ffb85e10ce</t>
  </si>
  <si>
    <t>0195d18c-1d1e-b062-0f9c-614fe072f9eb</t>
  </si>
  <si>
    <t>0195d18c-1d1e-ede9-d7e0-e0c85389b4fe</t>
  </si>
  <si>
    <t>0195d18c-1d1f-21d7-d773-12efe98cded5</t>
  </si>
  <si>
    <t>0195d18c-1d20-c603-cfcc-9d4d461084f6</t>
  </si>
  <si>
    <t>0195d18c-1d20-7c98-8e34-d2e3e419469f</t>
  </si>
  <si>
    <t>0195d18c-1d21-970e-7fbe-71af151ab772</t>
  </si>
  <si>
    <t>0195d18c-1d22-f921-492b-85ed2b66e94c</t>
  </si>
  <si>
    <t>0195d18c-1d22-a134-af8a-9c35775ea0e4</t>
  </si>
  <si>
    <t>0195d18c-1d23-fb81-c5c3-f246466bd015</t>
  </si>
  <si>
    <t>0195d18c-1d24-94a0-d181-1b01bc9f8d23</t>
  </si>
  <si>
    <t>0195d18c-1d24-786e-fdc3-48e0bd5eb061</t>
  </si>
  <si>
    <t>0195d18c-1d25-d314-d342-f76ab1aa97c1</t>
  </si>
  <si>
    <t>0195d18c-1d26-4d0c-7390-2a758aac2f44</t>
  </si>
  <si>
    <t>0195d18c-1d27-7294-9d88-eccc81e3a9ff</t>
  </si>
  <si>
    <t>0195d18c-1d27-afc2-b663-0cf8302d061f</t>
  </si>
  <si>
    <t>0195d18c-1d28-b792-79bf-574e94542a66</t>
  </si>
  <si>
    <t>0195d18c-1d29-9021-db6d-5521f63cbc00</t>
  </si>
  <si>
    <t>0195d18c-1d29-030a-ff9b-d0b7e868d1ee</t>
  </si>
  <si>
    <t>0195d18c-1d2a-2548-00a1-50d8f82333f4</t>
  </si>
  <si>
    <t>0195d18c-1d2b-ab53-9864-a9f78524e11b</t>
  </si>
  <si>
    <t>0195d18c-1d2c-f8d8-8061-ef8f3767423d</t>
  </si>
  <si>
    <t>0195d18c-1d2c-0482-3cc7-a0ca600b7f1b</t>
  </si>
  <si>
    <t>0195d18c-1d2d-f2dc-6ae4-48bef6496b62</t>
  </si>
  <si>
    <t>0195d18c-1d2e-d276-c485-b7a6eb9eb9a9</t>
  </si>
  <si>
    <t>0195d18c-1d2e-a676-4d2a-76f4353e7402</t>
  </si>
  <si>
    <t>0195d18c-1cd9-29d8-2349-b6028a27b9d1</t>
  </si>
  <si>
    <t>org_data_collection_policy1_1</t>
  </si>
  <si>
    <t>0195d18c-1cda-e979-3b37-bcbf2a9ba196</t>
  </si>
  <si>
    <t>org_data_collection_policy2_2</t>
  </si>
  <si>
    <t>0195d18c-1cda-20fd-7531-be563aadd7ea</t>
  </si>
  <si>
    <t>org_data_collection_policy3_3</t>
  </si>
  <si>
    <t>0195d18c-1cda-b163-77b5-12f0a4a30ac6</t>
  </si>
  <si>
    <t>org_data_collection_policy4_4</t>
  </si>
  <si>
    <t>0195d18c-1cdb-e3a3-f374-ea3189bef48c</t>
  </si>
  <si>
    <t>org_data_collection_policy5_5</t>
  </si>
  <si>
    <t>0195d18c-1cdb-a811-5b28-03eaf4ecc5d8</t>
  </si>
  <si>
    <t>org_data_collection_policy1_6</t>
  </si>
  <si>
    <t>0195d18c-1cdb-5c50-3af9-1e868dba6d1c</t>
  </si>
  <si>
    <t>org_data_collection_policy2_7</t>
  </si>
  <si>
    <t>0195d18c-1cdc-fb53-414e-31b308b05e4e</t>
  </si>
  <si>
    <t>org_data_collection_policy3_8</t>
  </si>
  <si>
    <t>0195d18c-1cdc-75d4-fb3c-129c12aa42e1</t>
  </si>
  <si>
    <t>org_data_collection_policy4_9</t>
  </si>
  <si>
    <t>0195d18c-1cdc-afd7-e8c1-05ed40a7d9f5</t>
  </si>
  <si>
    <t>org_data_collection_policy5_6</t>
  </si>
  <si>
    <t>0195d18c-1cdd-036e-e204-89b8efa50e95</t>
  </si>
  <si>
    <t>org_data_collection_policy5_7</t>
  </si>
  <si>
    <t>0195d18c-1cdd-a8ac-97c9-baae4702f523</t>
  </si>
  <si>
    <t>org_data_collection_policy5_8</t>
  </si>
  <si>
    <t>0195d18c-1cdd-6a2e-4647-8e88b9052efe</t>
  </si>
  <si>
    <t>org_data_collection_policy5_9</t>
  </si>
  <si>
    <t>0195d18c-1cde-cfe0-c747-4d6a6f8755c0</t>
  </si>
  <si>
    <t>org_data_collection_policy5_10</t>
  </si>
  <si>
    <t>0195d18c-1cde-fbe2-9193-1a792bbdc207</t>
  </si>
  <si>
    <t>org_data_collection_policy5_11</t>
  </si>
  <si>
    <t>0195d18c-1cde-8166-1e91-12f6a8dd18e4</t>
  </si>
  <si>
    <t>org_data_collection_policy5_1</t>
  </si>
  <si>
    <t>description</t>
  </si>
  <si>
    <t>case_type_set_category_id</t>
  </si>
  <si>
    <t>case_type_set_category</t>
  </si>
  <si>
    <t>rank</t>
  </si>
  <si>
    <t>case_type_set1</t>
  </si>
  <si>
    <t>0195d18c-1cb8-a47f-3df5-ebefd976f759</t>
  </si>
  <si>
    <t>case_type_set2</t>
  </si>
  <si>
    <t>case_type_set3</t>
  </si>
  <si>
    <t>case_type_set4</t>
  </si>
  <si>
    <t>case_type_set5</t>
  </si>
  <si>
    <t>0195d18c-1cbb-d7b8-d852-987a801e0ad5</t>
  </si>
  <si>
    <t>case_type_set1,2</t>
  </si>
  <si>
    <t>0195d18c-1cbb-5047-ab67-71cb2cb84047</t>
  </si>
  <si>
    <t>case_type_set1,3</t>
  </si>
  <si>
    <t>0195d18c-1cbc-41fb-3ad7-2eed31140bd6</t>
  </si>
  <si>
    <t>case_type_set1,4</t>
  </si>
  <si>
    <t>0195d18c-1cbc-cf9a-b28d-bd77d3b30365</t>
  </si>
  <si>
    <t>case_type_set1,5</t>
  </si>
  <si>
    <t>0195d18c-1cbd-f948-2304-f178298dbc48</t>
  </si>
  <si>
    <t>case_type_set2,3</t>
  </si>
  <si>
    <t>0195d18c-1cbe-394f-58eb-6d327092ba44</t>
  </si>
  <si>
    <t>case_type_set2,4</t>
  </si>
  <si>
    <t>0195d18c-1cbe-fcd0-15db-737a74dff6fa</t>
  </si>
  <si>
    <t>case_type_set2,5</t>
  </si>
  <si>
    <t>0195d18c-1cbf-2a22-b845-fb9a44b67a96</t>
  </si>
  <si>
    <t>case_type_set3,4</t>
  </si>
  <si>
    <t>0195d18c-1cc0-9f98-c18d-367b41358c49</t>
  </si>
  <si>
    <t>case_type_set3,5</t>
  </si>
  <si>
    <t>0195d18c-1cc0-1fae-3a05-50f42b0128fc</t>
  </si>
  <si>
    <t>case_type_set4,5</t>
  </si>
  <si>
    <t>purpose</t>
  </si>
  <si>
    <t>case_type_set_category1</t>
  </si>
  <si>
    <t>CONTENT</t>
  </si>
  <si>
    <t>disease_id</t>
  </si>
  <si>
    <t>disease</t>
  </si>
  <si>
    <t>etiological_agent_id</t>
  </si>
  <si>
    <t>etiological_agent</t>
  </si>
  <si>
    <t>0195d18c-1ca6-fd99-9d76-fcfa0c0cf400</t>
  </si>
  <si>
    <t>case_type1</t>
  </si>
  <si>
    <t>0195d18c-1ca4-6d4f-99b8-10458cd57f32</t>
  </si>
  <si>
    <t>0195d18c-1ca4-82bc-c40f-054b28401ddd</t>
  </si>
  <si>
    <t>0195d18c-1ca6-752a-ec56-ed1b3d0cb095</t>
  </si>
  <si>
    <t>case_type2</t>
  </si>
  <si>
    <t>0195d18c-1ca4-2098-2e1c-1f2c2d58cd41</t>
  </si>
  <si>
    <t>0195d18c-1ca4-d963-1fbd-e9bf6dbb100c</t>
  </si>
  <si>
    <t>0195d18c-1ca6-0243-1762-326add8a5d71</t>
  </si>
  <si>
    <t>case_type3</t>
  </si>
  <si>
    <t>0195d18c-1ca4-9f3c-a017-a8f11202fb1c</t>
  </si>
  <si>
    <t>0195d18c-1ca5-5802-0739-33f87df230d4</t>
  </si>
  <si>
    <t>0195d18c-1ca7-7209-a21c-556dc4fd3057</t>
  </si>
  <si>
    <t>case_type4</t>
  </si>
  <si>
    <t>0195d18c-1ca4-86bf-f4e7-8c2a92ff370d</t>
  </si>
  <si>
    <t>0195d18c-1ca5-6d25-b2ad-a663425c8c15</t>
  </si>
  <si>
    <t>0195d18c-1ca7-ae33-0f89-bd1fd65da091</t>
  </si>
  <si>
    <t>case_type5</t>
  </si>
  <si>
    <t>0195d18c-1ca4-6a53-af25-e4cd2ea0545a</t>
  </si>
  <si>
    <t>0195d18c-1ca5-49ab-b2c2-6e8556234b5c</t>
  </si>
  <si>
    <t>case_type_col_id</t>
  </si>
  <si>
    <t>case_type_col</t>
  </si>
  <si>
    <t>0195d18c-1cc1-bc3b-7023-b090ec9fde88</t>
  </si>
  <si>
    <t>0195d18c-1caa-1722-0366-f73bd3f09ee8</t>
  </si>
  <si>
    <t>0195d18c-1cc1-0f5e-c6ae-7d0853762b78</t>
  </si>
  <si>
    <t>0195d18c-1cc1-c475-eba4-c3df5aea8858</t>
  </si>
  <si>
    <t>0195d18c-1cab-86f3-5faf-507bfa221cf6</t>
  </si>
  <si>
    <t>0195d18c-1cc2-c1f8-0499-314e9a217619</t>
  </si>
  <si>
    <t>0195d18c-1cc2-37d1-f6c3-0e7c8d6b1f07</t>
  </si>
  <si>
    <t>0195d18c-1cab-b4e5-a81b-6acdcc710af2</t>
  </si>
  <si>
    <t>0195d18c-1cc2-1b3f-7ef2-a1a00508cf8b</t>
  </si>
  <si>
    <t>0195d18c-1cc2-7cf5-8b5c-03f41714d8b8</t>
  </si>
  <si>
    <t>0195d18c-1cab-3208-7ccc-820a8c522208</t>
  </si>
  <si>
    <t>0195d18c-1cc3-b4fe-f9f7-0685cbaa31bb</t>
  </si>
  <si>
    <t>0195d18c-1cc2-50aa-7113-6b261eaeec7a</t>
  </si>
  <si>
    <t>0195d18c-1cab-767e-81b1-986e918827fb</t>
  </si>
  <si>
    <t>0195d18c-1cc3-fe61-cacc-00b203019a57</t>
  </si>
  <si>
    <t>0195d18c-1cc3-0cbc-2362-c1cfe3fdec5a</t>
  </si>
  <si>
    <t>0195d18c-1cab-22f7-dda1-cc74cee303ca</t>
  </si>
  <si>
    <t>0195d18c-1cc3-efe3-8294-1bd2eeecd725</t>
  </si>
  <si>
    <t>0195d18c-1cc3-e9c0-5858-8bf9d9d8c36f</t>
  </si>
  <si>
    <t>0195d18c-1cac-4ed2-2296-a46fa423ce99</t>
  </si>
  <si>
    <t>0195d18c-1cc4-c572-530d-d5d4c30deb5f</t>
  </si>
  <si>
    <t>0195d18c-1cc4-9f18-3767-29d288f47190</t>
  </si>
  <si>
    <t>0195d18c-1cac-9221-a9c7-72e70e09dea9</t>
  </si>
  <si>
    <t>0195d18c-1cc5-36c7-d184-b8289b270f98</t>
  </si>
  <si>
    <t>0195d18c-1cc5-2ea3-8102-7b410f3146c8</t>
  </si>
  <si>
    <t>0195d18c-1cac-4d0a-db2e-5a54065df180</t>
  </si>
  <si>
    <t>0195d18c-1cc6-dfd8-d42b-028bcb2eda6e</t>
  </si>
  <si>
    <t>0195d18c-1cad-37c6-0826-9671f313fb2b</t>
  </si>
  <si>
    <t>0195d18c-1cc7-85ac-2749-1dcda89a900a</t>
  </si>
  <si>
    <t>0195d18c-1cc7-243f-f4e7-3dbdfe691c71</t>
  </si>
  <si>
    <t>0195d18c-1cad-5b48-8a72-25050cbf379e</t>
  </si>
  <si>
    <t>0195d18c-1cc7-93ce-aacd-c48aa7a52deb</t>
  </si>
  <si>
    <t>0195d18c-1cc7-60b4-b4e6-8ff7fabb2b09</t>
  </si>
  <si>
    <t>0195d18c-1cad-e18e-a87d-8af6760d00e1</t>
  </si>
  <si>
    <t>0195d18c-1cc8-a9b6-7737-4c832e8d5000</t>
  </si>
  <si>
    <t>0195d18c-1cc8-bcf2-c56f-04928f2e3635</t>
  </si>
  <si>
    <t>0195d18c-1cad-9467-449f-6341c820b944</t>
  </si>
  <si>
    <t>0195d18c-1cc8-6fb3-cac4-860e0932396b</t>
  </si>
  <si>
    <t>0195d18c-1cc8-18f5-27a5-fd3874e6b78b</t>
  </si>
  <si>
    <t>0195d18c-1cae-fcea-56fe-4577ada0491d</t>
  </si>
  <si>
    <t>0195d18c-1cc9-37a4-53fc-e224a5b9ae9a</t>
  </si>
  <si>
    <t>0195d18c-1cc8-5a76-0a72-16117b0a5a5e</t>
  </si>
  <si>
    <t>0195d18c-1cae-cdba-00d9-e8405172259e</t>
  </si>
  <si>
    <t>0195d18c-1cc9-0cee-1c8d-167102e5c438</t>
  </si>
  <si>
    <t>0195d18c-1cc9-7181-fd5b-078012e228f2</t>
  </si>
  <si>
    <t>0195d18c-1cae-faa7-ac0d-22cce7d230ec</t>
  </si>
  <si>
    <t>0195d18c-1cca-9c40-ee31-4532f9cc829b</t>
  </si>
  <si>
    <t>0195d18c-1cc9-c61f-4e7e-a00189d3cc75</t>
  </si>
  <si>
    <t>0195d18c-1cae-45ab-ca21-9cee527b9482</t>
  </si>
  <si>
    <t>0195d18c-1cca-2cf3-2665-d1cad71e20e7</t>
  </si>
  <si>
    <t>0195d18c-1cca-878e-2110-0116e848541b</t>
  </si>
  <si>
    <t>0195d18c-1caf-d364-c3b5-e73ba434270e</t>
  </si>
  <si>
    <t>0195d18c-1cca-acef-7520-d9f97783cc0a</t>
  </si>
  <si>
    <t>0195d18c-1caf-b3af-f64e-bd18810c4521</t>
  </si>
  <si>
    <t>0195d18c-1ccb-94bf-38a8-6bbf1fcc397c</t>
  </si>
  <si>
    <t>0195d18c-1ccb-f06f-162f-a5dc745a5198</t>
  </si>
  <si>
    <t>0195d18c-1caf-84ca-1737-a8f8788cd464</t>
  </si>
  <si>
    <t>0195d18c-1ccb-1bce-219e-8c8bd9e31d1c</t>
  </si>
  <si>
    <t>0195d18c-1ccb-b068-d845-d61fb54721f1</t>
  </si>
  <si>
    <t>0195d18c-1cb0-7655-a8bb-f656b1b8b72c</t>
  </si>
  <si>
    <t>0195d18c-1ccc-a784-72e6-86bc17c68e72</t>
  </si>
  <si>
    <t>0195d18c-1ccc-f754-4a4f-89cdc532a3be</t>
  </si>
  <si>
    <t>0195d18c-1cb0-4c24-e2e8-b92cfc74f7cc</t>
  </si>
  <si>
    <t>0195d18c-1ccc-e253-f0db-ae0afd110338</t>
  </si>
  <si>
    <t>0195d18c-1ccc-3f10-cc4e-636793b1e9dd</t>
  </si>
  <si>
    <t>0195d18c-1cb0-8d34-e3f0-ab091b80ab8f</t>
  </si>
  <si>
    <t>0195d18c-1ccd-a8c6-04da-054e94c8e7f8</t>
  </si>
  <si>
    <t>0195d18c-1ccd-3f53-ad72-f2d3c667b246</t>
  </si>
  <si>
    <t>0195d18c-1cb0-db51-ed28-2a4481c5f1ac</t>
  </si>
  <si>
    <t>0195d18c-1ccd-2241-7d52-d0778cd96c8f</t>
  </si>
  <si>
    <t>0195d18c-1ccd-d664-179c-a1a90c3c886c</t>
  </si>
  <si>
    <t>0195d18c-1cb1-b5d5-ee26-96c6a9678489</t>
  </si>
  <si>
    <t>0195d18c-1cce-f22c-603a-b55b0a296644</t>
  </si>
  <si>
    <t>0195d18c-1ccd-12ae-b807-5b71d1b4e1f1</t>
  </si>
  <si>
    <t>0195d18c-1cb1-f7bb-aa5b-6f2c6f5d3696</t>
  </si>
  <si>
    <t>0195d18c-1cce-d09e-ab20-98cc3674ddb6</t>
  </si>
  <si>
    <t>0195d18c-1cce-3516-017e-cf05c78d4433</t>
  </si>
  <si>
    <t>0195d18c-1cb1-2097-fae7-ffcb7e109be5</t>
  </si>
  <si>
    <t>0195d18c-1ccf-7c0f-75d1-bcc7e151281a</t>
  </si>
  <si>
    <t>0195d18c-1cb2-95e6-139d-1dbe7ffdd3d0</t>
  </si>
  <si>
    <t>0195d18c-1ccf-109d-81c1-00e39cf8a2a4</t>
  </si>
  <si>
    <t>0195d18c-1ccf-c9fa-4e69-800cfa6c5e86</t>
  </si>
  <si>
    <t>0195d18c-1cb2-995c-625d-dfa62a674ff8</t>
  </si>
  <si>
    <t>0195d18c-1cd0-eba2-2618-18ee82d379d8</t>
  </si>
  <si>
    <t>0195d18c-1ccf-d319-afba-0f13f0d06256</t>
  </si>
  <si>
    <t>0195d18c-1cb2-7a1f-c2f8-ce2096e4cbbc</t>
  </si>
  <si>
    <t>0195d18c-1cd0-4c79-6dba-5e3ae8a971ce</t>
  </si>
  <si>
    <t>0195d18c-1cd0-951a-878d-5fe5fcd0015a</t>
  </si>
  <si>
    <t>0195d18c-1cb3-b49c-ddc2-f5174414bfdc</t>
  </si>
  <si>
    <t>0195d18c-1cd1-90cc-853c-dc2733d794ae</t>
  </si>
  <si>
    <t>0195d18c-1cd0-0128-08ed-42804fabb534</t>
  </si>
  <si>
    <t>0195d18c-1cb3-9495-0b74-a14fa0378944</t>
  </si>
  <si>
    <t>0195d18c-1cd1-9c18-fbdf-624aa95172e0</t>
  </si>
  <si>
    <t>0195d18c-1cd1-9702-2218-87932d7bfde7</t>
  </si>
  <si>
    <t>0195d18c-1cb3-7165-f2c8-1549624bce57</t>
  </si>
  <si>
    <t>0195d18c-1cd2-d10f-ade5-4758802615e0</t>
  </si>
  <si>
    <t>0195d18c-1cd1-a4b4-2764-66bf69a9f28c</t>
  </si>
  <si>
    <t>0195d18c-1cb4-62ef-acc3-d4754efbcff5</t>
  </si>
  <si>
    <t>0195d18c-1cd2-7872-2746-5d17afa1a8ee</t>
  </si>
  <si>
    <t>0195d18c-1cd2-3359-f0c5-d09dfe10cbd9</t>
  </si>
  <si>
    <t>0195d18c-1cb4-4080-ce72-0ae401b350e2</t>
  </si>
  <si>
    <t>0195d18c-1cd3-ee99-f395-5aaa53a8f182</t>
  </si>
  <si>
    <t>0195d18c-1cd2-c028-2759-dfa197e2e6c0</t>
  </si>
  <si>
    <t>0195d18c-1cb4-7eca-c0f5-e64333747c9b</t>
  </si>
  <si>
    <t>0195d18c-1cd3-33ed-c52d-358a62a28706</t>
  </si>
  <si>
    <t>0195d18c-1cb5-c3e7-b945-7d438ce70962</t>
  </si>
  <si>
    <t>0195d18c-1cd4-e51f-228c-96b0d4a6f4a4</t>
  </si>
  <si>
    <t>0195d18c-1cd3-acd1-2f6c-f9db7a3cd290</t>
  </si>
  <si>
    <t>0195d18c-1cb5-8fdb-b13a-19f20c06817d</t>
  </si>
  <si>
    <t>0195d18c-1cd4-e476-50cc-03121166cd98</t>
  </si>
  <si>
    <t>0195d18c-1cd4-44f9-ea4c-4ab401e03f8f</t>
  </si>
  <si>
    <t>0195d18c-1cb5-5dbb-4903-872ca139254e</t>
  </si>
  <si>
    <t>0195d18c-1cd5-4fb4-a2f0-2add9b9732a9</t>
  </si>
  <si>
    <t>0195d18c-1cd4-a35d-3e85-41eb9f24a911</t>
  </si>
  <si>
    <t>0195d18c-1cb6-9ffa-e835-0b70cc4b0ae9</t>
  </si>
  <si>
    <t>0195d18c-1cd5-c687-062e-790274ce38bc</t>
  </si>
  <si>
    <t>0195d18c-1cd5-e8f4-76f8-56e13a8aec12</t>
  </si>
  <si>
    <t>0195d18c-1cb6-a2b9-4827-77425c5ab615</t>
  </si>
  <si>
    <t>0195d18c-1cd6-e805-33b4-3c6846096054</t>
  </si>
  <si>
    <t>0195d18c-1cd6-da43-ec75-25feee641928</t>
  </si>
  <si>
    <t>0195d18c-1cb6-04b0-5474-a6411b693a97</t>
  </si>
  <si>
    <t>0195d18c-1cd7-4b9a-2afc-bf1d29c6a8be</t>
  </si>
  <si>
    <t>0195d18c-1cd6-2f81-aefd-93fce854296f</t>
  </si>
  <si>
    <t>0195d18c-1cb7-05e5-fd6b-6914a124e649</t>
  </si>
  <si>
    <t>0195d18c-1cd7-7f4c-14dd-2f3f796501d9</t>
  </si>
  <si>
    <t>0195d18c-1cd7-22bb-71ce-9110669bbfef</t>
  </si>
  <si>
    <t>0195d18c-1cb7-44c6-2f56-594e12327604</t>
  </si>
  <si>
    <t>0195d18c-1cd8-43b4-813b-bc0358a7e252</t>
  </si>
  <si>
    <t>0195d18c-1cd7-b95b-ced6-589a63e3e6eb</t>
  </si>
  <si>
    <t>0195d18c-1cb7-e7f7-a41d-bacd0f861a06</t>
  </si>
  <si>
    <t>case_type_col_set1_1_1</t>
  </si>
  <si>
    <t>case_type_col_set1_1_2</t>
  </si>
  <si>
    <t>case_type_col_set1_1_3</t>
  </si>
  <si>
    <t>case_type_col_set1_2_1</t>
  </si>
  <si>
    <t>case_type_col_set1_2_2</t>
  </si>
  <si>
    <t>case_type_col_set1_2_3</t>
  </si>
  <si>
    <t>case_type_col_set1_3_1</t>
  </si>
  <si>
    <t>case_type_col_set1_3_2</t>
  </si>
  <si>
    <t>case_type_col_set1_3_3</t>
  </si>
  <si>
    <t>case_type_col_set2_1_1</t>
  </si>
  <si>
    <t>case_type_col_set2_1_2</t>
  </si>
  <si>
    <t>case_type_col_set2_1_3</t>
  </si>
  <si>
    <t>case_type_col_set2_2_1</t>
  </si>
  <si>
    <t>case_type_col_set2_2_2</t>
  </si>
  <si>
    <t>case_type_col_set2_2_3</t>
  </si>
  <si>
    <t>case_type_col_set2_3_1</t>
  </si>
  <si>
    <t>case_type_col_set2_3_2</t>
  </si>
  <si>
    <t>case_type_col_set2_3_3</t>
  </si>
  <si>
    <t>case_type_col_set3_1_1</t>
  </si>
  <si>
    <t>case_type_col_set3_1_2</t>
  </si>
  <si>
    <t>case_type_col_set3_1_3</t>
  </si>
  <si>
    <t>case_type_col_set3_2_1</t>
  </si>
  <si>
    <t>case_type_col_set3_2_2</t>
  </si>
  <si>
    <t>case_type_col_set3_2_3</t>
  </si>
  <si>
    <t>case_type_col_set3_3_1</t>
  </si>
  <si>
    <t>case_type_col_set3_3_2</t>
  </si>
  <si>
    <t>case_type_col_set3_3_3</t>
  </si>
  <si>
    <t>case_type_col_set4_1_1</t>
  </si>
  <si>
    <t>case_type_col_set4_1_2</t>
  </si>
  <si>
    <t>case_type_col_set4_1_3</t>
  </si>
  <si>
    <t>case_type_col_set4_2_1</t>
  </si>
  <si>
    <t>case_type_col_set4_2_2</t>
  </si>
  <si>
    <t>case_type_col_set4_2_3</t>
  </si>
  <si>
    <t>case_type_col_set4_3_1</t>
  </si>
  <si>
    <t>case_type_col_set4_3_2</t>
  </si>
  <si>
    <t>case_type_col_set4_3_3</t>
  </si>
  <si>
    <t>case_type_col_set5_1_1</t>
  </si>
  <si>
    <t>case_type_col_set5_1_2</t>
  </si>
  <si>
    <t>case_type_col_set5_1_3</t>
  </si>
  <si>
    <t>case_type_col_set5_2_1</t>
  </si>
  <si>
    <t>case_type_col_set5_2_2</t>
  </si>
  <si>
    <t>case_type_col_set5_2_3</t>
  </si>
  <si>
    <t>case_type_col_set5_3_1</t>
  </si>
  <si>
    <t>case_type_col_set5_3_2</t>
  </si>
  <si>
    <t>case_type_col_set5_3_3</t>
  </si>
  <si>
    <t>case_type_id</t>
  </si>
  <si>
    <t>case_type</t>
  </si>
  <si>
    <t>col_id</t>
  </si>
  <si>
    <t>col</t>
  </si>
  <si>
    <t>occurrence</t>
  </si>
  <si>
    <t>code</t>
  </si>
  <si>
    <t>label</t>
  </si>
  <si>
    <t>min_value</t>
  </si>
  <si>
    <t>max_value</t>
  </si>
  <si>
    <t>min_datetime</t>
  </si>
  <si>
    <t>max_datetime</t>
  </si>
  <si>
    <t>min_length</t>
  </si>
  <si>
    <t>max_length</t>
  </si>
  <si>
    <t>pattern</t>
  </si>
  <si>
    <t>genetic_sequence_case_type_col_id</t>
  </si>
  <si>
    <t>tree_algorithm_codes</t>
  </si>
  <si>
    <t>props</t>
  </si>
  <si>
    <t>0195d18c-1ca8-0d1d-088c-b8af029e62d9</t>
  </si>
  <si>
    <t>case_type1_dim1_1_text</t>
  </si>
  <si>
    <t>{}</t>
  </si>
  <si>
    <t>0195d18c-1ca8-2d41-3f8a-a08c6c72781c</t>
  </si>
  <si>
    <t>case_type1_dim1_2_text</t>
  </si>
  <si>
    <t>0195d18c-1ca9-5de7-c726-bbac813384cb</t>
  </si>
  <si>
    <t>case_type1_dim1_3_text</t>
  </si>
  <si>
    <t>0195d18c-1ca9-79ee-762e-93e2d841f46e</t>
  </si>
  <si>
    <t>case_type1_dim2_1_text</t>
  </si>
  <si>
    <t>0195d18c-1ca9-e6f0-c3d1-2695fe9f64f9</t>
  </si>
  <si>
    <t>case_type1_dim2_2_text</t>
  </si>
  <si>
    <t>0195d18c-1ca9-ec62-d071-2b041d96f2c7</t>
  </si>
  <si>
    <t>case_type1_dim2_3_text</t>
  </si>
  <si>
    <t>0195d18c-1ca9-2301-2c4f-a4762f675f45</t>
  </si>
  <si>
    <t>case_type1_dim3_1_text</t>
  </si>
  <si>
    <t>0195d18c-1caa-e67f-100d-0d313ce91422</t>
  </si>
  <si>
    <t>case_type1_dim3_2_text</t>
  </si>
  <si>
    <t>0195d18c-1caa-aad7-3b8b-2357d679761c</t>
  </si>
  <si>
    <t>case_type1_dim3_3_text</t>
  </si>
  <si>
    <t>case_type2_dim1_1_text</t>
  </si>
  <si>
    <t>case_type2_dim1_2_text</t>
  </si>
  <si>
    <t>case_type2_dim1_3_text</t>
  </si>
  <si>
    <t>case_type2_dim2_1_text</t>
  </si>
  <si>
    <t>case_type2_dim2_2_text</t>
  </si>
  <si>
    <t>case_type2_dim2_3_text</t>
  </si>
  <si>
    <t>case_type2_dim3_1_text</t>
  </si>
  <si>
    <t>case_type2_dim3_2_text</t>
  </si>
  <si>
    <t>case_type2_dim3_3_text</t>
  </si>
  <si>
    <t>case_type3_dim1_1_text</t>
  </si>
  <si>
    <t>case_type3_dim1_2_text</t>
  </si>
  <si>
    <t>case_type3_dim1_3_text</t>
  </si>
  <si>
    <t>case_type3_dim2_1_text</t>
  </si>
  <si>
    <t>case_type3_dim2_2_text</t>
  </si>
  <si>
    <t>case_type3_dim2_3_text</t>
  </si>
  <si>
    <t>case_type3_dim3_1_text</t>
  </si>
  <si>
    <t>case_type3_dim3_2_text</t>
  </si>
  <si>
    <t>case_type3_dim3_3_text</t>
  </si>
  <si>
    <t>case_type4_dim1_1_text</t>
  </si>
  <si>
    <t>case_type4_dim1_2_text</t>
  </si>
  <si>
    <t>case_type4_dim1_3_text</t>
  </si>
  <si>
    <t>case_type4_dim2_1_text</t>
  </si>
  <si>
    <t>case_type4_dim2_2_text</t>
  </si>
  <si>
    <t>case_type4_dim2_3_text</t>
  </si>
  <si>
    <t>case_type4_dim3_1_text</t>
  </si>
  <si>
    <t>case_type4_dim3_2_text</t>
  </si>
  <si>
    <t>case_type4_dim3_3_text</t>
  </si>
  <si>
    <t>case_type5_dim1_1_text</t>
  </si>
  <si>
    <t>case_type5_dim1_2_text</t>
  </si>
  <si>
    <t>case_type5_dim1_3_text</t>
  </si>
  <si>
    <t>case_type5_dim2_1_text</t>
  </si>
  <si>
    <t>case_type5_dim2_2_text</t>
  </si>
  <si>
    <t>case_type5_dim2_3_text</t>
  </si>
  <si>
    <t>case_type5_dim3_1_text</t>
  </si>
  <si>
    <t>case_type5_dim3_2_text</t>
  </si>
  <si>
    <t>case_type5_dim3_3_text</t>
  </si>
  <si>
    <t>0195d18c-1cb8-ac82-67f2-bc32a6368340</t>
  </si>
  <si>
    <t>0195d18c-1cb9-04cf-ee83-d2e14f70e6f7</t>
  </si>
  <si>
    <t>0195d18c-1cb9-0db7-dd63-2f5c66ce2096</t>
  </si>
  <si>
    <t>0195d18c-1cba-d75a-4f52-be8189bfd480</t>
  </si>
  <si>
    <t>0195d18c-1cba-880a-4d3d-9231b03e604d</t>
  </si>
  <si>
    <t>0195d18c-1cbb-4d56-8309-26658e320187</t>
  </si>
  <si>
    <t>0195d18c-1cbb-e8cf-b7a9-624604063760</t>
  </si>
  <si>
    <t>0195d18c-1cbc-34b5-25b1-15430bfc43cb</t>
  </si>
  <si>
    <t>0195d18c-1cbc-42ec-af5d-d0c541b3c295</t>
  </si>
  <si>
    <t>0195d18c-1cbc-93ea-ba50-3ea9ab23cfcf</t>
  </si>
  <si>
    <t>0195d18c-1cbc-5d27-ec6f-91a2b6d7fba6</t>
  </si>
  <si>
    <t>0195d18c-1cbd-afb8-4103-44bd3d6db520</t>
  </si>
  <si>
    <t>0195d18c-1cbd-598d-2fbc-ab1a86b38c7b</t>
  </si>
  <si>
    <t>0195d18c-1cbd-64ee-0053-12e519dbaea2</t>
  </si>
  <si>
    <t>0195d18c-1cbd-e5e4-5e2c-49dcc5a54ec2</t>
  </si>
  <si>
    <t>0195d18c-1cbe-25ec-3c13-b743a72fe44e</t>
  </si>
  <si>
    <t>0195d18c-1cbe-ccf9-b1b3-31b52fe304c2</t>
  </si>
  <si>
    <t>0195d18c-1cbf-6781-d8e6-4821a8cca56f</t>
  </si>
  <si>
    <t>0195d18c-1cbf-2af9-365a-9fcfc6325153</t>
  </si>
  <si>
    <t>0195d18c-1cbf-cab5-f26b-de1986258d80</t>
  </si>
  <si>
    <t>0195d18c-1cbf-3ae8-57bc-297cbb3e0b04</t>
  </si>
  <si>
    <t>0195d18c-1cc0-5142-d6dc-6a0d5b641c6b</t>
  </si>
  <si>
    <t>0195d18c-1cc0-212b-34ce-e734d4976333</t>
  </si>
  <si>
    <t>0195d18c-1cc0-6108-5b6c-a68da2f4a40c</t>
  </si>
  <si>
    <t>0195d18c-1cc0-3596-3a3f-e4a37028e9f8</t>
  </si>
  <si>
    <t>dim_id</t>
  </si>
  <si>
    <t>dim</t>
  </si>
  <si>
    <t>code_suffix</t>
  </si>
  <si>
    <t>rank_in_dim</t>
  </si>
  <si>
    <t>col_type</t>
  </si>
  <si>
    <t>concept_set_id</t>
  </si>
  <si>
    <t>concept_set</t>
  </si>
  <si>
    <t>region_set_id</t>
  </si>
  <si>
    <t>region_set</t>
  </si>
  <si>
    <t>genetic_distance_protocol_id</t>
  </si>
  <si>
    <t>genetic_distance_protocol</t>
  </si>
  <si>
    <t>0195d18c-1ca7-84a9-0f3d-1b864b527120</t>
  </si>
  <si>
    <t>dim1_1_text</t>
  </si>
  <si>
    <t>dim1_2_text</t>
  </si>
  <si>
    <t>dim1_3_text</t>
  </si>
  <si>
    <t>0195d18c-1ca7-eac1-1845-3de69c9879f2</t>
  </si>
  <si>
    <t>dim2_1_text</t>
  </si>
  <si>
    <t>dim2_2_text</t>
  </si>
  <si>
    <t>dim2_3_text</t>
  </si>
  <si>
    <t>0195d18c-1ca8-d12f-d2f7-05baa1ed8610</t>
  </si>
  <si>
    <t>dim3_1_text</t>
  </si>
  <si>
    <t>dim3_2_text</t>
  </si>
  <si>
    <t>dim3_3_text</t>
  </si>
  <si>
    <t>dim_type</t>
  </si>
  <si>
    <t>col_code_prefix</t>
  </si>
  <si>
    <t>dim1</t>
  </si>
  <si>
    <t>dim2</t>
  </si>
  <si>
    <t>dim3</t>
  </si>
  <si>
    <t>email</t>
  </si>
  <si>
    <t>roles</t>
  </si>
  <si>
    <t>018bcd02-eb19-fb14-c520-64cbb78d9135</t>
  </si>
  <si>
    <t>root1_1@org1.org</t>
  </si>
  <si>
    <t>0195d18c-1c92-110e-81c1-75ba0fec4494</t>
  </si>
  <si>
    <t>app_admin1_1@org1.org</t>
  </si>
  <si>
    <t>0195d18c-1c93-bcbb-eea8-94332d77b172</t>
  </si>
  <si>
    <t>metadata_admin1_1@org1.org</t>
  </si>
  <si>
    <t>org_admin1_1@org1.org</t>
  </si>
  <si>
    <t>org_admin2_1@org2.org</t>
  </si>
  <si>
    <t>org_admin3_1@org3.org</t>
  </si>
  <si>
    <t>org_admin4_1@org4.org</t>
  </si>
  <si>
    <t>org_admin5_1@org5.org</t>
  </si>
  <si>
    <t>org_user1_1@org1.org</t>
  </si>
  <si>
    <t>org_user1_2@org1.org</t>
  </si>
  <si>
    <t>org_user1_3@org1.org</t>
  </si>
  <si>
    <t>org_user1_4@org1.org</t>
  </si>
  <si>
    <t>org_user2_1@org2.org</t>
  </si>
  <si>
    <t>org_user2_2@org2.org</t>
  </si>
  <si>
    <t>org_user2_3@org2.org</t>
  </si>
  <si>
    <t>org_user2_4@org2.org</t>
  </si>
  <si>
    <t>org_user3_1@org3.org</t>
  </si>
  <si>
    <t>org_user3_2@org3.org</t>
  </si>
  <si>
    <t>org_user3_3@org3.org</t>
  </si>
  <si>
    <t>org_user3_4@org3.org</t>
  </si>
  <si>
    <t>org_user4_1@org4.org</t>
  </si>
  <si>
    <t>org_user4_2@org4.org</t>
  </si>
  <si>
    <t>org_user4_3@org4.org</t>
  </si>
  <si>
    <t>org_user4_4@org4.org</t>
  </si>
  <si>
    <t>org_user5_1@org5.org</t>
  </si>
  <si>
    <t>org_user5_2@org5.org</t>
  </si>
  <si>
    <t>org_user5_3@org5.org</t>
  </si>
  <si>
    <t>org_user5_4@org5.org</t>
  </si>
  <si>
    <t>data_collection1</t>
  </si>
  <si>
    <t>data_collection2</t>
  </si>
  <si>
    <t>data_collection3</t>
  </si>
  <si>
    <t>data_collection4</t>
  </si>
  <si>
    <t>data_collection5</t>
  </si>
  <si>
    <t>data_collection6</t>
  </si>
  <si>
    <t>data_collection7</t>
  </si>
  <si>
    <t>data_collection8</t>
  </si>
  <si>
    <t>data_collection9</t>
  </si>
  <si>
    <t>data_collection10</t>
  </si>
  <si>
    <t>data_collection11</t>
  </si>
  <si>
    <t>legal_entity_code</t>
  </si>
  <si>
    <t>legal_region_id</t>
  </si>
  <si>
    <t>legal_region</t>
  </si>
  <si>
    <t>org1</t>
  </si>
  <si>
    <t>org2</t>
  </si>
  <si>
    <t>org3</t>
  </si>
  <si>
    <t>org4</t>
  </si>
  <si>
    <t>org5</t>
  </si>
  <si>
    <t>from_data_collection_id</t>
  </si>
  <si>
    <t>to_data_collection_id</t>
  </si>
  <si>
    <t>share_case</t>
  </si>
  <si>
    <t>0195d18c-1cd8-85be-07d6-915cee95b015</t>
  </si>
  <si>
    <t>0195d18c-1cd8-14cf-0986-9d797b4b1565</t>
  </si>
  <si>
    <t>0195d18c-1cd8-8637-9630-87fb10f51d9e</t>
  </si>
  <si>
    <t>0195d18c-1cd8-3803-75e0-bb42a98e8146</t>
  </si>
  <si>
    <t>0195d18c-1cd8-19b4-347f-e8c55d59082c</t>
  </si>
  <si>
    <t>0195d18c-1cd9-c2cd-3076-4a91a032e470</t>
  </si>
  <si>
    <t>0195d18c-1cd9-876b-f3be-9da2a4f0e1bb</t>
  </si>
  <si>
    <t>0195d18c-1cd9-93ad-5292-ef7ed025d5b8</t>
  </si>
  <si>
    <t>0195d18c-1cd9-7ff5-3fb3-d7ba437ddf34</t>
  </si>
  <si>
    <t>0195d18c-1cd9-e78f-d18b-bbe73ee483b4</t>
  </si>
  <si>
    <t>0195d18c-1cd9-e6c4-c8fd-09cbbe6734d2</t>
  </si>
  <si>
    <t>token</t>
  </si>
  <si>
    <t>expires_at</t>
  </si>
  <si>
    <t>invited_by_user_id</t>
  </si>
  <si>
    <t>invited_by_user</t>
  </si>
  <si>
    <t>0195d18c-1c91-417d-6686-2f6cb5ff95b9</t>
  </si>
  <si>
    <t>26dcbff8-2925-4078-90ad-bbe74165f6b3</t>
  </si>
  <si>
    <t>0195d18c-1c93-6939-20ec-9c4c00d851c1</t>
  </si>
  <si>
    <t>10ad47a6-0901-408c-bfc0-a05a4e83af4e</t>
  </si>
  <si>
    <t>0195d18c-1c93-ec90-9271-1015b282d4b3</t>
  </si>
  <si>
    <t>6f8d5681-2c6c-44ae-9522-178a45deaf16</t>
  </si>
  <si>
    <t>0195d18c-1c95-0879-fcf0-17e1131cc29b</t>
  </si>
  <si>
    <t>839e81a3-3184-4c47-bf1c-7f1f964fe280</t>
  </si>
  <si>
    <t>0195d18c-1c95-a854-581f-4e9ae9d85b92</t>
  </si>
  <si>
    <t>1ad1489c-d661-475a-958d-c6684f5dd5d2</t>
  </si>
  <si>
    <t>0195d18c-1c96-ec9c-d51d-0eec040d7ffd</t>
  </si>
  <si>
    <t>ac3ef8cf-b738-458a-9250-e68a9452546b</t>
  </si>
  <si>
    <t>0195d18c-1c97-bf94-f109-505bfb986995</t>
  </si>
  <si>
    <t>2a653a89-2320-41a9-8163-356114c3ba28</t>
  </si>
  <si>
    <t>0195d18c-1c98-4085-5812-4a69516f59ae</t>
  </si>
  <si>
    <t>feb33345-6e94-4f64-807e-c8f4a6e9e232</t>
  </si>
  <si>
    <t>0195d18c-1c98-91f0-72bb-c9c9bbd287c5</t>
  </si>
  <si>
    <t>e2049ab9-9249-4847-852a-6b43b8d12ff8</t>
  </si>
  <si>
    <t>0195d18c-1c98-90fe-f86a-b3ff952dc368</t>
  </si>
  <si>
    <t>973418bc-df76-4c74-bf1f-8919b9295848</t>
  </si>
  <si>
    <t>0195d18c-1c99-b943-3900-1de44aa64da4</t>
  </si>
  <si>
    <t>b9782553-9cf2-4fa6-9ad4-aae54307d988</t>
  </si>
  <si>
    <t>0195d18c-1c99-ee95-2cb4-c932da0954b7</t>
  </si>
  <si>
    <t>a3c4d7fd-06b7-43b7-bdfa-0cb99f4d15db</t>
  </si>
  <si>
    <t>0195d18c-1c9a-db6b-ccff-e01ab117ef32</t>
  </si>
  <si>
    <t>3229f88a-c1c0-40ae-b6ad-f164bd928e67</t>
  </si>
  <si>
    <t>0195d18c-1c9a-f99a-e588-b6cb70db069a</t>
  </si>
  <si>
    <t>f0bd0f86-4aee-4057-bf0d-5969f86e480e</t>
  </si>
  <si>
    <t>0195d18c-1c9b-78d2-856a-1a3b3cb5bea2</t>
  </si>
  <si>
    <t>ee401265-06e0-4a12-b272-06f1988ef4b5</t>
  </si>
  <si>
    <t>0195d18c-1c9b-157c-f366-9923d442a6ab</t>
  </si>
  <si>
    <t>5732cea8-00ae-436e-94eb-15c9d5aa47be</t>
  </si>
  <si>
    <t>0195d18c-1c9c-d7c6-00ad-dbf966ceaac2</t>
  </si>
  <si>
    <t>e43b6ffb-9b22-47fa-91ca-b3b232f7ad28</t>
  </si>
  <si>
    <t>0195d18c-1c9c-7fa3-43a4-75b222e2bc20</t>
  </si>
  <si>
    <t>cd5b7c70-3e5d-468b-ad18-19d2a1482ce2</t>
  </si>
  <si>
    <t>0195d18c-1c9d-3e2a-8358-366fb95eb9a0</t>
  </si>
  <si>
    <t>e0dc1519-677b-4681-9766-3d4f909dcfbc</t>
  </si>
  <si>
    <t>0195d18c-1c9d-7d1c-d77d-d076c76e7998</t>
  </si>
  <si>
    <t>f278b4cd-0513-4dbb-a571-9883e703b80d</t>
  </si>
  <si>
    <t>0195d18c-1c9e-55c3-6408-f1176459edb3</t>
  </si>
  <si>
    <t>a1bf52b2-b12c-45c6-b58e-e58271bfd24b</t>
  </si>
  <si>
    <t>0195d18c-1c9e-09b8-0094-fcf63b79a6c3</t>
  </si>
  <si>
    <t>c38d5a1c-227c-4755-a3f4-413519b937d9</t>
  </si>
  <si>
    <t>0195d18c-1c9f-a109-2f70-1ff96bb5e283</t>
  </si>
  <si>
    <t>72b5987e-9e4a-404f-ac71-e085eefa9cf7</t>
  </si>
  <si>
    <t>0195d18c-1c9f-539f-5eb1-43c191928bd6</t>
  </si>
  <si>
    <t>cf162636-d178-4dc1-8d72-6e926e255d4a</t>
  </si>
  <si>
    <t>0195d18c-1ca0-12ce-734f-6813c24f7038</t>
  </si>
  <si>
    <t>d8af1d4c-c8cb-453b-91fa-6aa256a7ed2f</t>
  </si>
  <si>
    <t>0195d18c-1ca0-4613-82fb-140f61d30bfb</t>
  </si>
  <si>
    <t>0f31882e-d59c-4c3f-83fd-87fc50c04266</t>
  </si>
  <si>
    <t>0195d18c-1ca1-507d-514e-7f6784ab639e</t>
  </si>
  <si>
    <t>2ee7a962-2bc6-4e19-adad-f0c7597a075b</t>
  </si>
  <si>
    <t>TEXT</t>
  </si>
  <si>
    <t>dm.user</t>
  </si>
  <si>
    <t>dm.data_collection</t>
  </si>
  <si>
    <t>dm.organization</t>
  </si>
  <si>
    <t>dm.case_type_set</t>
  </si>
  <si>
    <t>dm.case_type_col_set</t>
  </si>
  <si>
    <t>["ROOT"]</t>
  </si>
  <si>
    <t>["APP_ADMIN"]</t>
  </si>
  <si>
    <t>["METADATA_ADMIN"]</t>
  </si>
  <si>
    <t>["ORG_ADMIN"]</t>
  </si>
  <si>
    <t>["ORG_USER"]</t>
  </si>
  <si>
    <t>dm.from_data_collection</t>
  </si>
  <si>
    <t>dm.to_data_collection</t>
  </si>
  <si>
    <t>82977c67-8b28-4625-9a08-8b89d8fed1b6</t>
  </si>
  <si>
    <t>org_data_collection_policy1_8</t>
  </si>
  <si>
    <t>org_case_policy1_8_1_1_1_1</t>
  </si>
  <si>
    <t>252db247-633d-4bee-a589-5bffed9e0cb8</t>
  </si>
  <si>
    <t>47ed3a95-24e9-4e15-8574-6fa654939763</t>
  </si>
  <si>
    <t>76336a02-2fe3-4303-841b-a77b0fb62ee5</t>
  </si>
  <si>
    <t>4d9dcde2-ff9a-4b8a-ae3a-247d4bcd93d5</t>
  </si>
  <si>
    <t>55648d95-dcd4-4eeb-8bb5-50915dd00a5c</t>
  </si>
  <si>
    <t>org_case_policy1_8_2_2_1_1</t>
  </si>
  <si>
    <t>org_case_policy1_8_3_3_1_1</t>
  </si>
  <si>
    <t>org_case_policy1_8_4_4_1_1</t>
  </si>
  <si>
    <t>org_case_policy1_8_5_5_1_1</t>
  </si>
  <si>
    <t>e2cb7465-7d1b-4df2-91a4-7da5551b16b1</t>
  </si>
  <si>
    <t>0c0ab6f8-4fec-4f44-8ad9-52a5ef83c250</t>
  </si>
  <si>
    <t>9a4248b2-695f-4e84-9b8d-c5ed325afe3e</t>
  </si>
  <si>
    <t>ff20673b-b4bc-40f6-be3d-30c30eea6512</t>
  </si>
  <si>
    <t>a95d73ee-9256-409e-aec9-9e244483d9f9</t>
  </si>
  <si>
    <t>dm.data_collection.name</t>
  </si>
  <si>
    <t>dm.case_type_set.name</t>
  </si>
  <si>
    <t>is_private</t>
  </si>
  <si>
    <t>read_case_type_col_set_id</t>
  </si>
  <si>
    <t>write_case_type_col_set_id</t>
  </si>
  <si>
    <t>dm.read_case_type_col_set.name</t>
  </si>
  <si>
    <t>dm.write_case_type_col_set.name</t>
  </si>
  <si>
    <t>dm.organization.name</t>
  </si>
  <si>
    <t>dm.name</t>
  </si>
  <si>
    <t>dm.name2</t>
  </si>
  <si>
    <t>dm.user.name</t>
  </si>
  <si>
    <t>dm.from_data_collection.name</t>
  </si>
  <si>
    <t>01969553-af44-94a2-10d3-c0bc81f7e029</t>
  </si>
  <si>
    <t>dm.user.organization.id</t>
  </si>
  <si>
    <t>dm.user.organization.name</t>
  </si>
  <si>
    <t>1</t>
  </si>
  <si>
    <t>2</t>
  </si>
  <si>
    <t>3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</si>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</sst>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vertical="top"/>
    </xf>
    <xf numFmtId="0" fontId="0" fillId="3" borderId="0" xfId="0" applyFill="1"/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0" fontId="0" fillId="0" borderId="0" xfId="0" quotePrefix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5.77734375" bestFit="1" customWidth="1"/>
    <col min="2" max="2" width="36" bestFit="1" customWidth="1"/>
    <col min="3" max="3" width="14.33203125" bestFit="1" customWidth="1"/>
    <col min="4" max="4" width="36.109375" bestFit="1" customWidth="1"/>
    <col min="5" max="5" width="12.6640625" bestFit="1" customWidth="1"/>
    <col min="6" max="6" width="8.109375" bestFit="1" customWidth="1"/>
  </cols>
  <sheetData>
    <row r="1" spans="1:6" s="9" customFormat="1" x14ac:dyDescent="0.3">
      <c r="A1" s="7" t="s">
        <v>0</v>
      </c>
      <c r="B1" s="7" t="s">
        <v>82</v>
      </c>
      <c r="C1" s="7" t="s">
        <v>784</v>
      </c>
      <c r="D1" s="7" t="s">
        <v>1</v>
      </c>
      <c r="E1" s="7" t="s">
        <v>782</v>
      </c>
      <c r="F1" s="7" t="s">
        <v>3</v>
      </c>
    </row>
    <row r="2" spans="1:6" x14ac:dyDescent="0.3">
      <c r="A2" t="s">
        <v>84</v>
      </c>
      <c r="B2" t="s">
        <v>85</v>
      </c>
      <c r="C2" t="str">
        <f>VLOOKUP(B2,Organization!$A:$B,2,0)</f>
        <v>org1</v>
      </c>
      <c r="D2" t="s">
        <v>86</v>
      </c>
      <c r="E2" t="str">
        <f>VLOOKUP(D2,User!$A:$C,3,0)</f>
        <v>org_admin1_1</v>
      </c>
      <c r="F2" t="b">
        <v>1</v>
      </c>
    </row>
    <row r="3" spans="1:6" x14ac:dyDescent="0.3">
      <c r="A3" t="s">
        <v>87</v>
      </c>
      <c r="B3" t="s">
        <v>88</v>
      </c>
      <c r="C3" t="str">
        <f>VLOOKUP(B3,Organization!$A:$B,2,0)</f>
        <v>org2</v>
      </c>
      <c r="D3" t="s">
        <v>89</v>
      </c>
      <c r="E3" t="str">
        <f>VLOOKUP(D3,User!$A:$C,3,0)</f>
        <v>org_admin2_1</v>
      </c>
      <c r="F3" t="b">
        <v>1</v>
      </c>
    </row>
    <row r="4" spans="1:6" x14ac:dyDescent="0.3">
      <c r="A4" t="s">
        <v>90</v>
      </c>
      <c r="B4" t="s">
        <v>91</v>
      </c>
      <c r="C4" t="str">
        <f>VLOOKUP(B4,Organization!$A:$B,2,0)</f>
        <v>org3</v>
      </c>
      <c r="D4" t="s">
        <v>92</v>
      </c>
      <c r="E4" t="str">
        <f>VLOOKUP(D4,User!$A:$C,3,0)</f>
        <v>org_admin3_1</v>
      </c>
      <c r="F4" t="b">
        <v>1</v>
      </c>
    </row>
    <row r="5" spans="1:6" x14ac:dyDescent="0.3">
      <c r="A5" t="s">
        <v>93</v>
      </c>
      <c r="B5" t="s">
        <v>94</v>
      </c>
      <c r="C5" t="str">
        <f>VLOOKUP(B5,Organization!$A:$B,2,0)</f>
        <v>org4</v>
      </c>
      <c r="D5" t="s">
        <v>95</v>
      </c>
      <c r="E5" t="str">
        <f>VLOOKUP(D5,User!$A:$C,3,0)</f>
        <v>org_admin4_1</v>
      </c>
      <c r="F5" t="b">
        <v>1</v>
      </c>
    </row>
    <row r="6" spans="1:6" x14ac:dyDescent="0.3">
      <c r="A6" t="s">
        <v>96</v>
      </c>
      <c r="B6" t="s">
        <v>97</v>
      </c>
      <c r="C6" t="str">
        <f>VLOOKUP(B6,Organization!$A:$B,2,0)</f>
        <v>org5</v>
      </c>
      <c r="D6" t="s">
        <v>98</v>
      </c>
      <c r="E6" t="str">
        <f>VLOOKUP(D6,User!$A:$C,3,0)</f>
        <v>org_admin5_1</v>
      </c>
      <c r="F6" t="b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G2" sqref="G2"/>
    </sheetView>
  </sheetViews>
  <sheetFormatPr defaultRowHeight="14.4" x14ac:dyDescent="0.3"/>
  <cols>
    <col min="1" max="1" width="35.77734375" bestFit="1" customWidth="1"/>
    <col min="2" max="2" width="9" bestFit="1" customWidth="1"/>
    <col min="3" max="3" width="5.109375" bestFit="1" customWidth="1"/>
    <col min="4" max="4" width="5" bestFit="1" customWidth="1"/>
    <col min="5" max="5" width="4.77734375" bestFit="1" customWidth="1"/>
    <col min="6" max="6" width="14.44140625" bestFit="1" customWidth="1"/>
    <col min="7" max="7" width="10.33203125" style="6" bestFit="1" customWidth="1"/>
    <col min="8" max="8" width="5.77734375" bestFit="1" customWidth="1"/>
  </cols>
  <sheetData>
    <row r="1" spans="1:8" x14ac:dyDescent="0.3">
      <c r="A1" s="1" t="s">
        <v>0</v>
      </c>
      <c r="B1" s="1" t="s">
        <v>652</v>
      </c>
      <c r="C1" s="1" t="s">
        <v>537</v>
      </c>
      <c r="D1" s="1" t="s">
        <v>538</v>
      </c>
      <c r="E1" s="1" t="s">
        <v>301</v>
      </c>
      <c r="F1" s="1" t="s">
        <v>653</v>
      </c>
      <c r="G1" s="10" t="s">
        <v>298</v>
      </c>
      <c r="H1" s="1" t="s">
        <v>548</v>
      </c>
    </row>
    <row r="2" spans="1:8" x14ac:dyDescent="0.3">
      <c r="A2" t="s">
        <v>640</v>
      </c>
      <c r="B2" t="s">
        <v>781</v>
      </c>
      <c r="C2" s="11" t="s">
        <v>826</v>
      </c>
      <c r="D2" t="s">
        <v>654</v>
      </c>
      <c r="G2" s="6" t="str">
        <f>"dim"&amp;$C2&amp;"("&amp;$B2&amp;")"</f>
        <v>dim1(TEXT)</v>
      </c>
      <c r="H2" t="s">
        <v>551</v>
      </c>
    </row>
    <row r="3" spans="1:8" x14ac:dyDescent="0.3">
      <c r="A3" t="s">
        <v>644</v>
      </c>
      <c r="B3" t="s">
        <v>781</v>
      </c>
      <c r="C3" s="11" t="s">
        <v>827</v>
      </c>
      <c r="D3" t="s">
        <v>655</v>
      </c>
      <c r="G3" s="6" t="str">
        <f>"dim"&amp;$C3&amp;"("&amp;$B3&amp;")"</f>
        <v>dim2(TEXT)</v>
      </c>
      <c r="H3" t="s">
        <v>551</v>
      </c>
    </row>
    <row r="4" spans="1:8" x14ac:dyDescent="0.3">
      <c r="A4" t="s">
        <v>648</v>
      </c>
      <c r="B4" t="s">
        <v>781</v>
      </c>
      <c r="C4" s="11" t="s">
        <v>828</v>
      </c>
      <c r="D4" t="s">
        <v>656</v>
      </c>
      <c r="G4" s="6" t="str">
        <f>"dim"&amp;$C4&amp;"("&amp;$B4&amp;")"</f>
        <v>dim3(TEXT)</v>
      </c>
      <c r="H4" t="s">
        <v>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"/>
  <sheetViews>
    <sheetView tabSelected="1" workbookViewId="0">
      <selection activeCell="A2" sqref="A2"/>
    </sheetView>
  </sheetViews>
  <sheetFormatPr defaultRowHeight="14.4" x14ac:dyDescent="0.3"/>
  <cols>
    <col min="1" max="1" width="36" bestFit="1" customWidth="1"/>
    <col min="2" max="2" width="35.77734375" bestFit="1" customWidth="1"/>
    <col min="3" max="3" width="4.21875" bestFit="1" customWidth="1"/>
    <col min="4" max="4" width="10.6640625" bestFit="1" customWidth="1"/>
    <col min="5" max="5" width="11.21875" bestFit="1" customWidth="1"/>
    <col min="6" max="6" width="11.5546875" bestFit="1" customWidth="1"/>
    <col min="7" max="7" width="11.21875" bestFit="1" customWidth="1"/>
    <col min="8" max="8" width="8.21875" bestFit="1" customWidth="1"/>
    <col min="9" max="9" width="13.88671875" bestFit="1" customWidth="1"/>
    <col min="10" max="10" width="11.21875" bestFit="1" customWidth="1"/>
    <col min="11" max="11" width="12.33203125" bestFit="1" customWidth="1"/>
    <col min="12" max="12" width="9.77734375" bestFit="1" customWidth="1"/>
    <col min="13" max="13" width="26.21875" bestFit="1" customWidth="1"/>
    <col min="14" max="14" width="23.5546875" bestFit="1" customWidth="1"/>
    <col min="15" max="15" width="12.6640625" style="13" customWidth="1"/>
    <col min="16" max="16" width="5.77734375" bestFit="1" customWidth="1"/>
  </cols>
  <sheetData>
    <row r="1" spans="1:16" x14ac:dyDescent="0.3">
      <c r="A1" s="1" t="s">
        <v>0</v>
      </c>
      <c r="B1" s="1" t="s">
        <v>629</v>
      </c>
      <c r="C1" s="1" t="s">
        <v>630</v>
      </c>
      <c r="D1" s="1" t="s">
        <v>631</v>
      </c>
      <c r="E1" s="1" t="s">
        <v>537</v>
      </c>
      <c r="F1" s="1" t="s">
        <v>632</v>
      </c>
      <c r="G1" s="1" t="s">
        <v>538</v>
      </c>
      <c r="H1" s="1" t="s">
        <v>633</v>
      </c>
      <c r="I1" s="1" t="s">
        <v>634</v>
      </c>
      <c r="J1" s="1" t="s">
        <v>635</v>
      </c>
      <c r="K1" s="1" t="s">
        <v>636</v>
      </c>
      <c r="L1" s="1" t="s">
        <v>637</v>
      </c>
      <c r="M1" s="1" t="s">
        <v>638</v>
      </c>
      <c r="N1" s="1" t="s">
        <v>639</v>
      </c>
      <c r="O1" s="12" t="s">
        <v>298</v>
      </c>
      <c r="P1" s="1" t="s">
        <v>548</v>
      </c>
    </row>
    <row r="2" spans="1:16" x14ac:dyDescent="0.3">
      <c r="A2" t="s">
        <v>549</v>
      </c>
      <c r="B2" t="s">
        <v>640</v>
      </c>
      <c r="E2" t="s">
        <v>829</v>
      </c>
      <c r="F2">
        <v>1</v>
      </c>
      <c r="G2" t="s">
        <v>641</v>
      </c>
      <c r="H2" t="s">
        <v>781</v>
      </c>
      <c r="O2" s="13" t="str">
        <f>"col"&amp;$E2&amp;"("&amp;$H2&amp;")"</f>
        <v>col1_1(TEXT)</v>
      </c>
      <c r="P2" t="s">
        <v>551</v>
      </c>
    </row>
    <row r="3" spans="1:16" x14ac:dyDescent="0.3">
      <c r="A3" t="s">
        <v>552</v>
      </c>
      <c r="B3" t="s">
        <v>640</v>
      </c>
      <c r="E3" t="s">
        <v>830</v>
      </c>
      <c r="F3">
        <v>2</v>
      </c>
      <c r="G3" t="s">
        <v>642</v>
      </c>
      <c r="H3" t="s">
        <v>781</v>
      </c>
      <c r="O3" s="13" t="str">
        <f t="shared" ref="O3:O10" si="0">"col"&amp;$E3&amp;"("&amp;$H3&amp;")"</f>
        <v>col1_2(TEXT)</v>
      </c>
      <c r="P3" t="s">
        <v>551</v>
      </c>
    </row>
    <row r="4" spans="1:16" x14ac:dyDescent="0.3">
      <c r="A4" t="s">
        <v>554</v>
      </c>
      <c r="B4" t="s">
        <v>640</v>
      </c>
      <c r="E4" t="s">
        <v>831</v>
      </c>
      <c r="F4">
        <v>3</v>
      </c>
      <c r="G4" t="s">
        <v>643</v>
      </c>
      <c r="H4" t="s">
        <v>781</v>
      </c>
      <c r="O4" s="13" t="str">
        <f t="shared" si="0"/>
        <v>col1_3(TEXT)</v>
      </c>
      <c r="P4" t="s">
        <v>551</v>
      </c>
    </row>
    <row r="5" spans="1:16" x14ac:dyDescent="0.3">
      <c r="A5" t="s">
        <v>556</v>
      </c>
      <c r="B5" t="s">
        <v>644</v>
      </c>
      <c r="E5" t="s">
        <v>832</v>
      </c>
      <c r="F5">
        <v>1</v>
      </c>
      <c r="G5" t="s">
        <v>645</v>
      </c>
      <c r="H5" t="s">
        <v>781</v>
      </c>
      <c r="O5" s="13" t="str">
        <f t="shared" si="0"/>
        <v>col2_1(TEXT)</v>
      </c>
      <c r="P5" t="s">
        <v>551</v>
      </c>
    </row>
    <row r="6" spans="1:16" x14ac:dyDescent="0.3">
      <c r="A6" t="s">
        <v>558</v>
      </c>
      <c r="B6" t="s">
        <v>644</v>
      </c>
      <c r="E6" t="s">
        <v>833</v>
      </c>
      <c r="F6">
        <v>2</v>
      </c>
      <c r="G6" t="s">
        <v>646</v>
      </c>
      <c r="H6" t="s">
        <v>781</v>
      </c>
      <c r="O6" s="13" t="str">
        <f t="shared" si="0"/>
        <v>col2_2(TEXT)</v>
      </c>
      <c r="P6" t="s">
        <v>551</v>
      </c>
    </row>
    <row r="7" spans="1:16" x14ac:dyDescent="0.3">
      <c r="A7" t="s">
        <v>560</v>
      </c>
      <c r="B7" t="s">
        <v>644</v>
      </c>
      <c r="E7" t="s">
        <v>834</v>
      </c>
      <c r="F7">
        <v>3</v>
      </c>
      <c r="G7" t="s">
        <v>647</v>
      </c>
      <c r="H7" t="s">
        <v>781</v>
      </c>
      <c r="O7" s="13" t="str">
        <f t="shared" si="0"/>
        <v>col2_3(TEXT)</v>
      </c>
      <c r="P7" t="s">
        <v>551</v>
      </c>
    </row>
    <row r="8" spans="1:16" x14ac:dyDescent="0.3">
      <c r="A8" t="s">
        <v>562</v>
      </c>
      <c r="B8" t="s">
        <v>648</v>
      </c>
      <c r="E8" t="s">
        <v>835</v>
      </c>
      <c r="F8">
        <v>1</v>
      </c>
      <c r="G8" t="s">
        <v>649</v>
      </c>
      <c r="H8" t="s">
        <v>781</v>
      </c>
      <c r="O8" s="13" t="str">
        <f t="shared" si="0"/>
        <v>col3_1(TEXT)</v>
      </c>
      <c r="P8" t="s">
        <v>551</v>
      </c>
    </row>
    <row r="9" spans="1:16" x14ac:dyDescent="0.3">
      <c r="A9" t="s">
        <v>564</v>
      </c>
      <c r="B9" t="s">
        <v>648</v>
      </c>
      <c r="E9" t="s">
        <v>836</v>
      </c>
      <c r="F9">
        <v>2</v>
      </c>
      <c r="G9" t="s">
        <v>650</v>
      </c>
      <c r="H9" t="s">
        <v>781</v>
      </c>
      <c r="O9" s="13" t="str">
        <f t="shared" si="0"/>
        <v>col3_2(TEXT)</v>
      </c>
      <c r="P9" t="s">
        <v>551</v>
      </c>
    </row>
    <row r="10" spans="1:16" x14ac:dyDescent="0.3">
      <c r="A10" t="s">
        <v>566</v>
      </c>
      <c r="B10" t="s">
        <v>648</v>
      </c>
      <c r="E10" t="s">
        <v>837</v>
      </c>
      <c r="F10">
        <v>3</v>
      </c>
      <c r="G10" t="s">
        <v>651</v>
      </c>
      <c r="H10" t="s">
        <v>781</v>
      </c>
      <c r="O10" s="13" t="str">
        <f t="shared" si="0"/>
        <v>col3_3(TEXT)</v>
      </c>
      <c r="P10" t="s">
        <v>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M25" sqref="M25"/>
    </sheetView>
  </sheetViews>
  <sheetFormatPr defaultRowHeight="14.4" x14ac:dyDescent="0.3"/>
  <cols>
    <col min="2" max="2" width="16.33203125" bestFit="1" customWidth="1"/>
  </cols>
  <sheetData>
    <row r="1" spans="1:6" x14ac:dyDescent="0.3">
      <c r="A1" s="1" t="s">
        <v>0</v>
      </c>
      <c r="B1" s="1" t="s">
        <v>99</v>
      </c>
      <c r="C1" s="1" t="s">
        <v>298</v>
      </c>
      <c r="D1" s="1" t="s">
        <v>299</v>
      </c>
      <c r="E1" s="1" t="s">
        <v>300</v>
      </c>
      <c r="F1" s="1" t="s">
        <v>301</v>
      </c>
    </row>
    <row r="2" spans="1:6" x14ac:dyDescent="0.3">
      <c r="A2" t="s">
        <v>108</v>
      </c>
      <c r="B2" t="s">
        <v>302</v>
      </c>
      <c r="D2" t="s">
        <v>303</v>
      </c>
      <c r="F2">
        <v>0</v>
      </c>
    </row>
    <row r="3" spans="1:6" x14ac:dyDescent="0.3">
      <c r="A3" t="s">
        <v>112</v>
      </c>
      <c r="B3" t="s">
        <v>304</v>
      </c>
      <c r="D3" t="s">
        <v>303</v>
      </c>
      <c r="F3">
        <v>0</v>
      </c>
    </row>
    <row r="4" spans="1:6" x14ac:dyDescent="0.3">
      <c r="A4" t="s">
        <v>116</v>
      </c>
      <c r="B4" t="s">
        <v>305</v>
      </c>
      <c r="D4" t="s">
        <v>303</v>
      </c>
      <c r="F4">
        <v>0</v>
      </c>
    </row>
    <row r="5" spans="1:6" x14ac:dyDescent="0.3">
      <c r="A5" t="s">
        <v>120</v>
      </c>
      <c r="B5" t="s">
        <v>306</v>
      </c>
      <c r="D5" t="s">
        <v>303</v>
      </c>
      <c r="F5">
        <v>0</v>
      </c>
    </row>
    <row r="6" spans="1:6" x14ac:dyDescent="0.3">
      <c r="A6" t="s">
        <v>124</v>
      </c>
      <c r="B6" t="s">
        <v>307</v>
      </c>
      <c r="D6" t="s">
        <v>303</v>
      </c>
      <c r="F6">
        <v>0</v>
      </c>
    </row>
    <row r="7" spans="1:6" x14ac:dyDescent="0.3">
      <c r="A7" t="s">
        <v>308</v>
      </c>
      <c r="B7" t="s">
        <v>309</v>
      </c>
      <c r="D7" t="s">
        <v>303</v>
      </c>
      <c r="F7">
        <v>0</v>
      </c>
    </row>
    <row r="8" spans="1:6" x14ac:dyDescent="0.3">
      <c r="A8" t="s">
        <v>310</v>
      </c>
      <c r="B8" t="s">
        <v>311</v>
      </c>
      <c r="D8" t="s">
        <v>303</v>
      </c>
      <c r="F8">
        <v>0</v>
      </c>
    </row>
    <row r="9" spans="1:6" x14ac:dyDescent="0.3">
      <c r="A9" t="s">
        <v>312</v>
      </c>
      <c r="B9" t="s">
        <v>313</v>
      </c>
      <c r="D9" t="s">
        <v>303</v>
      </c>
      <c r="F9">
        <v>0</v>
      </c>
    </row>
    <row r="10" spans="1:6" x14ac:dyDescent="0.3">
      <c r="A10" t="s">
        <v>314</v>
      </c>
      <c r="B10" t="s">
        <v>315</v>
      </c>
      <c r="D10" t="s">
        <v>303</v>
      </c>
      <c r="F10">
        <v>0</v>
      </c>
    </row>
    <row r="11" spans="1:6" x14ac:dyDescent="0.3">
      <c r="A11" t="s">
        <v>316</v>
      </c>
      <c r="B11" t="s">
        <v>317</v>
      </c>
      <c r="D11" t="s">
        <v>303</v>
      </c>
      <c r="F11">
        <v>0</v>
      </c>
    </row>
    <row r="12" spans="1:6" x14ac:dyDescent="0.3">
      <c r="A12" t="s">
        <v>318</v>
      </c>
      <c r="B12" t="s">
        <v>319</v>
      </c>
      <c r="D12" t="s">
        <v>303</v>
      </c>
      <c r="F12">
        <v>0</v>
      </c>
    </row>
    <row r="13" spans="1:6" x14ac:dyDescent="0.3">
      <c r="A13" t="s">
        <v>320</v>
      </c>
      <c r="B13" t="s">
        <v>321</v>
      </c>
      <c r="D13" t="s">
        <v>303</v>
      </c>
      <c r="F13">
        <v>0</v>
      </c>
    </row>
    <row r="14" spans="1:6" x14ac:dyDescent="0.3">
      <c r="A14" t="s">
        <v>322</v>
      </c>
      <c r="B14" t="s">
        <v>323</v>
      </c>
      <c r="D14" t="s">
        <v>303</v>
      </c>
      <c r="F14">
        <v>0</v>
      </c>
    </row>
    <row r="15" spans="1:6" x14ac:dyDescent="0.3">
      <c r="A15" t="s">
        <v>324</v>
      </c>
      <c r="B15" t="s">
        <v>325</v>
      </c>
      <c r="D15" t="s">
        <v>303</v>
      </c>
      <c r="F15">
        <v>0</v>
      </c>
    </row>
    <row r="16" spans="1:6" x14ac:dyDescent="0.3">
      <c r="A16" t="s">
        <v>326</v>
      </c>
      <c r="B16" t="s">
        <v>327</v>
      </c>
      <c r="D16" t="s">
        <v>303</v>
      </c>
      <c r="F1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99</v>
      </c>
      <c r="C1" s="1" t="s">
        <v>298</v>
      </c>
      <c r="D1" s="1" t="s">
        <v>301</v>
      </c>
      <c r="E1" s="1" t="s">
        <v>328</v>
      </c>
    </row>
    <row r="2" spans="1:5" x14ac:dyDescent="0.3">
      <c r="A2" t="s">
        <v>303</v>
      </c>
      <c r="B2" t="s">
        <v>329</v>
      </c>
      <c r="D2">
        <v>0</v>
      </c>
      <c r="E2" t="s">
        <v>330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99</v>
      </c>
      <c r="C1" s="1" t="s">
        <v>298</v>
      </c>
      <c r="D1" s="1" t="s">
        <v>331</v>
      </c>
      <c r="E1" s="1" t="s">
        <v>332</v>
      </c>
      <c r="F1" s="1" t="s">
        <v>333</v>
      </c>
      <c r="G1" s="1" t="s">
        <v>334</v>
      </c>
    </row>
    <row r="2" spans="1:7" x14ac:dyDescent="0.3">
      <c r="A2" t="s">
        <v>335</v>
      </c>
      <c r="B2" t="s">
        <v>336</v>
      </c>
      <c r="D2" t="s">
        <v>337</v>
      </c>
      <c r="F2" t="s">
        <v>338</v>
      </c>
    </row>
    <row r="3" spans="1:7" x14ac:dyDescent="0.3">
      <c r="A3" t="s">
        <v>339</v>
      </c>
      <c r="B3" t="s">
        <v>340</v>
      </c>
      <c r="D3" t="s">
        <v>341</v>
      </c>
      <c r="F3" t="s">
        <v>342</v>
      </c>
    </row>
    <row r="4" spans="1:7" x14ac:dyDescent="0.3">
      <c r="A4" t="s">
        <v>343</v>
      </c>
      <c r="B4" t="s">
        <v>344</v>
      </c>
      <c r="D4" t="s">
        <v>345</v>
      </c>
      <c r="F4" t="s">
        <v>346</v>
      </c>
    </row>
    <row r="5" spans="1:7" x14ac:dyDescent="0.3">
      <c r="A5" t="s">
        <v>347</v>
      </c>
      <c r="B5" t="s">
        <v>348</v>
      </c>
      <c r="D5" t="s">
        <v>349</v>
      </c>
      <c r="F5" t="s">
        <v>350</v>
      </c>
    </row>
    <row r="6" spans="1:7" x14ac:dyDescent="0.3">
      <c r="A6" t="s">
        <v>351</v>
      </c>
      <c r="B6" t="s">
        <v>352</v>
      </c>
      <c r="D6" t="s">
        <v>353</v>
      </c>
      <c r="F6" t="s">
        <v>354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102</v>
      </c>
      <c r="C1" s="1" t="s">
        <v>103</v>
      </c>
      <c r="D1" s="1" t="s">
        <v>355</v>
      </c>
      <c r="E1" s="1" t="s">
        <v>356</v>
      </c>
    </row>
    <row r="2" spans="1:5" x14ac:dyDescent="0.3">
      <c r="A2" t="s">
        <v>357</v>
      </c>
      <c r="B2" t="s">
        <v>109</v>
      </c>
      <c r="D2" t="s">
        <v>358</v>
      </c>
    </row>
    <row r="3" spans="1:5" x14ac:dyDescent="0.3">
      <c r="A3" t="s">
        <v>359</v>
      </c>
      <c r="B3" t="s">
        <v>360</v>
      </c>
      <c r="D3" t="s">
        <v>361</v>
      </c>
    </row>
    <row r="4" spans="1:5" x14ac:dyDescent="0.3">
      <c r="A4" t="s">
        <v>362</v>
      </c>
      <c r="B4" t="s">
        <v>363</v>
      </c>
      <c r="D4" t="s">
        <v>364</v>
      </c>
    </row>
    <row r="5" spans="1:5" x14ac:dyDescent="0.3">
      <c r="A5" t="s">
        <v>365</v>
      </c>
      <c r="B5" t="s">
        <v>366</v>
      </c>
      <c r="D5" t="s">
        <v>367</v>
      </c>
    </row>
    <row r="6" spans="1:5" x14ac:dyDescent="0.3">
      <c r="A6" t="s">
        <v>368</v>
      </c>
      <c r="B6" t="s">
        <v>369</v>
      </c>
      <c r="D6" t="s">
        <v>370</v>
      </c>
    </row>
    <row r="7" spans="1:5" x14ac:dyDescent="0.3">
      <c r="A7" t="s">
        <v>371</v>
      </c>
      <c r="B7" t="s">
        <v>372</v>
      </c>
      <c r="D7" t="s">
        <v>373</v>
      </c>
    </row>
    <row r="8" spans="1:5" x14ac:dyDescent="0.3">
      <c r="A8" t="s">
        <v>374</v>
      </c>
      <c r="B8" t="s">
        <v>375</v>
      </c>
      <c r="D8" t="s">
        <v>376</v>
      </c>
    </row>
    <row r="9" spans="1:5" x14ac:dyDescent="0.3">
      <c r="A9" t="s">
        <v>377</v>
      </c>
      <c r="B9" t="s">
        <v>378</v>
      </c>
      <c r="D9" t="s">
        <v>379</v>
      </c>
    </row>
    <row r="10" spans="1:5" x14ac:dyDescent="0.3">
      <c r="A10" t="s">
        <v>380</v>
      </c>
      <c r="B10" t="s">
        <v>381</v>
      </c>
      <c r="D10" t="s">
        <v>382</v>
      </c>
    </row>
    <row r="11" spans="1:5" x14ac:dyDescent="0.3">
      <c r="A11" t="s">
        <v>383</v>
      </c>
      <c r="B11" t="s">
        <v>113</v>
      </c>
      <c r="D11" t="s">
        <v>384</v>
      </c>
    </row>
    <row r="12" spans="1:5" x14ac:dyDescent="0.3">
      <c r="A12" t="s">
        <v>385</v>
      </c>
      <c r="B12" t="s">
        <v>386</v>
      </c>
      <c r="D12" t="s">
        <v>387</v>
      </c>
    </row>
    <row r="13" spans="1:5" x14ac:dyDescent="0.3">
      <c r="A13" t="s">
        <v>388</v>
      </c>
      <c r="B13" t="s">
        <v>389</v>
      </c>
      <c r="D13" t="s">
        <v>390</v>
      </c>
    </row>
    <row r="14" spans="1:5" x14ac:dyDescent="0.3">
      <c r="A14" t="s">
        <v>391</v>
      </c>
      <c r="B14" t="s">
        <v>392</v>
      </c>
      <c r="D14" t="s">
        <v>393</v>
      </c>
    </row>
    <row r="15" spans="1:5" x14ac:dyDescent="0.3">
      <c r="A15" t="s">
        <v>394</v>
      </c>
      <c r="B15" t="s">
        <v>395</v>
      </c>
      <c r="D15" t="s">
        <v>396</v>
      </c>
    </row>
    <row r="16" spans="1:5" x14ac:dyDescent="0.3">
      <c r="A16" t="s">
        <v>397</v>
      </c>
      <c r="B16" t="s">
        <v>398</v>
      </c>
      <c r="D16" t="s">
        <v>399</v>
      </c>
    </row>
    <row r="17" spans="1:4" x14ac:dyDescent="0.3">
      <c r="A17" t="s">
        <v>400</v>
      </c>
      <c r="B17" t="s">
        <v>401</v>
      </c>
      <c r="D17" t="s">
        <v>402</v>
      </c>
    </row>
    <row r="18" spans="1:4" x14ac:dyDescent="0.3">
      <c r="A18" t="s">
        <v>403</v>
      </c>
      <c r="B18" t="s">
        <v>404</v>
      </c>
      <c r="D18" t="s">
        <v>405</v>
      </c>
    </row>
    <row r="19" spans="1:4" x14ac:dyDescent="0.3">
      <c r="A19" t="s">
        <v>406</v>
      </c>
      <c r="B19" t="s">
        <v>407</v>
      </c>
      <c r="D19" t="s">
        <v>408</v>
      </c>
    </row>
    <row r="20" spans="1:4" x14ac:dyDescent="0.3">
      <c r="A20" t="s">
        <v>409</v>
      </c>
      <c r="B20" t="s">
        <v>117</v>
      </c>
      <c r="D20" t="s">
        <v>410</v>
      </c>
    </row>
    <row r="21" spans="1:4" x14ac:dyDescent="0.3">
      <c r="A21" t="s">
        <v>411</v>
      </c>
      <c r="B21" t="s">
        <v>412</v>
      </c>
      <c r="D21" t="s">
        <v>413</v>
      </c>
    </row>
    <row r="22" spans="1:4" x14ac:dyDescent="0.3">
      <c r="A22" t="s">
        <v>414</v>
      </c>
      <c r="B22" t="s">
        <v>415</v>
      </c>
      <c r="D22" t="s">
        <v>416</v>
      </c>
    </row>
    <row r="23" spans="1:4" x14ac:dyDescent="0.3">
      <c r="A23" t="s">
        <v>417</v>
      </c>
      <c r="B23" t="s">
        <v>418</v>
      </c>
      <c r="D23" t="s">
        <v>419</v>
      </c>
    </row>
    <row r="24" spans="1:4" x14ac:dyDescent="0.3">
      <c r="A24" t="s">
        <v>420</v>
      </c>
      <c r="B24" t="s">
        <v>421</v>
      </c>
      <c r="D24" t="s">
        <v>422</v>
      </c>
    </row>
    <row r="25" spans="1:4" x14ac:dyDescent="0.3">
      <c r="A25" t="s">
        <v>423</v>
      </c>
      <c r="B25" t="s">
        <v>424</v>
      </c>
      <c r="D25" t="s">
        <v>425</v>
      </c>
    </row>
    <row r="26" spans="1:4" x14ac:dyDescent="0.3">
      <c r="A26" t="s">
        <v>426</v>
      </c>
      <c r="B26" t="s">
        <v>427</v>
      </c>
      <c r="D26" t="s">
        <v>428</v>
      </c>
    </row>
    <row r="27" spans="1:4" x14ac:dyDescent="0.3">
      <c r="A27" t="s">
        <v>429</v>
      </c>
      <c r="B27" t="s">
        <v>430</v>
      </c>
      <c r="D27" t="s">
        <v>431</v>
      </c>
    </row>
    <row r="28" spans="1:4" x14ac:dyDescent="0.3">
      <c r="A28" t="s">
        <v>432</v>
      </c>
      <c r="B28" t="s">
        <v>433</v>
      </c>
      <c r="D28" t="s">
        <v>434</v>
      </c>
    </row>
    <row r="29" spans="1:4" x14ac:dyDescent="0.3">
      <c r="A29" t="s">
        <v>435</v>
      </c>
      <c r="B29" t="s">
        <v>121</v>
      </c>
      <c r="D29" t="s">
        <v>436</v>
      </c>
    </row>
    <row r="30" spans="1:4" x14ac:dyDescent="0.3">
      <c r="A30" t="s">
        <v>437</v>
      </c>
      <c r="B30" t="s">
        <v>438</v>
      </c>
      <c r="D30" t="s">
        <v>439</v>
      </c>
    </row>
    <row r="31" spans="1:4" x14ac:dyDescent="0.3">
      <c r="A31" t="s">
        <v>440</v>
      </c>
      <c r="B31" t="s">
        <v>441</v>
      </c>
      <c r="D31" t="s">
        <v>442</v>
      </c>
    </row>
    <row r="32" spans="1:4" x14ac:dyDescent="0.3">
      <c r="A32" t="s">
        <v>443</v>
      </c>
      <c r="B32" t="s">
        <v>444</v>
      </c>
      <c r="D32" t="s">
        <v>445</v>
      </c>
    </row>
    <row r="33" spans="1:4" x14ac:dyDescent="0.3">
      <c r="A33" t="s">
        <v>446</v>
      </c>
      <c r="B33" t="s">
        <v>447</v>
      </c>
      <c r="D33" t="s">
        <v>448</v>
      </c>
    </row>
    <row r="34" spans="1:4" x14ac:dyDescent="0.3">
      <c r="A34" t="s">
        <v>449</v>
      </c>
      <c r="B34" t="s">
        <v>450</v>
      </c>
      <c r="D34" t="s">
        <v>451</v>
      </c>
    </row>
    <row r="35" spans="1:4" x14ac:dyDescent="0.3">
      <c r="A35" t="s">
        <v>452</v>
      </c>
      <c r="B35" t="s">
        <v>453</v>
      </c>
      <c r="D35" t="s">
        <v>454</v>
      </c>
    </row>
    <row r="36" spans="1:4" x14ac:dyDescent="0.3">
      <c r="A36" t="s">
        <v>455</v>
      </c>
      <c r="B36" t="s">
        <v>456</v>
      </c>
      <c r="D36" t="s">
        <v>457</v>
      </c>
    </row>
    <row r="37" spans="1:4" x14ac:dyDescent="0.3">
      <c r="A37" t="s">
        <v>458</v>
      </c>
      <c r="B37" t="s">
        <v>459</v>
      </c>
      <c r="D37" t="s">
        <v>460</v>
      </c>
    </row>
    <row r="38" spans="1:4" x14ac:dyDescent="0.3">
      <c r="A38" t="s">
        <v>461</v>
      </c>
      <c r="B38" t="s">
        <v>125</v>
      </c>
      <c r="D38" t="s">
        <v>462</v>
      </c>
    </row>
    <row r="39" spans="1:4" x14ac:dyDescent="0.3">
      <c r="A39" t="s">
        <v>463</v>
      </c>
      <c r="B39" t="s">
        <v>464</v>
      </c>
      <c r="D39" t="s">
        <v>465</v>
      </c>
    </row>
    <row r="40" spans="1:4" x14ac:dyDescent="0.3">
      <c r="A40" t="s">
        <v>466</v>
      </c>
      <c r="B40" t="s">
        <v>467</v>
      </c>
      <c r="D40" t="s">
        <v>468</v>
      </c>
    </row>
    <row r="41" spans="1:4" x14ac:dyDescent="0.3">
      <c r="A41" t="s">
        <v>469</v>
      </c>
      <c r="B41" t="s">
        <v>470</v>
      </c>
      <c r="D41" t="s">
        <v>471</v>
      </c>
    </row>
    <row r="42" spans="1:4" x14ac:dyDescent="0.3">
      <c r="A42" t="s">
        <v>472</v>
      </c>
      <c r="B42" t="s">
        <v>473</v>
      </c>
      <c r="D42" t="s">
        <v>474</v>
      </c>
    </row>
    <row r="43" spans="1:4" x14ac:dyDescent="0.3">
      <c r="A43" t="s">
        <v>475</v>
      </c>
      <c r="B43" t="s">
        <v>476</v>
      </c>
      <c r="D43" t="s">
        <v>477</v>
      </c>
    </row>
    <row r="44" spans="1:4" x14ac:dyDescent="0.3">
      <c r="A44" t="s">
        <v>478</v>
      </c>
      <c r="B44" t="s">
        <v>479</v>
      </c>
      <c r="D44" t="s">
        <v>480</v>
      </c>
    </row>
    <row r="45" spans="1:4" x14ac:dyDescent="0.3">
      <c r="A45" t="s">
        <v>481</v>
      </c>
      <c r="B45" t="s">
        <v>482</v>
      </c>
      <c r="D45" t="s">
        <v>483</v>
      </c>
    </row>
    <row r="46" spans="1:4" x14ac:dyDescent="0.3">
      <c r="A46" t="s">
        <v>484</v>
      </c>
      <c r="B46" t="s">
        <v>485</v>
      </c>
      <c r="D46" t="s">
        <v>486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99</v>
      </c>
      <c r="C1" s="1" t="s">
        <v>298</v>
      </c>
    </row>
    <row r="2" spans="1:3" x14ac:dyDescent="0.3">
      <c r="A2" t="s">
        <v>109</v>
      </c>
      <c r="B2" t="s">
        <v>487</v>
      </c>
      <c r="C2" t="s">
        <v>487</v>
      </c>
    </row>
    <row r="3" spans="1:3" x14ac:dyDescent="0.3">
      <c r="A3" t="s">
        <v>360</v>
      </c>
      <c r="B3" t="s">
        <v>488</v>
      </c>
      <c r="C3" t="s">
        <v>488</v>
      </c>
    </row>
    <row r="4" spans="1:3" x14ac:dyDescent="0.3">
      <c r="A4" t="s">
        <v>363</v>
      </c>
      <c r="B4" t="s">
        <v>489</v>
      </c>
      <c r="C4" t="s">
        <v>489</v>
      </c>
    </row>
    <row r="5" spans="1:3" x14ac:dyDescent="0.3">
      <c r="A5" t="s">
        <v>366</v>
      </c>
      <c r="B5" t="s">
        <v>490</v>
      </c>
      <c r="C5" t="s">
        <v>490</v>
      </c>
    </row>
    <row r="6" spans="1:3" x14ac:dyDescent="0.3">
      <c r="A6" t="s">
        <v>369</v>
      </c>
      <c r="B6" t="s">
        <v>491</v>
      </c>
      <c r="C6" t="s">
        <v>491</v>
      </c>
    </row>
    <row r="7" spans="1:3" x14ac:dyDescent="0.3">
      <c r="A7" t="s">
        <v>372</v>
      </c>
      <c r="B7" t="s">
        <v>492</v>
      </c>
      <c r="C7" t="s">
        <v>492</v>
      </c>
    </row>
    <row r="8" spans="1:3" x14ac:dyDescent="0.3">
      <c r="A8" t="s">
        <v>375</v>
      </c>
      <c r="B8" t="s">
        <v>493</v>
      </c>
      <c r="C8" t="s">
        <v>493</v>
      </c>
    </row>
    <row r="9" spans="1:3" x14ac:dyDescent="0.3">
      <c r="A9" t="s">
        <v>378</v>
      </c>
      <c r="B9" t="s">
        <v>494</v>
      </c>
      <c r="C9" t="s">
        <v>494</v>
      </c>
    </row>
    <row r="10" spans="1:3" x14ac:dyDescent="0.3">
      <c r="A10" t="s">
        <v>381</v>
      </c>
      <c r="B10" t="s">
        <v>495</v>
      </c>
      <c r="C10" t="s">
        <v>495</v>
      </c>
    </row>
    <row r="11" spans="1:3" x14ac:dyDescent="0.3">
      <c r="A11" t="s">
        <v>113</v>
      </c>
      <c r="B11" t="s">
        <v>496</v>
      </c>
      <c r="C11" t="s">
        <v>496</v>
      </c>
    </row>
    <row r="12" spans="1:3" x14ac:dyDescent="0.3">
      <c r="A12" t="s">
        <v>386</v>
      </c>
      <c r="B12" t="s">
        <v>497</v>
      </c>
      <c r="C12" t="s">
        <v>497</v>
      </c>
    </row>
    <row r="13" spans="1:3" x14ac:dyDescent="0.3">
      <c r="A13" t="s">
        <v>389</v>
      </c>
      <c r="B13" t="s">
        <v>498</v>
      </c>
      <c r="C13" t="s">
        <v>498</v>
      </c>
    </row>
    <row r="14" spans="1:3" x14ac:dyDescent="0.3">
      <c r="A14" t="s">
        <v>392</v>
      </c>
      <c r="B14" t="s">
        <v>499</v>
      </c>
      <c r="C14" t="s">
        <v>499</v>
      </c>
    </row>
    <row r="15" spans="1:3" x14ac:dyDescent="0.3">
      <c r="A15" t="s">
        <v>395</v>
      </c>
      <c r="B15" t="s">
        <v>500</v>
      </c>
      <c r="C15" t="s">
        <v>500</v>
      </c>
    </row>
    <row r="16" spans="1:3" x14ac:dyDescent="0.3">
      <c r="A16" t="s">
        <v>398</v>
      </c>
      <c r="B16" t="s">
        <v>501</v>
      </c>
      <c r="C16" t="s">
        <v>501</v>
      </c>
    </row>
    <row r="17" spans="1:3" x14ac:dyDescent="0.3">
      <c r="A17" t="s">
        <v>401</v>
      </c>
      <c r="B17" t="s">
        <v>502</v>
      </c>
      <c r="C17" t="s">
        <v>502</v>
      </c>
    </row>
    <row r="18" spans="1:3" x14ac:dyDescent="0.3">
      <c r="A18" t="s">
        <v>404</v>
      </c>
      <c r="B18" t="s">
        <v>503</v>
      </c>
      <c r="C18" t="s">
        <v>503</v>
      </c>
    </row>
    <row r="19" spans="1:3" x14ac:dyDescent="0.3">
      <c r="A19" t="s">
        <v>407</v>
      </c>
      <c r="B19" t="s">
        <v>504</v>
      </c>
      <c r="C19" t="s">
        <v>504</v>
      </c>
    </row>
    <row r="20" spans="1:3" x14ac:dyDescent="0.3">
      <c r="A20" t="s">
        <v>117</v>
      </c>
      <c r="B20" t="s">
        <v>505</v>
      </c>
      <c r="C20" t="s">
        <v>505</v>
      </c>
    </row>
    <row r="21" spans="1:3" x14ac:dyDescent="0.3">
      <c r="A21" t="s">
        <v>412</v>
      </c>
      <c r="B21" t="s">
        <v>506</v>
      </c>
      <c r="C21" t="s">
        <v>506</v>
      </c>
    </row>
    <row r="22" spans="1:3" x14ac:dyDescent="0.3">
      <c r="A22" t="s">
        <v>415</v>
      </c>
      <c r="B22" t="s">
        <v>507</v>
      </c>
      <c r="C22" t="s">
        <v>507</v>
      </c>
    </row>
    <row r="23" spans="1:3" x14ac:dyDescent="0.3">
      <c r="A23" t="s">
        <v>418</v>
      </c>
      <c r="B23" t="s">
        <v>508</v>
      </c>
      <c r="C23" t="s">
        <v>508</v>
      </c>
    </row>
    <row r="24" spans="1:3" x14ac:dyDescent="0.3">
      <c r="A24" t="s">
        <v>421</v>
      </c>
      <c r="B24" t="s">
        <v>509</v>
      </c>
      <c r="C24" t="s">
        <v>509</v>
      </c>
    </row>
    <row r="25" spans="1:3" x14ac:dyDescent="0.3">
      <c r="A25" t="s">
        <v>424</v>
      </c>
      <c r="B25" t="s">
        <v>510</v>
      </c>
      <c r="C25" t="s">
        <v>510</v>
      </c>
    </row>
    <row r="26" spans="1:3" x14ac:dyDescent="0.3">
      <c r="A26" t="s">
        <v>427</v>
      </c>
      <c r="B26" t="s">
        <v>511</v>
      </c>
      <c r="C26" t="s">
        <v>511</v>
      </c>
    </row>
    <row r="27" spans="1:3" x14ac:dyDescent="0.3">
      <c r="A27" t="s">
        <v>430</v>
      </c>
      <c r="B27" t="s">
        <v>512</v>
      </c>
      <c r="C27" t="s">
        <v>512</v>
      </c>
    </row>
    <row r="28" spans="1:3" x14ac:dyDescent="0.3">
      <c r="A28" t="s">
        <v>433</v>
      </c>
      <c r="B28" t="s">
        <v>513</v>
      </c>
      <c r="C28" t="s">
        <v>513</v>
      </c>
    </row>
    <row r="29" spans="1:3" x14ac:dyDescent="0.3">
      <c r="A29" t="s">
        <v>121</v>
      </c>
      <c r="B29" t="s">
        <v>514</v>
      </c>
      <c r="C29" t="s">
        <v>514</v>
      </c>
    </row>
    <row r="30" spans="1:3" x14ac:dyDescent="0.3">
      <c r="A30" t="s">
        <v>438</v>
      </c>
      <c r="B30" t="s">
        <v>515</v>
      </c>
      <c r="C30" t="s">
        <v>515</v>
      </c>
    </row>
    <row r="31" spans="1:3" x14ac:dyDescent="0.3">
      <c r="A31" t="s">
        <v>441</v>
      </c>
      <c r="B31" t="s">
        <v>516</v>
      </c>
      <c r="C31" t="s">
        <v>516</v>
      </c>
    </row>
    <row r="32" spans="1:3" x14ac:dyDescent="0.3">
      <c r="A32" t="s">
        <v>444</v>
      </c>
      <c r="B32" t="s">
        <v>517</v>
      </c>
      <c r="C32" t="s">
        <v>517</v>
      </c>
    </row>
    <row r="33" spans="1:3" x14ac:dyDescent="0.3">
      <c r="A33" t="s">
        <v>447</v>
      </c>
      <c r="B33" t="s">
        <v>518</v>
      </c>
      <c r="C33" t="s">
        <v>518</v>
      </c>
    </row>
    <row r="34" spans="1:3" x14ac:dyDescent="0.3">
      <c r="A34" t="s">
        <v>450</v>
      </c>
      <c r="B34" t="s">
        <v>519</v>
      </c>
      <c r="C34" t="s">
        <v>519</v>
      </c>
    </row>
    <row r="35" spans="1:3" x14ac:dyDescent="0.3">
      <c r="A35" t="s">
        <v>453</v>
      </c>
      <c r="B35" t="s">
        <v>520</v>
      </c>
      <c r="C35" t="s">
        <v>520</v>
      </c>
    </row>
    <row r="36" spans="1:3" x14ac:dyDescent="0.3">
      <c r="A36" t="s">
        <v>456</v>
      </c>
      <c r="B36" t="s">
        <v>521</v>
      </c>
      <c r="C36" t="s">
        <v>521</v>
      </c>
    </row>
    <row r="37" spans="1:3" x14ac:dyDescent="0.3">
      <c r="A37" t="s">
        <v>459</v>
      </c>
      <c r="B37" t="s">
        <v>522</v>
      </c>
      <c r="C37" t="s">
        <v>522</v>
      </c>
    </row>
    <row r="38" spans="1:3" x14ac:dyDescent="0.3">
      <c r="A38" t="s">
        <v>125</v>
      </c>
      <c r="B38" t="s">
        <v>523</v>
      </c>
      <c r="C38" t="s">
        <v>523</v>
      </c>
    </row>
    <row r="39" spans="1:3" x14ac:dyDescent="0.3">
      <c r="A39" t="s">
        <v>464</v>
      </c>
      <c r="B39" t="s">
        <v>524</v>
      </c>
      <c r="C39" t="s">
        <v>524</v>
      </c>
    </row>
    <row r="40" spans="1:3" x14ac:dyDescent="0.3">
      <c r="A40" t="s">
        <v>467</v>
      </c>
      <c r="B40" t="s">
        <v>525</v>
      </c>
      <c r="C40" t="s">
        <v>525</v>
      </c>
    </row>
    <row r="41" spans="1:3" x14ac:dyDescent="0.3">
      <c r="A41" t="s">
        <v>470</v>
      </c>
      <c r="B41" t="s">
        <v>526</v>
      </c>
      <c r="C41" t="s">
        <v>526</v>
      </c>
    </row>
    <row r="42" spans="1:3" x14ac:dyDescent="0.3">
      <c r="A42" t="s">
        <v>473</v>
      </c>
      <c r="B42" t="s">
        <v>527</v>
      </c>
      <c r="C42" t="s">
        <v>527</v>
      </c>
    </row>
    <row r="43" spans="1:3" x14ac:dyDescent="0.3">
      <c r="A43" t="s">
        <v>476</v>
      </c>
      <c r="B43" t="s">
        <v>528</v>
      </c>
      <c r="C43" t="s">
        <v>528</v>
      </c>
    </row>
    <row r="44" spans="1:3" x14ac:dyDescent="0.3">
      <c r="A44" t="s">
        <v>479</v>
      </c>
      <c r="B44" t="s">
        <v>529</v>
      </c>
      <c r="C44" t="s">
        <v>529</v>
      </c>
    </row>
    <row r="45" spans="1:3" x14ac:dyDescent="0.3">
      <c r="A45" t="s">
        <v>482</v>
      </c>
      <c r="B45" t="s">
        <v>530</v>
      </c>
      <c r="C45" t="s">
        <v>530</v>
      </c>
    </row>
    <row r="46" spans="1:3" x14ac:dyDescent="0.3">
      <c r="A46" t="s">
        <v>485</v>
      </c>
      <c r="B46" t="s">
        <v>531</v>
      </c>
      <c r="C46" t="s">
        <v>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6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  <c r="G1" s="1" t="s">
        <v>537</v>
      </c>
      <c r="H1" s="1" t="s">
        <v>301</v>
      </c>
      <c r="I1" s="1" t="s">
        <v>538</v>
      </c>
      <c r="J1" s="1" t="s">
        <v>298</v>
      </c>
      <c r="K1" s="1" t="s">
        <v>539</v>
      </c>
      <c r="L1" s="1" t="s">
        <v>540</v>
      </c>
      <c r="M1" s="1" t="s">
        <v>541</v>
      </c>
      <c r="N1" s="1" t="s">
        <v>542</v>
      </c>
      <c r="O1" s="1" t="s">
        <v>543</v>
      </c>
      <c r="P1" s="1" t="s">
        <v>544</v>
      </c>
      <c r="Q1" s="1" t="s">
        <v>545</v>
      </c>
      <c r="R1" s="1" t="s">
        <v>546</v>
      </c>
      <c r="S1" s="1" t="s">
        <v>547</v>
      </c>
      <c r="T1" s="1" t="s">
        <v>548</v>
      </c>
    </row>
    <row r="2" spans="1:20" x14ac:dyDescent="0.3">
      <c r="A2" t="s">
        <v>358</v>
      </c>
      <c r="B2" t="s">
        <v>335</v>
      </c>
      <c r="D2" t="s">
        <v>549</v>
      </c>
      <c r="G2" t="s">
        <v>550</v>
      </c>
      <c r="T2" t="s">
        <v>551</v>
      </c>
    </row>
    <row r="3" spans="1:20" x14ac:dyDescent="0.3">
      <c r="A3" t="s">
        <v>361</v>
      </c>
      <c r="B3" t="s">
        <v>335</v>
      </c>
      <c r="D3" t="s">
        <v>552</v>
      </c>
      <c r="G3" t="s">
        <v>553</v>
      </c>
      <c r="T3" t="s">
        <v>551</v>
      </c>
    </row>
    <row r="4" spans="1:20" x14ac:dyDescent="0.3">
      <c r="A4" t="s">
        <v>364</v>
      </c>
      <c r="B4" t="s">
        <v>335</v>
      </c>
      <c r="D4" t="s">
        <v>554</v>
      </c>
      <c r="G4" t="s">
        <v>555</v>
      </c>
      <c r="T4" t="s">
        <v>551</v>
      </c>
    </row>
    <row r="5" spans="1:20" x14ac:dyDescent="0.3">
      <c r="A5" t="s">
        <v>367</v>
      </c>
      <c r="B5" t="s">
        <v>335</v>
      </c>
      <c r="D5" t="s">
        <v>556</v>
      </c>
      <c r="G5" t="s">
        <v>557</v>
      </c>
      <c r="T5" t="s">
        <v>551</v>
      </c>
    </row>
    <row r="6" spans="1:20" x14ac:dyDescent="0.3">
      <c r="A6" t="s">
        <v>370</v>
      </c>
      <c r="B6" t="s">
        <v>335</v>
      </c>
      <c r="D6" t="s">
        <v>558</v>
      </c>
      <c r="G6" t="s">
        <v>559</v>
      </c>
      <c r="T6" t="s">
        <v>551</v>
      </c>
    </row>
    <row r="7" spans="1:20" x14ac:dyDescent="0.3">
      <c r="A7" t="s">
        <v>373</v>
      </c>
      <c r="B7" t="s">
        <v>335</v>
      </c>
      <c r="D7" t="s">
        <v>560</v>
      </c>
      <c r="G7" t="s">
        <v>561</v>
      </c>
      <c r="T7" t="s">
        <v>551</v>
      </c>
    </row>
    <row r="8" spans="1:20" x14ac:dyDescent="0.3">
      <c r="A8" t="s">
        <v>376</v>
      </c>
      <c r="B8" t="s">
        <v>335</v>
      </c>
      <c r="D8" t="s">
        <v>562</v>
      </c>
      <c r="G8" t="s">
        <v>563</v>
      </c>
      <c r="T8" t="s">
        <v>551</v>
      </c>
    </row>
    <row r="9" spans="1:20" x14ac:dyDescent="0.3">
      <c r="A9" t="s">
        <v>379</v>
      </c>
      <c r="B9" t="s">
        <v>335</v>
      </c>
      <c r="D9" t="s">
        <v>564</v>
      </c>
      <c r="G9" t="s">
        <v>565</v>
      </c>
      <c r="T9" t="s">
        <v>551</v>
      </c>
    </row>
    <row r="10" spans="1:20" x14ac:dyDescent="0.3">
      <c r="A10" t="s">
        <v>382</v>
      </c>
      <c r="B10" t="s">
        <v>335</v>
      </c>
      <c r="D10" t="s">
        <v>566</v>
      </c>
      <c r="G10" t="s">
        <v>567</v>
      </c>
      <c r="T10" t="s">
        <v>551</v>
      </c>
    </row>
    <row r="11" spans="1:20" x14ac:dyDescent="0.3">
      <c r="A11" t="s">
        <v>384</v>
      </c>
      <c r="B11" t="s">
        <v>339</v>
      </c>
      <c r="D11" t="s">
        <v>549</v>
      </c>
      <c r="G11" t="s">
        <v>568</v>
      </c>
      <c r="T11" t="s">
        <v>551</v>
      </c>
    </row>
    <row r="12" spans="1:20" x14ac:dyDescent="0.3">
      <c r="A12" t="s">
        <v>387</v>
      </c>
      <c r="B12" t="s">
        <v>339</v>
      </c>
      <c r="D12" t="s">
        <v>552</v>
      </c>
      <c r="G12" t="s">
        <v>569</v>
      </c>
      <c r="T12" t="s">
        <v>551</v>
      </c>
    </row>
    <row r="13" spans="1:20" x14ac:dyDescent="0.3">
      <c r="A13" t="s">
        <v>390</v>
      </c>
      <c r="B13" t="s">
        <v>339</v>
      </c>
      <c r="D13" t="s">
        <v>554</v>
      </c>
      <c r="G13" t="s">
        <v>570</v>
      </c>
      <c r="T13" t="s">
        <v>551</v>
      </c>
    </row>
    <row r="14" spans="1:20" x14ac:dyDescent="0.3">
      <c r="A14" t="s">
        <v>393</v>
      </c>
      <c r="B14" t="s">
        <v>339</v>
      </c>
      <c r="D14" t="s">
        <v>556</v>
      </c>
      <c r="G14" t="s">
        <v>571</v>
      </c>
      <c r="T14" t="s">
        <v>551</v>
      </c>
    </row>
    <row r="15" spans="1:20" x14ac:dyDescent="0.3">
      <c r="A15" t="s">
        <v>396</v>
      </c>
      <c r="B15" t="s">
        <v>339</v>
      </c>
      <c r="D15" t="s">
        <v>558</v>
      </c>
      <c r="G15" t="s">
        <v>572</v>
      </c>
      <c r="T15" t="s">
        <v>551</v>
      </c>
    </row>
    <row r="16" spans="1:20" x14ac:dyDescent="0.3">
      <c r="A16" t="s">
        <v>399</v>
      </c>
      <c r="B16" t="s">
        <v>339</v>
      </c>
      <c r="D16" t="s">
        <v>560</v>
      </c>
      <c r="G16" t="s">
        <v>573</v>
      </c>
      <c r="T16" t="s">
        <v>551</v>
      </c>
    </row>
    <row r="17" spans="1:20" x14ac:dyDescent="0.3">
      <c r="A17" t="s">
        <v>402</v>
      </c>
      <c r="B17" t="s">
        <v>339</v>
      </c>
      <c r="D17" t="s">
        <v>562</v>
      </c>
      <c r="G17" t="s">
        <v>574</v>
      </c>
      <c r="T17" t="s">
        <v>551</v>
      </c>
    </row>
    <row r="18" spans="1:20" x14ac:dyDescent="0.3">
      <c r="A18" t="s">
        <v>405</v>
      </c>
      <c r="B18" t="s">
        <v>339</v>
      </c>
      <c r="D18" t="s">
        <v>564</v>
      </c>
      <c r="G18" t="s">
        <v>575</v>
      </c>
      <c r="T18" t="s">
        <v>551</v>
      </c>
    </row>
    <row r="19" spans="1:20" x14ac:dyDescent="0.3">
      <c r="A19" t="s">
        <v>408</v>
      </c>
      <c r="B19" t="s">
        <v>339</v>
      </c>
      <c r="D19" t="s">
        <v>566</v>
      </c>
      <c r="G19" t="s">
        <v>576</v>
      </c>
      <c r="T19" t="s">
        <v>551</v>
      </c>
    </row>
    <row r="20" spans="1:20" x14ac:dyDescent="0.3">
      <c r="A20" t="s">
        <v>410</v>
      </c>
      <c r="B20" t="s">
        <v>343</v>
      </c>
      <c r="D20" t="s">
        <v>549</v>
      </c>
      <c r="G20" t="s">
        <v>577</v>
      </c>
      <c r="T20" t="s">
        <v>551</v>
      </c>
    </row>
    <row r="21" spans="1:20" x14ac:dyDescent="0.3">
      <c r="A21" t="s">
        <v>413</v>
      </c>
      <c r="B21" t="s">
        <v>343</v>
      </c>
      <c r="D21" t="s">
        <v>552</v>
      </c>
      <c r="G21" t="s">
        <v>578</v>
      </c>
      <c r="T21" t="s">
        <v>551</v>
      </c>
    </row>
    <row r="22" spans="1:20" x14ac:dyDescent="0.3">
      <c r="A22" t="s">
        <v>416</v>
      </c>
      <c r="B22" t="s">
        <v>343</v>
      </c>
      <c r="D22" t="s">
        <v>554</v>
      </c>
      <c r="G22" t="s">
        <v>579</v>
      </c>
      <c r="T22" t="s">
        <v>551</v>
      </c>
    </row>
    <row r="23" spans="1:20" x14ac:dyDescent="0.3">
      <c r="A23" t="s">
        <v>419</v>
      </c>
      <c r="B23" t="s">
        <v>343</v>
      </c>
      <c r="D23" t="s">
        <v>556</v>
      </c>
      <c r="G23" t="s">
        <v>580</v>
      </c>
      <c r="T23" t="s">
        <v>551</v>
      </c>
    </row>
    <row r="24" spans="1:20" x14ac:dyDescent="0.3">
      <c r="A24" t="s">
        <v>422</v>
      </c>
      <c r="B24" t="s">
        <v>343</v>
      </c>
      <c r="D24" t="s">
        <v>558</v>
      </c>
      <c r="G24" t="s">
        <v>581</v>
      </c>
      <c r="T24" t="s">
        <v>551</v>
      </c>
    </row>
    <row r="25" spans="1:20" x14ac:dyDescent="0.3">
      <c r="A25" t="s">
        <v>425</v>
      </c>
      <c r="B25" t="s">
        <v>343</v>
      </c>
      <c r="D25" t="s">
        <v>560</v>
      </c>
      <c r="G25" t="s">
        <v>582</v>
      </c>
      <c r="T25" t="s">
        <v>551</v>
      </c>
    </row>
    <row r="26" spans="1:20" x14ac:dyDescent="0.3">
      <c r="A26" t="s">
        <v>428</v>
      </c>
      <c r="B26" t="s">
        <v>343</v>
      </c>
      <c r="D26" t="s">
        <v>562</v>
      </c>
      <c r="G26" t="s">
        <v>583</v>
      </c>
      <c r="T26" t="s">
        <v>551</v>
      </c>
    </row>
    <row r="27" spans="1:20" x14ac:dyDescent="0.3">
      <c r="A27" t="s">
        <v>431</v>
      </c>
      <c r="B27" t="s">
        <v>343</v>
      </c>
      <c r="D27" t="s">
        <v>564</v>
      </c>
      <c r="G27" t="s">
        <v>584</v>
      </c>
      <c r="T27" t="s">
        <v>551</v>
      </c>
    </row>
    <row r="28" spans="1:20" x14ac:dyDescent="0.3">
      <c r="A28" t="s">
        <v>434</v>
      </c>
      <c r="B28" t="s">
        <v>343</v>
      </c>
      <c r="D28" t="s">
        <v>566</v>
      </c>
      <c r="G28" t="s">
        <v>585</v>
      </c>
      <c r="T28" t="s">
        <v>551</v>
      </c>
    </row>
    <row r="29" spans="1:20" x14ac:dyDescent="0.3">
      <c r="A29" t="s">
        <v>436</v>
      </c>
      <c r="B29" t="s">
        <v>347</v>
      </c>
      <c r="D29" t="s">
        <v>549</v>
      </c>
      <c r="G29" t="s">
        <v>586</v>
      </c>
      <c r="T29" t="s">
        <v>551</v>
      </c>
    </row>
    <row r="30" spans="1:20" x14ac:dyDescent="0.3">
      <c r="A30" t="s">
        <v>439</v>
      </c>
      <c r="B30" t="s">
        <v>347</v>
      </c>
      <c r="D30" t="s">
        <v>552</v>
      </c>
      <c r="G30" t="s">
        <v>587</v>
      </c>
      <c r="T30" t="s">
        <v>551</v>
      </c>
    </row>
    <row r="31" spans="1:20" x14ac:dyDescent="0.3">
      <c r="A31" t="s">
        <v>442</v>
      </c>
      <c r="B31" t="s">
        <v>347</v>
      </c>
      <c r="D31" t="s">
        <v>554</v>
      </c>
      <c r="G31" t="s">
        <v>588</v>
      </c>
      <c r="T31" t="s">
        <v>551</v>
      </c>
    </row>
    <row r="32" spans="1:20" x14ac:dyDescent="0.3">
      <c r="A32" t="s">
        <v>445</v>
      </c>
      <c r="B32" t="s">
        <v>347</v>
      </c>
      <c r="D32" t="s">
        <v>556</v>
      </c>
      <c r="G32" t="s">
        <v>589</v>
      </c>
      <c r="T32" t="s">
        <v>551</v>
      </c>
    </row>
    <row r="33" spans="1:20" x14ac:dyDescent="0.3">
      <c r="A33" t="s">
        <v>448</v>
      </c>
      <c r="B33" t="s">
        <v>347</v>
      </c>
      <c r="D33" t="s">
        <v>558</v>
      </c>
      <c r="G33" t="s">
        <v>590</v>
      </c>
      <c r="T33" t="s">
        <v>551</v>
      </c>
    </row>
    <row r="34" spans="1:20" x14ac:dyDescent="0.3">
      <c r="A34" t="s">
        <v>451</v>
      </c>
      <c r="B34" t="s">
        <v>347</v>
      </c>
      <c r="D34" t="s">
        <v>560</v>
      </c>
      <c r="G34" t="s">
        <v>591</v>
      </c>
      <c r="T34" t="s">
        <v>551</v>
      </c>
    </row>
    <row r="35" spans="1:20" x14ac:dyDescent="0.3">
      <c r="A35" t="s">
        <v>454</v>
      </c>
      <c r="B35" t="s">
        <v>347</v>
      </c>
      <c r="D35" t="s">
        <v>562</v>
      </c>
      <c r="G35" t="s">
        <v>592</v>
      </c>
      <c r="T35" t="s">
        <v>551</v>
      </c>
    </row>
    <row r="36" spans="1:20" x14ac:dyDescent="0.3">
      <c r="A36" t="s">
        <v>457</v>
      </c>
      <c r="B36" t="s">
        <v>347</v>
      </c>
      <c r="D36" t="s">
        <v>564</v>
      </c>
      <c r="G36" t="s">
        <v>593</v>
      </c>
      <c r="T36" t="s">
        <v>551</v>
      </c>
    </row>
    <row r="37" spans="1:20" x14ac:dyDescent="0.3">
      <c r="A37" t="s">
        <v>460</v>
      </c>
      <c r="B37" t="s">
        <v>347</v>
      </c>
      <c r="D37" t="s">
        <v>566</v>
      </c>
      <c r="G37" t="s">
        <v>594</v>
      </c>
      <c r="T37" t="s">
        <v>551</v>
      </c>
    </row>
    <row r="38" spans="1:20" x14ac:dyDescent="0.3">
      <c r="A38" t="s">
        <v>462</v>
      </c>
      <c r="B38" t="s">
        <v>351</v>
      </c>
      <c r="D38" t="s">
        <v>549</v>
      </c>
      <c r="G38" t="s">
        <v>595</v>
      </c>
      <c r="T38" t="s">
        <v>551</v>
      </c>
    </row>
    <row r="39" spans="1:20" x14ac:dyDescent="0.3">
      <c r="A39" t="s">
        <v>465</v>
      </c>
      <c r="B39" t="s">
        <v>351</v>
      </c>
      <c r="D39" t="s">
        <v>552</v>
      </c>
      <c r="G39" t="s">
        <v>596</v>
      </c>
      <c r="T39" t="s">
        <v>551</v>
      </c>
    </row>
    <row r="40" spans="1:20" x14ac:dyDescent="0.3">
      <c r="A40" t="s">
        <v>468</v>
      </c>
      <c r="B40" t="s">
        <v>351</v>
      </c>
      <c r="D40" t="s">
        <v>554</v>
      </c>
      <c r="G40" t="s">
        <v>597</v>
      </c>
      <c r="T40" t="s">
        <v>551</v>
      </c>
    </row>
    <row r="41" spans="1:20" x14ac:dyDescent="0.3">
      <c r="A41" t="s">
        <v>471</v>
      </c>
      <c r="B41" t="s">
        <v>351</v>
      </c>
      <c r="D41" t="s">
        <v>556</v>
      </c>
      <c r="G41" t="s">
        <v>598</v>
      </c>
      <c r="T41" t="s">
        <v>551</v>
      </c>
    </row>
    <row r="42" spans="1:20" x14ac:dyDescent="0.3">
      <c r="A42" t="s">
        <v>474</v>
      </c>
      <c r="B42" t="s">
        <v>351</v>
      </c>
      <c r="D42" t="s">
        <v>558</v>
      </c>
      <c r="G42" t="s">
        <v>599</v>
      </c>
      <c r="T42" t="s">
        <v>551</v>
      </c>
    </row>
    <row r="43" spans="1:20" x14ac:dyDescent="0.3">
      <c r="A43" t="s">
        <v>477</v>
      </c>
      <c r="B43" t="s">
        <v>351</v>
      </c>
      <c r="D43" t="s">
        <v>560</v>
      </c>
      <c r="G43" t="s">
        <v>600</v>
      </c>
      <c r="T43" t="s">
        <v>551</v>
      </c>
    </row>
    <row r="44" spans="1:20" x14ac:dyDescent="0.3">
      <c r="A44" t="s">
        <v>480</v>
      </c>
      <c r="B44" t="s">
        <v>351</v>
      </c>
      <c r="D44" t="s">
        <v>562</v>
      </c>
      <c r="G44" t="s">
        <v>601</v>
      </c>
      <c r="T44" t="s">
        <v>551</v>
      </c>
    </row>
    <row r="45" spans="1:20" x14ac:dyDescent="0.3">
      <c r="A45" t="s">
        <v>483</v>
      </c>
      <c r="B45" t="s">
        <v>351</v>
      </c>
      <c r="D45" t="s">
        <v>564</v>
      </c>
      <c r="G45" t="s">
        <v>602</v>
      </c>
      <c r="T45" t="s">
        <v>551</v>
      </c>
    </row>
    <row r="46" spans="1:20" x14ac:dyDescent="0.3">
      <c r="A46" t="s">
        <v>486</v>
      </c>
      <c r="B46" t="s">
        <v>351</v>
      </c>
      <c r="D46" t="s">
        <v>566</v>
      </c>
      <c r="G46" t="s">
        <v>603</v>
      </c>
      <c r="T46" t="s">
        <v>551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100</v>
      </c>
      <c r="C1" s="1" t="s">
        <v>101</v>
      </c>
      <c r="D1" s="1" t="s">
        <v>532</v>
      </c>
      <c r="E1" s="1" t="s">
        <v>533</v>
      </c>
    </row>
    <row r="2" spans="1:5" x14ac:dyDescent="0.3">
      <c r="A2" t="s">
        <v>604</v>
      </c>
      <c r="B2" t="s">
        <v>108</v>
      </c>
      <c r="D2" t="s">
        <v>335</v>
      </c>
    </row>
    <row r="3" spans="1:5" x14ac:dyDescent="0.3">
      <c r="A3" t="s">
        <v>605</v>
      </c>
      <c r="B3" t="s">
        <v>112</v>
      </c>
      <c r="D3" t="s">
        <v>339</v>
      </c>
    </row>
    <row r="4" spans="1:5" x14ac:dyDescent="0.3">
      <c r="A4" t="s">
        <v>606</v>
      </c>
      <c r="B4" t="s">
        <v>116</v>
      </c>
      <c r="D4" t="s">
        <v>343</v>
      </c>
    </row>
    <row r="5" spans="1:5" x14ac:dyDescent="0.3">
      <c r="A5" t="s">
        <v>607</v>
      </c>
      <c r="B5" t="s">
        <v>120</v>
      </c>
      <c r="D5" t="s">
        <v>347</v>
      </c>
    </row>
    <row r="6" spans="1:5" x14ac:dyDescent="0.3">
      <c r="A6" t="s">
        <v>608</v>
      </c>
      <c r="B6" t="s">
        <v>124</v>
      </c>
      <c r="D6" t="s">
        <v>351</v>
      </c>
    </row>
    <row r="7" spans="1:5" x14ac:dyDescent="0.3">
      <c r="A7" t="s">
        <v>609</v>
      </c>
      <c r="B7" t="s">
        <v>308</v>
      </c>
      <c r="D7" t="s">
        <v>335</v>
      </c>
    </row>
    <row r="8" spans="1:5" x14ac:dyDescent="0.3">
      <c r="A8" t="s">
        <v>610</v>
      </c>
      <c r="B8" t="s">
        <v>308</v>
      </c>
      <c r="D8" t="s">
        <v>339</v>
      </c>
    </row>
    <row r="9" spans="1:5" x14ac:dyDescent="0.3">
      <c r="A9" t="s">
        <v>611</v>
      </c>
      <c r="B9" t="s">
        <v>310</v>
      </c>
      <c r="D9" t="s">
        <v>343</v>
      </c>
    </row>
    <row r="10" spans="1:5" x14ac:dyDescent="0.3">
      <c r="A10" t="s">
        <v>612</v>
      </c>
      <c r="B10" t="s">
        <v>310</v>
      </c>
      <c r="D10" t="s">
        <v>335</v>
      </c>
    </row>
    <row r="11" spans="1:5" x14ac:dyDescent="0.3">
      <c r="A11" t="s">
        <v>613</v>
      </c>
      <c r="B11" t="s">
        <v>312</v>
      </c>
      <c r="D11" t="s">
        <v>335</v>
      </c>
    </row>
    <row r="12" spans="1:5" x14ac:dyDescent="0.3">
      <c r="A12" t="s">
        <v>614</v>
      </c>
      <c r="B12" t="s">
        <v>312</v>
      </c>
      <c r="D12" t="s">
        <v>347</v>
      </c>
    </row>
    <row r="13" spans="1:5" x14ac:dyDescent="0.3">
      <c r="A13" t="s">
        <v>615</v>
      </c>
      <c r="B13" t="s">
        <v>314</v>
      </c>
      <c r="D13" t="s">
        <v>351</v>
      </c>
    </row>
    <row r="14" spans="1:5" x14ac:dyDescent="0.3">
      <c r="A14" t="s">
        <v>616</v>
      </c>
      <c r="B14" t="s">
        <v>314</v>
      </c>
      <c r="D14" t="s">
        <v>335</v>
      </c>
    </row>
    <row r="15" spans="1:5" x14ac:dyDescent="0.3">
      <c r="A15" t="s">
        <v>617</v>
      </c>
      <c r="B15" t="s">
        <v>316</v>
      </c>
      <c r="D15" t="s">
        <v>343</v>
      </c>
    </row>
    <row r="16" spans="1:5" x14ac:dyDescent="0.3">
      <c r="A16" t="s">
        <v>618</v>
      </c>
      <c r="B16" t="s">
        <v>316</v>
      </c>
      <c r="D16" t="s">
        <v>339</v>
      </c>
    </row>
    <row r="17" spans="1:4" x14ac:dyDescent="0.3">
      <c r="A17" t="s">
        <v>619</v>
      </c>
      <c r="B17" t="s">
        <v>318</v>
      </c>
      <c r="D17" t="s">
        <v>347</v>
      </c>
    </row>
    <row r="18" spans="1:4" x14ac:dyDescent="0.3">
      <c r="A18" t="s">
        <v>620</v>
      </c>
      <c r="B18" t="s">
        <v>318</v>
      </c>
      <c r="D18" t="s">
        <v>339</v>
      </c>
    </row>
    <row r="19" spans="1:4" x14ac:dyDescent="0.3">
      <c r="A19" t="s">
        <v>621</v>
      </c>
      <c r="B19" t="s">
        <v>320</v>
      </c>
      <c r="D19" t="s">
        <v>351</v>
      </c>
    </row>
    <row r="20" spans="1:4" x14ac:dyDescent="0.3">
      <c r="A20" t="s">
        <v>622</v>
      </c>
      <c r="B20" t="s">
        <v>320</v>
      </c>
      <c r="D20" t="s">
        <v>339</v>
      </c>
    </row>
    <row r="21" spans="1:4" x14ac:dyDescent="0.3">
      <c r="A21" t="s">
        <v>623</v>
      </c>
      <c r="B21" t="s">
        <v>322</v>
      </c>
      <c r="D21" t="s">
        <v>343</v>
      </c>
    </row>
    <row r="22" spans="1:4" x14ac:dyDescent="0.3">
      <c r="A22" t="s">
        <v>624</v>
      </c>
      <c r="B22" t="s">
        <v>322</v>
      </c>
      <c r="D22" t="s">
        <v>347</v>
      </c>
    </row>
    <row r="23" spans="1:4" x14ac:dyDescent="0.3">
      <c r="A23" t="s">
        <v>625</v>
      </c>
      <c r="B23" t="s">
        <v>324</v>
      </c>
      <c r="D23" t="s">
        <v>343</v>
      </c>
    </row>
    <row r="24" spans="1:4" x14ac:dyDescent="0.3">
      <c r="A24" t="s">
        <v>626</v>
      </c>
      <c r="B24" t="s">
        <v>324</v>
      </c>
      <c r="D24" t="s">
        <v>351</v>
      </c>
    </row>
    <row r="25" spans="1:4" x14ac:dyDescent="0.3">
      <c r="A25" t="s">
        <v>627</v>
      </c>
      <c r="B25" t="s">
        <v>326</v>
      </c>
      <c r="D25" t="s">
        <v>351</v>
      </c>
    </row>
    <row r="26" spans="1:4" x14ac:dyDescent="0.3">
      <c r="A26" t="s">
        <v>628</v>
      </c>
      <c r="B26" t="s">
        <v>326</v>
      </c>
      <c r="D26" t="s">
        <v>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"/>
  <sheetViews>
    <sheetView workbookViewId="0">
      <selection activeCell="I8" sqref="I8"/>
    </sheetView>
  </sheetViews>
  <sheetFormatPr defaultRowHeight="14.4" x14ac:dyDescent="0.3"/>
  <cols>
    <col min="1" max="1" width="36.109375" bestFit="1" customWidth="1"/>
    <col min="2" max="2" width="35.6640625" bestFit="1" customWidth="1"/>
    <col min="3" max="3" width="19.21875" bestFit="1" customWidth="1"/>
    <col min="4" max="4" width="36.109375" bestFit="1" customWidth="1"/>
    <col min="5" max="5" width="16.77734375" bestFit="1" customWidth="1"/>
    <col min="6" max="6" width="10.21875" bestFit="1" customWidth="1"/>
  </cols>
  <sheetData>
    <row r="1" spans="1:6" x14ac:dyDescent="0.3">
      <c r="A1" s="1" t="s">
        <v>0</v>
      </c>
      <c r="B1" s="1" t="s">
        <v>709</v>
      </c>
      <c r="C1" s="1" t="s">
        <v>792</v>
      </c>
      <c r="D1" s="1" t="s">
        <v>710</v>
      </c>
      <c r="E1" s="1" t="s">
        <v>793</v>
      </c>
      <c r="F1" s="1" t="s">
        <v>711</v>
      </c>
    </row>
    <row r="2" spans="1:6" x14ac:dyDescent="0.3">
      <c r="A2" t="s">
        <v>712</v>
      </c>
      <c r="B2" t="s">
        <v>12</v>
      </c>
      <c r="C2" t="str">
        <f>VLOOKUP(B2,DataCollection!$A:$B,2,0)</f>
        <v>data_collection1</v>
      </c>
      <c r="D2" t="s">
        <v>12</v>
      </c>
      <c r="E2" t="str">
        <f>VLOOKUP(D2,DataCollection!$A:$B,2,0)</f>
        <v>data_collection1</v>
      </c>
      <c r="F2" t="b">
        <v>1</v>
      </c>
    </row>
    <row r="3" spans="1:6" x14ac:dyDescent="0.3">
      <c r="A3" t="s">
        <v>713</v>
      </c>
      <c r="B3" t="s">
        <v>12</v>
      </c>
      <c r="C3" t="str">
        <f>VLOOKUP(B3,DataCollection!$A:$B,2,0)</f>
        <v>data_collection1</v>
      </c>
      <c r="D3" t="s">
        <v>20</v>
      </c>
      <c r="E3" t="str">
        <f>VLOOKUP(D3,DataCollection!$A:$B,2,0)</f>
        <v>data_collection6</v>
      </c>
      <c r="F3" t="b">
        <v>1</v>
      </c>
    </row>
    <row r="4" spans="1:6" x14ac:dyDescent="0.3">
      <c r="A4" t="s">
        <v>714</v>
      </c>
      <c r="B4" t="s">
        <v>26</v>
      </c>
      <c r="C4" t="str">
        <f>VLOOKUP(B4,DataCollection!$A:$B,2,0)</f>
        <v>data_collection2</v>
      </c>
      <c r="D4" t="s">
        <v>26</v>
      </c>
      <c r="E4" t="str">
        <f>VLOOKUP(D4,DataCollection!$A:$B,2,0)</f>
        <v>data_collection2</v>
      </c>
      <c r="F4" t="b">
        <v>1</v>
      </c>
    </row>
    <row r="5" spans="1:6" x14ac:dyDescent="0.3">
      <c r="A5" t="s">
        <v>715</v>
      </c>
      <c r="B5" t="s">
        <v>26</v>
      </c>
      <c r="C5" t="str">
        <f>VLOOKUP(B5,DataCollection!$A:$B,2,0)</f>
        <v>data_collection2</v>
      </c>
      <c r="D5" t="s">
        <v>34</v>
      </c>
      <c r="E5" t="str">
        <f>VLOOKUP(D5,DataCollection!$A:$B,2,0)</f>
        <v>data_collection7</v>
      </c>
      <c r="F5" t="b">
        <v>1</v>
      </c>
    </row>
    <row r="6" spans="1:6" x14ac:dyDescent="0.3">
      <c r="A6" t="s">
        <v>716</v>
      </c>
      <c r="B6" t="s">
        <v>40</v>
      </c>
      <c r="C6" t="str">
        <f>VLOOKUP(B6,DataCollection!$A:$B,2,0)</f>
        <v>data_collection3</v>
      </c>
      <c r="D6" t="s">
        <v>40</v>
      </c>
      <c r="E6" t="str">
        <f>VLOOKUP(D6,DataCollection!$A:$B,2,0)</f>
        <v>data_collection3</v>
      </c>
      <c r="F6" t="b">
        <v>1</v>
      </c>
    </row>
    <row r="7" spans="1:6" x14ac:dyDescent="0.3">
      <c r="A7" t="s">
        <v>717</v>
      </c>
      <c r="B7" t="s">
        <v>40</v>
      </c>
      <c r="C7" t="str">
        <f>VLOOKUP(B7,DataCollection!$A:$B,2,0)</f>
        <v>data_collection3</v>
      </c>
      <c r="D7" t="s">
        <v>48</v>
      </c>
      <c r="E7" t="str">
        <f>VLOOKUP(D7,DataCollection!$A:$B,2,0)</f>
        <v>data_collection8</v>
      </c>
      <c r="F7" t="b">
        <v>1</v>
      </c>
    </row>
    <row r="8" spans="1:6" x14ac:dyDescent="0.3">
      <c r="A8" t="s">
        <v>718</v>
      </c>
      <c r="B8" t="s">
        <v>54</v>
      </c>
      <c r="C8" t="str">
        <f>VLOOKUP(B8,DataCollection!$A:$B,2,0)</f>
        <v>data_collection4</v>
      </c>
      <c r="D8" t="s">
        <v>54</v>
      </c>
      <c r="E8" t="str">
        <f>VLOOKUP(D8,DataCollection!$A:$B,2,0)</f>
        <v>data_collection4</v>
      </c>
      <c r="F8" t="b">
        <v>1</v>
      </c>
    </row>
    <row r="9" spans="1:6" x14ac:dyDescent="0.3">
      <c r="A9" t="s">
        <v>719</v>
      </c>
      <c r="B9" t="s">
        <v>54</v>
      </c>
      <c r="C9" t="str">
        <f>VLOOKUP(B9,DataCollection!$A:$B,2,0)</f>
        <v>data_collection4</v>
      </c>
      <c r="D9" t="s">
        <v>62</v>
      </c>
      <c r="E9" t="str">
        <f>VLOOKUP(D9,DataCollection!$A:$B,2,0)</f>
        <v>data_collection9</v>
      </c>
      <c r="F9" t="b">
        <v>1</v>
      </c>
    </row>
    <row r="10" spans="1:6" x14ac:dyDescent="0.3">
      <c r="A10" t="s">
        <v>720</v>
      </c>
      <c r="B10" t="s">
        <v>68</v>
      </c>
      <c r="C10" t="str">
        <f>VLOOKUP(B10,DataCollection!$A:$B,2,0)</f>
        <v>data_collection5</v>
      </c>
      <c r="D10" t="s">
        <v>68</v>
      </c>
      <c r="E10" t="str">
        <f>VLOOKUP(D10,DataCollection!$A:$B,2,0)</f>
        <v>data_collection5</v>
      </c>
      <c r="F10" t="b">
        <v>1</v>
      </c>
    </row>
    <row r="11" spans="1:6" x14ac:dyDescent="0.3">
      <c r="A11" t="s">
        <v>721</v>
      </c>
      <c r="B11" t="s">
        <v>68</v>
      </c>
      <c r="C11" t="str">
        <f>VLOOKUP(B11,DataCollection!$A:$B,2,0)</f>
        <v>data_collection5</v>
      </c>
      <c r="D11" t="s">
        <v>76</v>
      </c>
      <c r="E11" t="str">
        <f>VLOOKUP(D11,DataCollection!$A:$B,2,0)</f>
        <v>data_collection10</v>
      </c>
      <c r="F11" t="b">
        <v>1</v>
      </c>
    </row>
    <row r="12" spans="1:6" x14ac:dyDescent="0.3">
      <c r="A12" t="s">
        <v>722</v>
      </c>
      <c r="B12" t="s">
        <v>20</v>
      </c>
      <c r="C12" t="str">
        <f>VLOOKUP(B12,DataCollection!$A:$B,2,0)</f>
        <v>data_collection6</v>
      </c>
      <c r="D12" t="s">
        <v>81</v>
      </c>
      <c r="E12" t="str">
        <f>VLOOKUP(D12,DataCollection!$A:$B,2,0)</f>
        <v>data_collection11</v>
      </c>
      <c r="F1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F389-1562-4A7F-BB5E-AAA96B2F3DDB}">
  <dimension ref="A1:U11"/>
  <sheetViews>
    <sheetView topLeftCell="B1" zoomScale="80" zoomScaleNormal="80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37.33203125" bestFit="1" customWidth="1"/>
    <col min="2" max="2" width="36.109375" bestFit="1" customWidth="1"/>
    <col min="3" max="3" width="22.21875" bestFit="1" customWidth="1"/>
    <col min="4" max="4" width="36.109375" bestFit="1" customWidth="1"/>
    <col min="5" max="5" width="21.109375" bestFit="1" customWidth="1"/>
    <col min="6" max="6" width="8.21875" bestFit="1" customWidth="1"/>
    <col min="7" max="7" width="9.109375" bestFit="1" customWidth="1"/>
    <col min="9" max="9" width="12.109375" bestFit="1" customWidth="1"/>
    <col min="10" max="10" width="35.88671875" bestFit="1" customWidth="1"/>
    <col min="11" max="11" width="30.33203125" bestFit="1" customWidth="1"/>
    <col min="12" max="12" width="35.88671875" customWidth="1"/>
    <col min="13" max="13" width="30.77734375" bestFit="1" customWidth="1"/>
    <col min="14" max="14" width="12.33203125" bestFit="1" customWidth="1"/>
    <col min="15" max="15" width="15.6640625" bestFit="1" customWidth="1"/>
    <col min="16" max="16" width="12.88671875" bestFit="1" customWidth="1"/>
    <col min="17" max="17" width="13.44140625" bestFit="1" customWidth="1"/>
    <col min="18" max="18" width="36" bestFit="1" customWidth="1"/>
    <col min="19" max="19" width="20.33203125" bestFit="1" customWidth="1"/>
    <col min="20" max="20" width="33.44140625" bestFit="1" customWidth="1"/>
    <col min="21" max="21" width="26.5546875" bestFit="1" customWidth="1"/>
  </cols>
  <sheetData>
    <row r="1" spans="1:21" s="9" customFormat="1" x14ac:dyDescent="0.3">
      <c r="A1" s="7" t="s">
        <v>0</v>
      </c>
      <c r="B1" s="7" t="s">
        <v>2</v>
      </c>
      <c r="C1" s="8" t="s">
        <v>811</v>
      </c>
      <c r="D1" s="7" t="s">
        <v>100</v>
      </c>
      <c r="E1" s="4" t="s">
        <v>812</v>
      </c>
      <c r="F1" s="7" t="s">
        <v>3</v>
      </c>
      <c r="G1" s="7" t="s">
        <v>813</v>
      </c>
      <c r="H1" s="7" t="s">
        <v>4</v>
      </c>
      <c r="I1" s="7" t="s">
        <v>5</v>
      </c>
      <c r="J1" s="7" t="s">
        <v>814</v>
      </c>
      <c r="K1" s="8" t="s">
        <v>816</v>
      </c>
      <c r="L1" s="7" t="s">
        <v>815</v>
      </c>
      <c r="M1" s="8" t="s">
        <v>817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82</v>
      </c>
      <c r="S1" s="8" t="s">
        <v>818</v>
      </c>
      <c r="T1" s="4" t="s">
        <v>819</v>
      </c>
      <c r="U1" s="8" t="s">
        <v>820</v>
      </c>
    </row>
    <row r="2" spans="1:21" x14ac:dyDescent="0.3">
      <c r="A2" t="s">
        <v>106</v>
      </c>
      <c r="B2" t="s">
        <v>12</v>
      </c>
      <c r="C2" s="4" t="str">
        <f>INDEX(DataCollection!$B:$B,MATCH($B2,DataCollection!$A:$A,0))</f>
        <v>data_collection1</v>
      </c>
      <c r="D2" t="s">
        <v>108</v>
      </c>
      <c r="E2" s="4" t="str">
        <f>INDEX(CaseTypeSet!$B:$B,MATCH($D2,CaseTypeSet!$A:$A,0))</f>
        <v>case_type_set1</v>
      </c>
      <c r="F2" t="b">
        <v>1</v>
      </c>
      <c r="G2" t="b">
        <v>0</v>
      </c>
      <c r="H2" t="b">
        <v>1</v>
      </c>
      <c r="I2" t="b">
        <v>1</v>
      </c>
      <c r="J2" t="s">
        <v>109</v>
      </c>
      <c r="K2" s="4" t="str">
        <f>IF($J2="","",INDEX(CaseTypeColSet!$B:$B,MATCH($J2,CaseTypeColSet!$A:$A,0)))</f>
        <v>case_type_col_set1_1_1</v>
      </c>
      <c r="M2" s="4" t="str">
        <f>IF($L2="","",INDEX(CaseTypeColSet!$B:$B,MATCH($L2,CaseTypeColSet!$A:$A,0)))</f>
        <v/>
      </c>
      <c r="N2" t="b">
        <v>1</v>
      </c>
      <c r="O2" t="b">
        <v>1</v>
      </c>
      <c r="P2" t="b">
        <v>1</v>
      </c>
      <c r="Q2" t="b">
        <v>1</v>
      </c>
      <c r="R2" t="s">
        <v>85</v>
      </c>
      <c r="S2" s="4" t="str">
        <f>INDEX(Organization!$B:$B,MATCH($R2,Organization!$A:$A,0))</f>
        <v>org1</v>
      </c>
      <c r="T2" s="4" t="str">
        <f>$S2&amp;": "&amp;$C2&amp;", "&amp;$E2</f>
        <v>org1: data_collection1, case_type_set1</v>
      </c>
      <c r="U2" s="6" t="str">
        <f>"org_case_policy"&amp;RIGHT($S2,LEN($S2)-3)&amp;"_"&amp;RIGHT($C2,LEN($C2)-15)</f>
        <v>org_case_policy1_1</v>
      </c>
    </row>
    <row r="3" spans="1:21" x14ac:dyDescent="0.3">
      <c r="A3" t="s">
        <v>128</v>
      </c>
      <c r="B3" t="s">
        <v>26</v>
      </c>
      <c r="C3" s="4" t="str">
        <f>INDEX(DataCollection!$B:$B,MATCH($B3,DataCollection!$A:$A,0))</f>
        <v>data_collection2</v>
      </c>
      <c r="D3" t="s">
        <v>112</v>
      </c>
      <c r="E3" s="4" t="str">
        <f>INDEX(CaseTypeSet!$B:$B,MATCH($D3,CaseTypeSet!$A:$A,0))</f>
        <v>case_type_set2</v>
      </c>
      <c r="F3" t="b">
        <v>1</v>
      </c>
      <c r="G3" t="b">
        <v>0</v>
      </c>
      <c r="H3" t="b">
        <v>1</v>
      </c>
      <c r="I3" t="b">
        <v>1</v>
      </c>
      <c r="J3" t="s">
        <v>113</v>
      </c>
      <c r="K3" s="4" t="str">
        <f>IF($J3="","",INDEX(CaseTypeColSet!$B:$B,MATCH($J3,CaseTypeColSet!$A:$A,0)))</f>
        <v>case_type_col_set2_1_1</v>
      </c>
      <c r="M3" s="4" t="str">
        <f>IF($L3="","",INDEX(CaseTypeColSet!$B:$B,MATCH($L3,CaseTypeColSet!$A:$A,0)))</f>
        <v/>
      </c>
      <c r="N3" t="b">
        <v>1</v>
      </c>
      <c r="O3" t="b">
        <v>1</v>
      </c>
      <c r="P3" t="b">
        <v>1</v>
      </c>
      <c r="Q3" t="b">
        <v>1</v>
      </c>
      <c r="R3" t="s">
        <v>88</v>
      </c>
      <c r="S3" s="4" t="str">
        <f>INDEX(Organization!$B:$B,MATCH($R3,Organization!$A:$A,0))</f>
        <v>org2</v>
      </c>
      <c r="T3" s="4" t="str">
        <f t="shared" ref="T3:T11" si="0">$S3&amp;": "&amp;$C3&amp;", "&amp;$E3</f>
        <v>org2: data_collection2, case_type_set2</v>
      </c>
      <c r="U3" s="6" t="str">
        <f t="shared" ref="U3:U11" si="1">"org_case_policy"&amp;RIGHT($S3,LEN($S3)-3)&amp;"_"&amp;RIGHT($C3,LEN($C3)-15)</f>
        <v>org_case_policy2_2</v>
      </c>
    </row>
    <row r="4" spans="1:21" x14ac:dyDescent="0.3">
      <c r="A4" t="s">
        <v>140</v>
      </c>
      <c r="B4" t="s">
        <v>40</v>
      </c>
      <c r="C4" s="4" t="str">
        <f>INDEX(DataCollection!$B:$B,MATCH($B4,DataCollection!$A:$A,0))</f>
        <v>data_collection3</v>
      </c>
      <c r="D4" t="s">
        <v>116</v>
      </c>
      <c r="E4" s="4" t="str">
        <f>INDEX(CaseTypeSet!$B:$B,MATCH($D4,CaseTypeSet!$A:$A,0))</f>
        <v>case_type_set3</v>
      </c>
      <c r="F4" t="b">
        <v>1</v>
      </c>
      <c r="G4" t="b">
        <v>0</v>
      </c>
      <c r="H4" t="b">
        <v>1</v>
      </c>
      <c r="I4" t="b">
        <v>1</v>
      </c>
      <c r="J4" t="s">
        <v>117</v>
      </c>
      <c r="K4" s="4" t="str">
        <f>IF($J4="","",INDEX(CaseTypeColSet!$B:$B,MATCH($J4,CaseTypeColSet!$A:$A,0)))</f>
        <v>case_type_col_set3_1_1</v>
      </c>
      <c r="M4" s="4" t="str">
        <f>IF($L4="","",INDEX(CaseTypeColSet!$B:$B,MATCH($L4,CaseTypeColSet!$A:$A,0)))</f>
        <v/>
      </c>
      <c r="N4" t="b">
        <v>1</v>
      </c>
      <c r="O4" t="b">
        <v>1</v>
      </c>
      <c r="P4" t="b">
        <v>1</v>
      </c>
      <c r="Q4" t="b">
        <v>1</v>
      </c>
      <c r="R4" t="s">
        <v>91</v>
      </c>
      <c r="S4" s="4" t="str">
        <f>INDEX(Organization!$B:$B,MATCH($R4,Organization!$A:$A,0))</f>
        <v>org3</v>
      </c>
      <c r="T4" s="4" t="str">
        <f t="shared" si="0"/>
        <v>org3: data_collection3, case_type_set3</v>
      </c>
      <c r="U4" s="6" t="str">
        <f t="shared" si="1"/>
        <v>org_case_policy3_3</v>
      </c>
    </row>
    <row r="5" spans="1:21" x14ac:dyDescent="0.3">
      <c r="A5" t="s">
        <v>152</v>
      </c>
      <c r="B5" t="s">
        <v>54</v>
      </c>
      <c r="C5" s="4" t="str">
        <f>INDEX(DataCollection!$B:$B,MATCH($B5,DataCollection!$A:$A,0))</f>
        <v>data_collection4</v>
      </c>
      <c r="D5" t="s">
        <v>120</v>
      </c>
      <c r="E5" s="4" t="str">
        <f>INDEX(CaseTypeSet!$B:$B,MATCH($D5,CaseTypeSet!$A:$A,0))</f>
        <v>case_type_set4</v>
      </c>
      <c r="F5" t="b">
        <v>1</v>
      </c>
      <c r="G5" t="b">
        <v>0</v>
      </c>
      <c r="H5" t="b">
        <v>1</v>
      </c>
      <c r="I5" t="b">
        <v>1</v>
      </c>
      <c r="J5" t="s">
        <v>121</v>
      </c>
      <c r="K5" s="4" t="str">
        <f>IF($J5="","",INDEX(CaseTypeColSet!$B:$B,MATCH($J5,CaseTypeColSet!$A:$A,0)))</f>
        <v>case_type_col_set4_1_1</v>
      </c>
      <c r="M5" s="4" t="str">
        <f>IF($L5="","",INDEX(CaseTypeColSet!$B:$B,MATCH($L5,CaseTypeColSet!$A:$A,0)))</f>
        <v/>
      </c>
      <c r="N5" t="b">
        <v>1</v>
      </c>
      <c r="O5" t="b">
        <v>1</v>
      </c>
      <c r="P5" t="b">
        <v>1</v>
      </c>
      <c r="Q5" t="b">
        <v>1</v>
      </c>
      <c r="R5" t="s">
        <v>94</v>
      </c>
      <c r="S5" s="4" t="str">
        <f>INDEX(Organization!$B:$B,MATCH($R5,Organization!$A:$A,0))</f>
        <v>org4</v>
      </c>
      <c r="T5" s="4" t="str">
        <f t="shared" si="0"/>
        <v>org4: data_collection4, case_type_set4</v>
      </c>
      <c r="U5" s="6" t="str">
        <f t="shared" si="1"/>
        <v>org_case_policy4_4</v>
      </c>
    </row>
    <row r="6" spans="1:21" x14ac:dyDescent="0.3">
      <c r="A6" t="s">
        <v>164</v>
      </c>
      <c r="B6" t="s">
        <v>68</v>
      </c>
      <c r="C6" s="4" t="str">
        <f>INDEX(DataCollection!$B:$B,MATCH($B6,DataCollection!$A:$A,0))</f>
        <v>data_collection5</v>
      </c>
      <c r="D6" t="s">
        <v>124</v>
      </c>
      <c r="E6" s="4" t="str">
        <f>INDEX(CaseTypeSet!$B:$B,MATCH($D6,CaseTypeSet!$A:$A,0))</f>
        <v>case_type_set5</v>
      </c>
      <c r="F6" t="b">
        <v>1</v>
      </c>
      <c r="G6" t="b">
        <v>0</v>
      </c>
      <c r="H6" t="b">
        <v>1</v>
      </c>
      <c r="I6" t="b">
        <v>1</v>
      </c>
      <c r="J6" t="s">
        <v>125</v>
      </c>
      <c r="K6" s="4" t="str">
        <f>IF($J6="","",INDEX(CaseTypeColSet!$B:$B,MATCH($J6,CaseTypeColSet!$A:$A,0)))</f>
        <v>case_type_col_set5_1_1</v>
      </c>
      <c r="M6" s="4" t="str">
        <f>IF($L6="","",INDEX(CaseTypeColSet!$B:$B,MATCH($L6,CaseTypeColSet!$A:$A,0)))</f>
        <v/>
      </c>
      <c r="N6" t="b">
        <v>1</v>
      </c>
      <c r="O6" t="b">
        <v>1</v>
      </c>
      <c r="P6" t="b">
        <v>1</v>
      </c>
      <c r="Q6" t="b">
        <v>1</v>
      </c>
      <c r="R6" t="s">
        <v>97</v>
      </c>
      <c r="S6" s="4" t="str">
        <f>INDEX(Organization!$B:$B,MATCH($R6,Organization!$A:$A,0))</f>
        <v>org5</v>
      </c>
      <c r="T6" s="4" t="str">
        <f t="shared" si="0"/>
        <v>org5: data_collection5, case_type_set5</v>
      </c>
      <c r="U6" s="6" t="str">
        <f t="shared" si="1"/>
        <v>org_case_policy5_5</v>
      </c>
    </row>
    <row r="7" spans="1:21" x14ac:dyDescent="0.3">
      <c r="A7" t="s">
        <v>166</v>
      </c>
      <c r="B7" t="s">
        <v>20</v>
      </c>
      <c r="C7" s="4" t="str">
        <f>INDEX(DataCollection!$B:$B,MATCH($B7,DataCollection!$A:$A,0))</f>
        <v>data_collection6</v>
      </c>
      <c r="D7" t="s">
        <v>108</v>
      </c>
      <c r="E7" s="4" t="str">
        <f>INDEX(CaseTypeSet!$B:$B,MATCH($D7,CaseTypeSet!$A:$A,0))</f>
        <v>case_type_set1</v>
      </c>
      <c r="F7" t="b">
        <v>1</v>
      </c>
      <c r="G7" t="b">
        <v>0</v>
      </c>
      <c r="H7" t="b">
        <v>1</v>
      </c>
      <c r="I7" t="b">
        <v>1</v>
      </c>
      <c r="J7" t="s">
        <v>109</v>
      </c>
      <c r="K7" s="4" t="str">
        <f>IF($J7="","",INDEX(CaseTypeColSet!$B:$B,MATCH($J7,CaseTypeColSet!$A:$A,0)))</f>
        <v>case_type_col_set1_1_1</v>
      </c>
      <c r="M7" s="4" t="str">
        <f>IF($L7="","",INDEX(CaseTypeColSet!$B:$B,MATCH($L7,CaseTypeColSet!$A:$A,0)))</f>
        <v/>
      </c>
      <c r="N7" t="b">
        <v>1</v>
      </c>
      <c r="O7" t="b">
        <v>1</v>
      </c>
      <c r="P7" t="b">
        <v>1</v>
      </c>
      <c r="Q7" t="b">
        <v>1</v>
      </c>
      <c r="R7" t="s">
        <v>85</v>
      </c>
      <c r="S7" s="4" t="str">
        <f>INDEX(Organization!$B:$B,MATCH($R7,Organization!$A:$A,0))</f>
        <v>org1</v>
      </c>
      <c r="T7" s="4" t="str">
        <f t="shared" si="0"/>
        <v>org1: data_collection6, case_type_set1</v>
      </c>
      <c r="U7" s="6" t="str">
        <f t="shared" si="1"/>
        <v>org_case_policy1_6</v>
      </c>
    </row>
    <row r="8" spans="1:21" x14ac:dyDescent="0.3">
      <c r="A8" t="s">
        <v>178</v>
      </c>
      <c r="B8" t="s">
        <v>34</v>
      </c>
      <c r="C8" s="4" t="str">
        <f>INDEX(DataCollection!$B:$B,MATCH($B8,DataCollection!$A:$A,0))</f>
        <v>data_collection7</v>
      </c>
      <c r="D8" t="s">
        <v>112</v>
      </c>
      <c r="E8" s="4" t="str">
        <f>INDEX(CaseTypeSet!$B:$B,MATCH($D8,CaseTypeSet!$A:$A,0))</f>
        <v>case_type_set2</v>
      </c>
      <c r="F8" t="b">
        <v>1</v>
      </c>
      <c r="G8" t="b">
        <v>0</v>
      </c>
      <c r="H8" t="b">
        <v>1</v>
      </c>
      <c r="I8" t="b">
        <v>1</v>
      </c>
      <c r="J8" t="s">
        <v>113</v>
      </c>
      <c r="K8" s="4" t="str">
        <f>IF($J8="","",INDEX(CaseTypeColSet!$B:$B,MATCH($J8,CaseTypeColSet!$A:$A,0)))</f>
        <v>case_type_col_set2_1_1</v>
      </c>
      <c r="M8" s="4" t="str">
        <f>IF($L8="","",INDEX(CaseTypeColSet!$B:$B,MATCH($L8,CaseTypeColSet!$A:$A,0)))</f>
        <v/>
      </c>
      <c r="N8" t="b">
        <v>1</v>
      </c>
      <c r="O8" t="b">
        <v>1</v>
      </c>
      <c r="P8" t="b">
        <v>1</v>
      </c>
      <c r="Q8" t="b">
        <v>1</v>
      </c>
      <c r="R8" t="s">
        <v>88</v>
      </c>
      <c r="S8" s="4" t="str">
        <f>INDEX(Organization!$B:$B,MATCH($R8,Organization!$A:$A,0))</f>
        <v>org2</v>
      </c>
      <c r="T8" s="4" t="str">
        <f t="shared" si="0"/>
        <v>org2: data_collection7, case_type_set2</v>
      </c>
      <c r="U8" s="6" t="str">
        <f t="shared" si="1"/>
        <v>org_case_policy2_7</v>
      </c>
    </row>
    <row r="9" spans="1:21" x14ac:dyDescent="0.3">
      <c r="A9" t="s">
        <v>190</v>
      </c>
      <c r="B9" t="s">
        <v>48</v>
      </c>
      <c r="C9" s="4" t="str">
        <f>INDEX(DataCollection!$B:$B,MATCH($B9,DataCollection!$A:$A,0))</f>
        <v>data_collection8</v>
      </c>
      <c r="D9" t="s">
        <v>116</v>
      </c>
      <c r="E9" s="4" t="str">
        <f>INDEX(CaseTypeSet!$B:$B,MATCH($D9,CaseTypeSet!$A:$A,0))</f>
        <v>case_type_set3</v>
      </c>
      <c r="F9" t="b">
        <v>1</v>
      </c>
      <c r="G9" t="b">
        <v>0</v>
      </c>
      <c r="H9" t="b">
        <v>1</v>
      </c>
      <c r="I9" t="b">
        <v>1</v>
      </c>
      <c r="J9" t="s">
        <v>117</v>
      </c>
      <c r="K9" s="4" t="str">
        <f>IF($J9="","",INDEX(CaseTypeColSet!$B:$B,MATCH($J9,CaseTypeColSet!$A:$A,0)))</f>
        <v>case_type_col_set3_1_1</v>
      </c>
      <c r="M9" s="4" t="str">
        <f>IF($L9="","",INDEX(CaseTypeColSet!$B:$B,MATCH($L9,CaseTypeColSet!$A:$A,0)))</f>
        <v/>
      </c>
      <c r="N9" t="b">
        <v>1</v>
      </c>
      <c r="O9" t="b">
        <v>1</v>
      </c>
      <c r="P9" t="b">
        <v>1</v>
      </c>
      <c r="Q9" t="b">
        <v>1</v>
      </c>
      <c r="R9" t="s">
        <v>91</v>
      </c>
      <c r="S9" s="4" t="str">
        <f>INDEX(Organization!$B:$B,MATCH($R9,Organization!$A:$A,0))</f>
        <v>org3</v>
      </c>
      <c r="T9" s="4" t="str">
        <f t="shared" si="0"/>
        <v>org3: data_collection8, case_type_set3</v>
      </c>
      <c r="U9" s="6" t="str">
        <f t="shared" si="1"/>
        <v>org_case_policy3_8</v>
      </c>
    </row>
    <row r="10" spans="1:21" x14ac:dyDescent="0.3">
      <c r="A10" t="s">
        <v>202</v>
      </c>
      <c r="B10" t="s">
        <v>62</v>
      </c>
      <c r="C10" s="4" t="str">
        <f>INDEX(DataCollection!$B:$B,MATCH($B10,DataCollection!$A:$A,0))</f>
        <v>data_collection9</v>
      </c>
      <c r="D10" t="s">
        <v>120</v>
      </c>
      <c r="E10" s="4" t="str">
        <f>INDEX(CaseTypeSet!$B:$B,MATCH($D10,CaseTypeSet!$A:$A,0))</f>
        <v>case_type_set4</v>
      </c>
      <c r="F10" t="b">
        <v>1</v>
      </c>
      <c r="G10" t="b">
        <v>0</v>
      </c>
      <c r="H10" t="b">
        <v>1</v>
      </c>
      <c r="I10" t="b">
        <v>1</v>
      </c>
      <c r="J10" t="s">
        <v>121</v>
      </c>
      <c r="K10" s="4" t="str">
        <f>IF($J10="","",INDEX(CaseTypeColSet!$B:$B,MATCH($J10,CaseTypeColSet!$A:$A,0)))</f>
        <v>case_type_col_set4_1_1</v>
      </c>
      <c r="M10" s="4" t="str">
        <f>IF($L10="","",INDEX(CaseTypeColSet!$B:$B,MATCH($L10,CaseTypeColSet!$A:$A,0)))</f>
        <v/>
      </c>
      <c r="N10" t="b">
        <v>1</v>
      </c>
      <c r="O10" t="b">
        <v>1</v>
      </c>
      <c r="P10" t="b">
        <v>1</v>
      </c>
      <c r="Q10" t="b">
        <v>1</v>
      </c>
      <c r="R10" t="s">
        <v>94</v>
      </c>
      <c r="S10" s="4" t="str">
        <f>INDEX(Organization!$B:$B,MATCH($R10,Organization!$A:$A,0))</f>
        <v>org4</v>
      </c>
      <c r="T10" s="4" t="str">
        <f t="shared" si="0"/>
        <v>org4: data_collection9, case_type_set4</v>
      </c>
      <c r="U10" s="6" t="str">
        <f t="shared" si="1"/>
        <v>org_case_policy4_9</v>
      </c>
    </row>
    <row r="11" spans="1:21" x14ac:dyDescent="0.3">
      <c r="A11" t="s">
        <v>214</v>
      </c>
      <c r="B11" t="s">
        <v>76</v>
      </c>
      <c r="C11" s="4" t="str">
        <f>INDEX(DataCollection!$B:$B,MATCH($B11,DataCollection!$A:$A,0))</f>
        <v>data_collection10</v>
      </c>
      <c r="D11" t="s">
        <v>124</v>
      </c>
      <c r="E11" s="4" t="str">
        <f>INDEX(CaseTypeSet!$B:$B,MATCH($D11,CaseTypeSet!$A:$A,0))</f>
        <v>case_type_set5</v>
      </c>
      <c r="F11" t="b">
        <v>1</v>
      </c>
      <c r="G11" t="b">
        <v>0</v>
      </c>
      <c r="H11" t="b">
        <v>1</v>
      </c>
      <c r="I11" t="b">
        <v>1</v>
      </c>
      <c r="J11" t="s">
        <v>125</v>
      </c>
      <c r="K11" s="4" t="str">
        <f>IF($J11="","",INDEX(CaseTypeColSet!$B:$B,MATCH($J11,CaseTypeColSet!$A:$A,0)))</f>
        <v>case_type_col_set5_1_1</v>
      </c>
      <c r="M11" s="4" t="str">
        <f>IF($L11="","",INDEX(CaseTypeColSet!$B:$B,MATCH($L11,CaseTypeColSet!$A:$A,0)))</f>
        <v/>
      </c>
      <c r="N11" t="b">
        <v>1</v>
      </c>
      <c r="O11" t="b">
        <v>1</v>
      </c>
      <c r="P11" t="b">
        <v>1</v>
      </c>
      <c r="Q11" t="b">
        <v>1</v>
      </c>
      <c r="R11" t="s">
        <v>97</v>
      </c>
      <c r="S11" s="4" t="str">
        <f>INDEX(Organization!$B:$B,MATCH($R11,Organization!$A:$A,0))</f>
        <v>org5</v>
      </c>
      <c r="T11" s="4" t="str">
        <f t="shared" si="0"/>
        <v>org5: data_collection10, case_type_set5</v>
      </c>
      <c r="U11" s="6" t="str">
        <f t="shared" si="1"/>
        <v>org_case_policy5_10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topLeftCell="E3" workbookViewId="0">
      <selection activeCell="J44" sqref="J44"/>
    </sheetView>
  </sheetViews>
  <sheetFormatPr defaultRowHeight="14.4" x14ac:dyDescent="0.3"/>
  <cols>
    <col min="1" max="1" width="37.33203125" bestFit="1" customWidth="1"/>
    <col min="2" max="2" width="26.5546875" bestFit="1" customWidth="1"/>
    <col min="3" max="3" width="36" bestFit="1" customWidth="1"/>
    <col min="4" max="4" width="15.5546875" bestFit="1" customWidth="1"/>
    <col min="5" max="5" width="36.109375" bestFit="1" customWidth="1"/>
    <col min="6" max="6" width="17.44140625" bestFit="1" customWidth="1"/>
    <col min="7" max="7" width="36.109375" bestFit="1" customWidth="1"/>
    <col min="8" max="8" width="27.5546875" customWidth="1"/>
    <col min="9" max="9" width="35.88671875" bestFit="1" customWidth="1"/>
    <col min="10" max="10" width="29" customWidth="1"/>
  </cols>
  <sheetData>
    <row r="1" spans="1:13" x14ac:dyDescent="0.3">
      <c r="A1" s="1" t="s">
        <v>0</v>
      </c>
      <c r="B1" s="1" t="s">
        <v>99</v>
      </c>
      <c r="C1" s="1" t="s">
        <v>82</v>
      </c>
      <c r="D1" s="1" t="s">
        <v>784</v>
      </c>
      <c r="E1" s="1" t="s">
        <v>2</v>
      </c>
      <c r="F1" s="1" t="s">
        <v>783</v>
      </c>
      <c r="G1" s="1" t="s">
        <v>100</v>
      </c>
      <c r="H1" s="1" t="s">
        <v>785</v>
      </c>
      <c r="I1" s="1" t="s">
        <v>102</v>
      </c>
      <c r="J1" s="1" t="s">
        <v>786</v>
      </c>
      <c r="K1" s="1" t="s">
        <v>3</v>
      </c>
      <c r="L1" s="1" t="s">
        <v>104</v>
      </c>
      <c r="M1" s="1" t="s">
        <v>105</v>
      </c>
    </row>
    <row r="2" spans="1:13" x14ac:dyDescent="0.3">
      <c r="A2" t="s">
        <v>106</v>
      </c>
      <c r="B2" t="s">
        <v>107</v>
      </c>
      <c r="C2" t="s">
        <v>85</v>
      </c>
      <c r="D2" t="str">
        <f>VLOOKUP(C2,Organization!$A:$B,2,0)</f>
        <v>org1</v>
      </c>
      <c r="E2" t="s">
        <v>12</v>
      </c>
      <c r="F2" t="str">
        <f>VLOOKUP(E2,DataCollection!$A:$B,2,0)</f>
        <v>data_collection1</v>
      </c>
      <c r="G2" t="s">
        <v>108</v>
      </c>
      <c r="H2" t="str">
        <f>VLOOKUP(G2,CaseTypeSet!$A:$B,2,0)</f>
        <v>case_type_set1</v>
      </c>
      <c r="I2" t="s">
        <v>109</v>
      </c>
      <c r="J2" t="str">
        <f>VLOOKUP(I2,CaseTypeColSet!$A:$B,2,0)</f>
        <v>case_type_col_set1_1_1</v>
      </c>
      <c r="K2" t="b">
        <v>1</v>
      </c>
      <c r="L2" t="b">
        <v>1</v>
      </c>
      <c r="M2" t="b">
        <v>1</v>
      </c>
    </row>
    <row r="3" spans="1:13" x14ac:dyDescent="0.3">
      <c r="A3" t="s">
        <v>110</v>
      </c>
      <c r="B3" t="s">
        <v>111</v>
      </c>
      <c r="C3" t="s">
        <v>85</v>
      </c>
      <c r="D3" t="str">
        <f>VLOOKUP(C3,Organization!$A:$B,2,0)</f>
        <v>org1</v>
      </c>
      <c r="E3" t="s">
        <v>12</v>
      </c>
      <c r="F3" t="str">
        <f>VLOOKUP(E3,DataCollection!$A:$B,2,0)</f>
        <v>data_collection1</v>
      </c>
      <c r="G3" t="s">
        <v>112</v>
      </c>
      <c r="H3" t="str">
        <f>VLOOKUP(G3,CaseTypeSet!$A:$B,2,0)</f>
        <v>case_type_set2</v>
      </c>
      <c r="I3" t="s">
        <v>113</v>
      </c>
      <c r="J3" t="str">
        <f>VLOOKUP(I3,CaseTypeColSet!$A:$B,2,0)</f>
        <v>case_type_col_set2_1_1</v>
      </c>
      <c r="K3" t="b">
        <v>1</v>
      </c>
      <c r="L3" t="b">
        <v>1</v>
      </c>
      <c r="M3" t="b">
        <v>1</v>
      </c>
    </row>
    <row r="4" spans="1:13" x14ac:dyDescent="0.3">
      <c r="A4" t="s">
        <v>114</v>
      </c>
      <c r="B4" t="s">
        <v>115</v>
      </c>
      <c r="C4" t="s">
        <v>85</v>
      </c>
      <c r="D4" t="str">
        <f>VLOOKUP(C4,Organization!$A:$B,2,0)</f>
        <v>org1</v>
      </c>
      <c r="E4" t="s">
        <v>12</v>
      </c>
      <c r="F4" t="str">
        <f>VLOOKUP(E4,DataCollection!$A:$B,2,0)</f>
        <v>data_collection1</v>
      </c>
      <c r="G4" t="s">
        <v>116</v>
      </c>
      <c r="H4" t="str">
        <f>VLOOKUP(G4,CaseTypeSet!$A:$B,2,0)</f>
        <v>case_type_set3</v>
      </c>
      <c r="I4" t="s">
        <v>117</v>
      </c>
      <c r="J4" t="str">
        <f>VLOOKUP(I4,CaseTypeColSet!$A:$B,2,0)</f>
        <v>case_type_col_set3_1_1</v>
      </c>
      <c r="K4" t="b">
        <v>1</v>
      </c>
      <c r="L4" t="b">
        <v>1</v>
      </c>
      <c r="M4" t="b">
        <v>1</v>
      </c>
    </row>
    <row r="5" spans="1:13" x14ac:dyDescent="0.3">
      <c r="A5" t="s">
        <v>118</v>
      </c>
      <c r="B5" t="s">
        <v>119</v>
      </c>
      <c r="C5" t="s">
        <v>85</v>
      </c>
      <c r="D5" t="str">
        <f>VLOOKUP(C5,Organization!$A:$B,2,0)</f>
        <v>org1</v>
      </c>
      <c r="E5" t="s">
        <v>12</v>
      </c>
      <c r="F5" t="str">
        <f>VLOOKUP(E5,DataCollection!$A:$B,2,0)</f>
        <v>data_collection1</v>
      </c>
      <c r="G5" t="s">
        <v>120</v>
      </c>
      <c r="H5" t="str">
        <f>VLOOKUP(G5,CaseTypeSet!$A:$B,2,0)</f>
        <v>case_type_set4</v>
      </c>
      <c r="I5" t="s">
        <v>121</v>
      </c>
      <c r="J5" t="str">
        <f>VLOOKUP(I5,CaseTypeColSet!$A:$B,2,0)</f>
        <v>case_type_col_set4_1_1</v>
      </c>
      <c r="K5" t="b">
        <v>1</v>
      </c>
      <c r="L5" t="b">
        <v>1</v>
      </c>
      <c r="M5" t="b">
        <v>1</v>
      </c>
    </row>
    <row r="6" spans="1:13" x14ac:dyDescent="0.3">
      <c r="A6" t="s">
        <v>122</v>
      </c>
      <c r="B6" t="s">
        <v>123</v>
      </c>
      <c r="C6" t="s">
        <v>85</v>
      </c>
      <c r="D6" t="str">
        <f>VLOOKUP(C6,Organization!$A:$B,2,0)</f>
        <v>org1</v>
      </c>
      <c r="E6" t="s">
        <v>12</v>
      </c>
      <c r="F6" t="str">
        <f>VLOOKUP(E6,DataCollection!$A:$B,2,0)</f>
        <v>data_collection1</v>
      </c>
      <c r="G6" t="s">
        <v>124</v>
      </c>
      <c r="H6" t="str">
        <f>VLOOKUP(G6,CaseTypeSet!$A:$B,2,0)</f>
        <v>case_type_set5</v>
      </c>
      <c r="I6" t="s">
        <v>125</v>
      </c>
      <c r="J6" t="str">
        <f>VLOOKUP(I6,CaseTypeColSet!$A:$B,2,0)</f>
        <v>case_type_col_set5_1_1</v>
      </c>
      <c r="K6" t="b">
        <v>1</v>
      </c>
      <c r="L6" t="b">
        <v>1</v>
      </c>
      <c r="M6" t="b">
        <v>1</v>
      </c>
    </row>
    <row r="7" spans="1:13" x14ac:dyDescent="0.3">
      <c r="A7" t="s">
        <v>126</v>
      </c>
      <c r="B7" t="s">
        <v>127</v>
      </c>
      <c r="C7" t="s">
        <v>88</v>
      </c>
      <c r="D7" t="str">
        <f>VLOOKUP(C7,Organization!$A:$B,2,0)</f>
        <v>org2</v>
      </c>
      <c r="E7" t="s">
        <v>26</v>
      </c>
      <c r="F7" t="str">
        <f>VLOOKUP(E7,DataCollection!$A:$B,2,0)</f>
        <v>data_collection2</v>
      </c>
      <c r="G7" t="s">
        <v>108</v>
      </c>
      <c r="H7" t="str">
        <f>VLOOKUP(G7,CaseTypeSet!$A:$B,2,0)</f>
        <v>case_type_set1</v>
      </c>
      <c r="I7" t="s">
        <v>109</v>
      </c>
      <c r="J7" t="str">
        <f>VLOOKUP(I7,CaseTypeColSet!$A:$B,2,0)</f>
        <v>case_type_col_set1_1_1</v>
      </c>
      <c r="K7" t="b">
        <v>1</v>
      </c>
      <c r="L7" t="b">
        <v>1</v>
      </c>
      <c r="M7" t="b">
        <v>1</v>
      </c>
    </row>
    <row r="8" spans="1:13" x14ac:dyDescent="0.3">
      <c r="A8" t="s">
        <v>128</v>
      </c>
      <c r="B8" t="s">
        <v>129</v>
      </c>
      <c r="C8" t="s">
        <v>88</v>
      </c>
      <c r="D8" t="str">
        <f>VLOOKUP(C8,Organization!$A:$B,2,0)</f>
        <v>org2</v>
      </c>
      <c r="E8" t="s">
        <v>26</v>
      </c>
      <c r="F8" t="str">
        <f>VLOOKUP(E8,DataCollection!$A:$B,2,0)</f>
        <v>data_collection2</v>
      </c>
      <c r="G8" t="s">
        <v>112</v>
      </c>
      <c r="H8" t="str">
        <f>VLOOKUP(G8,CaseTypeSet!$A:$B,2,0)</f>
        <v>case_type_set2</v>
      </c>
      <c r="I8" t="s">
        <v>113</v>
      </c>
      <c r="J8" t="str">
        <f>VLOOKUP(I8,CaseTypeColSet!$A:$B,2,0)</f>
        <v>case_type_col_set2_1_1</v>
      </c>
      <c r="K8" t="b">
        <v>1</v>
      </c>
      <c r="L8" t="b">
        <v>1</v>
      </c>
      <c r="M8" t="b">
        <v>1</v>
      </c>
    </row>
    <row r="9" spans="1:13" x14ac:dyDescent="0.3">
      <c r="A9" t="s">
        <v>130</v>
      </c>
      <c r="B9" t="s">
        <v>131</v>
      </c>
      <c r="C9" t="s">
        <v>88</v>
      </c>
      <c r="D9" t="str">
        <f>VLOOKUP(C9,Organization!$A:$B,2,0)</f>
        <v>org2</v>
      </c>
      <c r="E9" t="s">
        <v>26</v>
      </c>
      <c r="F9" t="str">
        <f>VLOOKUP(E9,DataCollection!$A:$B,2,0)</f>
        <v>data_collection2</v>
      </c>
      <c r="G9" t="s">
        <v>116</v>
      </c>
      <c r="H9" t="str">
        <f>VLOOKUP(G9,CaseTypeSet!$A:$B,2,0)</f>
        <v>case_type_set3</v>
      </c>
      <c r="I9" t="s">
        <v>117</v>
      </c>
      <c r="J9" t="str">
        <f>VLOOKUP(I9,CaseTypeColSet!$A:$B,2,0)</f>
        <v>case_type_col_set3_1_1</v>
      </c>
      <c r="K9" t="b">
        <v>1</v>
      </c>
      <c r="L9" t="b">
        <v>1</v>
      </c>
      <c r="M9" t="b">
        <v>1</v>
      </c>
    </row>
    <row r="10" spans="1:13" x14ac:dyDescent="0.3">
      <c r="A10" t="s">
        <v>132</v>
      </c>
      <c r="B10" t="s">
        <v>133</v>
      </c>
      <c r="C10" t="s">
        <v>88</v>
      </c>
      <c r="D10" t="str">
        <f>VLOOKUP(C10,Organization!$A:$B,2,0)</f>
        <v>org2</v>
      </c>
      <c r="E10" t="s">
        <v>26</v>
      </c>
      <c r="F10" t="str">
        <f>VLOOKUP(E10,DataCollection!$A:$B,2,0)</f>
        <v>data_collection2</v>
      </c>
      <c r="G10" t="s">
        <v>120</v>
      </c>
      <c r="H10" t="str">
        <f>VLOOKUP(G10,CaseTypeSet!$A:$B,2,0)</f>
        <v>case_type_set4</v>
      </c>
      <c r="I10" t="s">
        <v>121</v>
      </c>
      <c r="J10" t="str">
        <f>VLOOKUP(I10,CaseTypeColSet!$A:$B,2,0)</f>
        <v>case_type_col_set4_1_1</v>
      </c>
      <c r="K10" t="b">
        <v>1</v>
      </c>
      <c r="L10" t="b">
        <v>1</v>
      </c>
      <c r="M10" t="b">
        <v>1</v>
      </c>
    </row>
    <row r="11" spans="1:13" x14ac:dyDescent="0.3">
      <c r="A11" t="s">
        <v>134</v>
      </c>
      <c r="B11" t="s">
        <v>135</v>
      </c>
      <c r="C11" t="s">
        <v>88</v>
      </c>
      <c r="D11" t="str">
        <f>VLOOKUP(C11,Organization!$A:$B,2,0)</f>
        <v>org2</v>
      </c>
      <c r="E11" t="s">
        <v>26</v>
      </c>
      <c r="F11" t="str">
        <f>VLOOKUP(E11,DataCollection!$A:$B,2,0)</f>
        <v>data_collection2</v>
      </c>
      <c r="G11" t="s">
        <v>124</v>
      </c>
      <c r="H11" t="str">
        <f>VLOOKUP(G11,CaseTypeSet!$A:$B,2,0)</f>
        <v>case_type_set5</v>
      </c>
      <c r="I11" t="s">
        <v>125</v>
      </c>
      <c r="J11" t="str">
        <f>VLOOKUP(I11,CaseTypeColSet!$A:$B,2,0)</f>
        <v>case_type_col_set5_1_1</v>
      </c>
      <c r="K11" t="b">
        <v>1</v>
      </c>
      <c r="L11" t="b">
        <v>1</v>
      </c>
      <c r="M11" t="b">
        <v>1</v>
      </c>
    </row>
    <row r="12" spans="1:13" x14ac:dyDescent="0.3">
      <c r="A12" t="s">
        <v>136</v>
      </c>
      <c r="B12" t="s">
        <v>137</v>
      </c>
      <c r="C12" t="s">
        <v>91</v>
      </c>
      <c r="D12" t="str">
        <f>VLOOKUP(C12,Organization!$A:$B,2,0)</f>
        <v>org3</v>
      </c>
      <c r="E12" t="s">
        <v>40</v>
      </c>
      <c r="F12" t="str">
        <f>VLOOKUP(E12,DataCollection!$A:$B,2,0)</f>
        <v>data_collection3</v>
      </c>
      <c r="G12" t="s">
        <v>108</v>
      </c>
      <c r="H12" t="str">
        <f>VLOOKUP(G12,CaseTypeSet!$A:$B,2,0)</f>
        <v>case_type_set1</v>
      </c>
      <c r="I12" t="s">
        <v>109</v>
      </c>
      <c r="J12" t="str">
        <f>VLOOKUP(I12,CaseTypeColSet!$A:$B,2,0)</f>
        <v>case_type_col_set1_1_1</v>
      </c>
      <c r="K12" t="b">
        <v>1</v>
      </c>
      <c r="L12" t="b">
        <v>1</v>
      </c>
      <c r="M12" t="b">
        <v>1</v>
      </c>
    </row>
    <row r="13" spans="1:13" x14ac:dyDescent="0.3">
      <c r="A13" t="s">
        <v>138</v>
      </c>
      <c r="B13" t="s">
        <v>139</v>
      </c>
      <c r="C13" t="s">
        <v>91</v>
      </c>
      <c r="D13" t="str">
        <f>VLOOKUP(C13,Organization!$A:$B,2,0)</f>
        <v>org3</v>
      </c>
      <c r="E13" t="s">
        <v>40</v>
      </c>
      <c r="F13" t="str">
        <f>VLOOKUP(E13,DataCollection!$A:$B,2,0)</f>
        <v>data_collection3</v>
      </c>
      <c r="G13" t="s">
        <v>112</v>
      </c>
      <c r="H13" t="str">
        <f>VLOOKUP(G13,CaseTypeSet!$A:$B,2,0)</f>
        <v>case_type_set2</v>
      </c>
      <c r="I13" t="s">
        <v>113</v>
      </c>
      <c r="J13" t="str">
        <f>VLOOKUP(I13,CaseTypeColSet!$A:$B,2,0)</f>
        <v>case_type_col_set2_1_1</v>
      </c>
      <c r="K13" t="b">
        <v>1</v>
      </c>
      <c r="L13" t="b">
        <v>1</v>
      </c>
      <c r="M13" t="b">
        <v>1</v>
      </c>
    </row>
    <row r="14" spans="1:13" x14ac:dyDescent="0.3">
      <c r="A14" t="s">
        <v>140</v>
      </c>
      <c r="B14" t="s">
        <v>141</v>
      </c>
      <c r="C14" t="s">
        <v>91</v>
      </c>
      <c r="D14" t="str">
        <f>VLOOKUP(C14,Organization!$A:$B,2,0)</f>
        <v>org3</v>
      </c>
      <c r="E14" t="s">
        <v>40</v>
      </c>
      <c r="F14" t="str">
        <f>VLOOKUP(E14,DataCollection!$A:$B,2,0)</f>
        <v>data_collection3</v>
      </c>
      <c r="G14" t="s">
        <v>116</v>
      </c>
      <c r="H14" t="str">
        <f>VLOOKUP(G14,CaseTypeSet!$A:$B,2,0)</f>
        <v>case_type_set3</v>
      </c>
      <c r="I14" t="s">
        <v>117</v>
      </c>
      <c r="J14" t="str">
        <f>VLOOKUP(I14,CaseTypeColSet!$A:$B,2,0)</f>
        <v>case_type_col_set3_1_1</v>
      </c>
      <c r="K14" t="b">
        <v>1</v>
      </c>
      <c r="L14" t="b">
        <v>1</v>
      </c>
      <c r="M14" t="b">
        <v>1</v>
      </c>
    </row>
    <row r="15" spans="1:13" x14ac:dyDescent="0.3">
      <c r="A15" t="s">
        <v>142</v>
      </c>
      <c r="B15" t="s">
        <v>143</v>
      </c>
      <c r="C15" t="s">
        <v>91</v>
      </c>
      <c r="D15" t="str">
        <f>VLOOKUP(C15,Organization!$A:$B,2,0)</f>
        <v>org3</v>
      </c>
      <c r="E15" t="s">
        <v>40</v>
      </c>
      <c r="F15" t="str">
        <f>VLOOKUP(E15,DataCollection!$A:$B,2,0)</f>
        <v>data_collection3</v>
      </c>
      <c r="G15" t="s">
        <v>120</v>
      </c>
      <c r="H15" t="str">
        <f>VLOOKUP(G15,CaseTypeSet!$A:$B,2,0)</f>
        <v>case_type_set4</v>
      </c>
      <c r="I15" t="s">
        <v>121</v>
      </c>
      <c r="J15" t="str">
        <f>VLOOKUP(I15,CaseTypeColSet!$A:$B,2,0)</f>
        <v>case_type_col_set4_1_1</v>
      </c>
      <c r="K15" t="b">
        <v>1</v>
      </c>
      <c r="L15" t="b">
        <v>1</v>
      </c>
      <c r="M15" t="b">
        <v>1</v>
      </c>
    </row>
    <row r="16" spans="1:13" x14ac:dyDescent="0.3">
      <c r="A16" t="s">
        <v>144</v>
      </c>
      <c r="B16" t="s">
        <v>145</v>
      </c>
      <c r="C16" t="s">
        <v>91</v>
      </c>
      <c r="D16" t="str">
        <f>VLOOKUP(C16,Organization!$A:$B,2,0)</f>
        <v>org3</v>
      </c>
      <c r="E16" t="s">
        <v>40</v>
      </c>
      <c r="F16" t="str">
        <f>VLOOKUP(E16,DataCollection!$A:$B,2,0)</f>
        <v>data_collection3</v>
      </c>
      <c r="G16" t="s">
        <v>124</v>
      </c>
      <c r="H16" t="str">
        <f>VLOOKUP(G16,CaseTypeSet!$A:$B,2,0)</f>
        <v>case_type_set5</v>
      </c>
      <c r="I16" t="s">
        <v>125</v>
      </c>
      <c r="J16" t="str">
        <f>VLOOKUP(I16,CaseTypeColSet!$A:$B,2,0)</f>
        <v>case_type_col_set5_1_1</v>
      </c>
      <c r="K16" t="b">
        <v>1</v>
      </c>
      <c r="L16" t="b">
        <v>1</v>
      </c>
      <c r="M16" t="b">
        <v>1</v>
      </c>
    </row>
    <row r="17" spans="1:13" x14ac:dyDescent="0.3">
      <c r="A17" t="s">
        <v>146</v>
      </c>
      <c r="B17" t="s">
        <v>147</v>
      </c>
      <c r="C17" t="s">
        <v>94</v>
      </c>
      <c r="D17" t="str">
        <f>VLOOKUP(C17,Organization!$A:$B,2,0)</f>
        <v>org4</v>
      </c>
      <c r="E17" t="s">
        <v>54</v>
      </c>
      <c r="F17" t="str">
        <f>VLOOKUP(E17,DataCollection!$A:$B,2,0)</f>
        <v>data_collection4</v>
      </c>
      <c r="G17" t="s">
        <v>108</v>
      </c>
      <c r="H17" t="str">
        <f>VLOOKUP(G17,CaseTypeSet!$A:$B,2,0)</f>
        <v>case_type_set1</v>
      </c>
      <c r="I17" t="s">
        <v>109</v>
      </c>
      <c r="J17" t="str">
        <f>VLOOKUP(I17,CaseTypeColSet!$A:$B,2,0)</f>
        <v>case_type_col_set1_1_1</v>
      </c>
      <c r="K17" t="b">
        <v>1</v>
      </c>
      <c r="L17" t="b">
        <v>1</v>
      </c>
      <c r="M17" t="b">
        <v>1</v>
      </c>
    </row>
    <row r="18" spans="1:13" x14ac:dyDescent="0.3">
      <c r="A18" t="s">
        <v>148</v>
      </c>
      <c r="B18" t="s">
        <v>149</v>
      </c>
      <c r="C18" t="s">
        <v>94</v>
      </c>
      <c r="D18" t="str">
        <f>VLOOKUP(C18,Organization!$A:$B,2,0)</f>
        <v>org4</v>
      </c>
      <c r="E18" t="s">
        <v>54</v>
      </c>
      <c r="F18" t="str">
        <f>VLOOKUP(E18,DataCollection!$A:$B,2,0)</f>
        <v>data_collection4</v>
      </c>
      <c r="G18" t="s">
        <v>112</v>
      </c>
      <c r="H18" t="str">
        <f>VLOOKUP(G18,CaseTypeSet!$A:$B,2,0)</f>
        <v>case_type_set2</v>
      </c>
      <c r="I18" t="s">
        <v>113</v>
      </c>
      <c r="J18" t="str">
        <f>VLOOKUP(I18,CaseTypeColSet!$A:$B,2,0)</f>
        <v>case_type_col_set2_1_1</v>
      </c>
      <c r="K18" t="b">
        <v>1</v>
      </c>
      <c r="L18" t="b">
        <v>1</v>
      </c>
      <c r="M18" t="b">
        <v>1</v>
      </c>
    </row>
    <row r="19" spans="1:13" x14ac:dyDescent="0.3">
      <c r="A19" t="s">
        <v>150</v>
      </c>
      <c r="B19" t="s">
        <v>151</v>
      </c>
      <c r="C19" t="s">
        <v>94</v>
      </c>
      <c r="D19" t="str">
        <f>VLOOKUP(C19,Organization!$A:$B,2,0)</f>
        <v>org4</v>
      </c>
      <c r="E19" t="s">
        <v>54</v>
      </c>
      <c r="F19" t="str">
        <f>VLOOKUP(E19,DataCollection!$A:$B,2,0)</f>
        <v>data_collection4</v>
      </c>
      <c r="G19" t="s">
        <v>116</v>
      </c>
      <c r="H19" t="str">
        <f>VLOOKUP(G19,CaseTypeSet!$A:$B,2,0)</f>
        <v>case_type_set3</v>
      </c>
      <c r="I19" t="s">
        <v>117</v>
      </c>
      <c r="J19" t="str">
        <f>VLOOKUP(I19,CaseTypeColSet!$A:$B,2,0)</f>
        <v>case_type_col_set3_1_1</v>
      </c>
      <c r="K19" t="b">
        <v>1</v>
      </c>
      <c r="L19" t="b">
        <v>1</v>
      </c>
      <c r="M19" t="b">
        <v>1</v>
      </c>
    </row>
    <row r="20" spans="1:13" x14ac:dyDescent="0.3">
      <c r="A20" t="s">
        <v>152</v>
      </c>
      <c r="B20" t="s">
        <v>153</v>
      </c>
      <c r="C20" t="s">
        <v>94</v>
      </c>
      <c r="D20" t="str">
        <f>VLOOKUP(C20,Organization!$A:$B,2,0)</f>
        <v>org4</v>
      </c>
      <c r="E20" t="s">
        <v>54</v>
      </c>
      <c r="F20" t="str">
        <f>VLOOKUP(E20,DataCollection!$A:$B,2,0)</f>
        <v>data_collection4</v>
      </c>
      <c r="G20" t="s">
        <v>120</v>
      </c>
      <c r="H20" t="str">
        <f>VLOOKUP(G20,CaseTypeSet!$A:$B,2,0)</f>
        <v>case_type_set4</v>
      </c>
      <c r="I20" t="s">
        <v>121</v>
      </c>
      <c r="J20" t="str">
        <f>VLOOKUP(I20,CaseTypeColSet!$A:$B,2,0)</f>
        <v>case_type_col_set4_1_1</v>
      </c>
      <c r="K20" t="b">
        <v>1</v>
      </c>
      <c r="L20" t="b">
        <v>1</v>
      </c>
      <c r="M20" t="b">
        <v>1</v>
      </c>
    </row>
    <row r="21" spans="1:13" x14ac:dyDescent="0.3">
      <c r="A21" t="s">
        <v>154</v>
      </c>
      <c r="B21" t="s">
        <v>155</v>
      </c>
      <c r="C21" t="s">
        <v>94</v>
      </c>
      <c r="D21" t="str">
        <f>VLOOKUP(C21,Organization!$A:$B,2,0)</f>
        <v>org4</v>
      </c>
      <c r="E21" t="s">
        <v>54</v>
      </c>
      <c r="F21" t="str">
        <f>VLOOKUP(E21,DataCollection!$A:$B,2,0)</f>
        <v>data_collection4</v>
      </c>
      <c r="G21" t="s">
        <v>124</v>
      </c>
      <c r="H21" t="str">
        <f>VLOOKUP(G21,CaseTypeSet!$A:$B,2,0)</f>
        <v>case_type_set5</v>
      </c>
      <c r="I21" t="s">
        <v>125</v>
      </c>
      <c r="J21" t="str">
        <f>VLOOKUP(I21,CaseTypeColSet!$A:$B,2,0)</f>
        <v>case_type_col_set5_1_1</v>
      </c>
      <c r="K21" t="b">
        <v>1</v>
      </c>
      <c r="L21" t="b">
        <v>1</v>
      </c>
      <c r="M21" t="b">
        <v>1</v>
      </c>
    </row>
    <row r="22" spans="1:13" x14ac:dyDescent="0.3">
      <c r="A22" t="s">
        <v>156</v>
      </c>
      <c r="B22" t="s">
        <v>157</v>
      </c>
      <c r="C22" t="s">
        <v>97</v>
      </c>
      <c r="D22" t="str">
        <f>VLOOKUP(C22,Organization!$A:$B,2,0)</f>
        <v>org5</v>
      </c>
      <c r="E22" t="s">
        <v>68</v>
      </c>
      <c r="F22" t="str">
        <f>VLOOKUP(E22,DataCollection!$A:$B,2,0)</f>
        <v>data_collection5</v>
      </c>
      <c r="G22" t="s">
        <v>108</v>
      </c>
      <c r="H22" t="str">
        <f>VLOOKUP(G22,CaseTypeSet!$A:$B,2,0)</f>
        <v>case_type_set1</v>
      </c>
      <c r="I22" t="s">
        <v>109</v>
      </c>
      <c r="J22" t="str">
        <f>VLOOKUP(I22,CaseTypeColSet!$A:$B,2,0)</f>
        <v>case_type_col_set1_1_1</v>
      </c>
      <c r="K22" t="b">
        <v>1</v>
      </c>
      <c r="L22" t="b">
        <v>1</v>
      </c>
      <c r="M22" t="b">
        <v>1</v>
      </c>
    </row>
    <row r="23" spans="1:13" x14ac:dyDescent="0.3">
      <c r="A23" t="s">
        <v>158</v>
      </c>
      <c r="B23" t="s">
        <v>159</v>
      </c>
      <c r="C23" t="s">
        <v>97</v>
      </c>
      <c r="D23" t="str">
        <f>VLOOKUP(C23,Organization!$A:$B,2,0)</f>
        <v>org5</v>
      </c>
      <c r="E23" t="s">
        <v>68</v>
      </c>
      <c r="F23" t="str">
        <f>VLOOKUP(E23,DataCollection!$A:$B,2,0)</f>
        <v>data_collection5</v>
      </c>
      <c r="G23" t="s">
        <v>112</v>
      </c>
      <c r="H23" t="str">
        <f>VLOOKUP(G23,CaseTypeSet!$A:$B,2,0)</f>
        <v>case_type_set2</v>
      </c>
      <c r="I23" t="s">
        <v>113</v>
      </c>
      <c r="J23" t="str">
        <f>VLOOKUP(I23,CaseTypeColSet!$A:$B,2,0)</f>
        <v>case_type_col_set2_1_1</v>
      </c>
      <c r="K23" t="b">
        <v>1</v>
      </c>
      <c r="L23" t="b">
        <v>1</v>
      </c>
      <c r="M23" t="b">
        <v>1</v>
      </c>
    </row>
    <row r="24" spans="1:13" x14ac:dyDescent="0.3">
      <c r="A24" t="s">
        <v>160</v>
      </c>
      <c r="B24" t="s">
        <v>161</v>
      </c>
      <c r="C24" t="s">
        <v>97</v>
      </c>
      <c r="D24" t="str">
        <f>VLOOKUP(C24,Organization!$A:$B,2,0)</f>
        <v>org5</v>
      </c>
      <c r="E24" t="s">
        <v>68</v>
      </c>
      <c r="F24" t="str">
        <f>VLOOKUP(E24,DataCollection!$A:$B,2,0)</f>
        <v>data_collection5</v>
      </c>
      <c r="G24" t="s">
        <v>116</v>
      </c>
      <c r="H24" t="str">
        <f>VLOOKUP(G24,CaseTypeSet!$A:$B,2,0)</f>
        <v>case_type_set3</v>
      </c>
      <c r="I24" t="s">
        <v>117</v>
      </c>
      <c r="J24" t="str">
        <f>VLOOKUP(I24,CaseTypeColSet!$A:$B,2,0)</f>
        <v>case_type_col_set3_1_1</v>
      </c>
      <c r="K24" t="b">
        <v>1</v>
      </c>
      <c r="L24" t="b">
        <v>1</v>
      </c>
      <c r="M24" t="b">
        <v>1</v>
      </c>
    </row>
    <row r="25" spans="1:13" x14ac:dyDescent="0.3">
      <c r="A25" t="s">
        <v>162</v>
      </c>
      <c r="B25" t="s">
        <v>163</v>
      </c>
      <c r="C25" t="s">
        <v>97</v>
      </c>
      <c r="D25" t="str">
        <f>VLOOKUP(C25,Organization!$A:$B,2,0)</f>
        <v>org5</v>
      </c>
      <c r="E25" t="s">
        <v>68</v>
      </c>
      <c r="F25" t="str">
        <f>VLOOKUP(E25,DataCollection!$A:$B,2,0)</f>
        <v>data_collection5</v>
      </c>
      <c r="G25" t="s">
        <v>120</v>
      </c>
      <c r="H25" t="str">
        <f>VLOOKUP(G25,CaseTypeSet!$A:$B,2,0)</f>
        <v>case_type_set4</v>
      </c>
      <c r="I25" t="s">
        <v>121</v>
      </c>
      <c r="J25" t="str">
        <f>VLOOKUP(I25,CaseTypeColSet!$A:$B,2,0)</f>
        <v>case_type_col_set4_1_1</v>
      </c>
      <c r="K25" t="b">
        <v>1</v>
      </c>
      <c r="L25" t="b">
        <v>1</v>
      </c>
      <c r="M25" t="b">
        <v>1</v>
      </c>
    </row>
    <row r="26" spans="1:13" x14ac:dyDescent="0.3">
      <c r="A26" t="s">
        <v>164</v>
      </c>
      <c r="B26" t="s">
        <v>165</v>
      </c>
      <c r="C26" t="s">
        <v>97</v>
      </c>
      <c r="D26" t="str">
        <f>VLOOKUP(C26,Organization!$A:$B,2,0)</f>
        <v>org5</v>
      </c>
      <c r="E26" t="s">
        <v>68</v>
      </c>
      <c r="F26" t="str">
        <f>VLOOKUP(E26,DataCollection!$A:$B,2,0)</f>
        <v>data_collection5</v>
      </c>
      <c r="G26" t="s">
        <v>124</v>
      </c>
      <c r="H26" t="str">
        <f>VLOOKUP(G26,CaseTypeSet!$A:$B,2,0)</f>
        <v>case_type_set5</v>
      </c>
      <c r="I26" t="s">
        <v>125</v>
      </c>
      <c r="J26" t="str">
        <f>VLOOKUP(I26,CaseTypeColSet!$A:$B,2,0)</f>
        <v>case_type_col_set5_1_1</v>
      </c>
      <c r="K26" t="b">
        <v>1</v>
      </c>
      <c r="L26" t="b">
        <v>1</v>
      </c>
      <c r="M26" t="b">
        <v>1</v>
      </c>
    </row>
    <row r="27" spans="1:13" x14ac:dyDescent="0.3">
      <c r="A27" t="s">
        <v>166</v>
      </c>
      <c r="B27" t="s">
        <v>167</v>
      </c>
      <c r="C27" t="s">
        <v>85</v>
      </c>
      <c r="D27" t="str">
        <f>VLOOKUP(C27,Organization!$A:$B,2,0)</f>
        <v>org1</v>
      </c>
      <c r="E27" t="s">
        <v>20</v>
      </c>
      <c r="F27" t="str">
        <f>VLOOKUP(E27,DataCollection!$A:$B,2,0)</f>
        <v>data_collection6</v>
      </c>
      <c r="G27" t="s">
        <v>108</v>
      </c>
      <c r="H27" t="str">
        <f>VLOOKUP(G27,CaseTypeSet!$A:$B,2,0)</f>
        <v>case_type_set1</v>
      </c>
      <c r="I27" t="s">
        <v>109</v>
      </c>
      <c r="J27" t="str">
        <f>VLOOKUP(I27,CaseTypeColSet!$A:$B,2,0)</f>
        <v>case_type_col_set1_1_1</v>
      </c>
      <c r="K27" t="b">
        <v>1</v>
      </c>
      <c r="L27" t="b">
        <v>1</v>
      </c>
      <c r="M27" t="b">
        <v>1</v>
      </c>
    </row>
    <row r="28" spans="1:13" x14ac:dyDescent="0.3">
      <c r="A28" t="s">
        <v>168</v>
      </c>
      <c r="B28" t="s">
        <v>169</v>
      </c>
      <c r="C28" t="s">
        <v>85</v>
      </c>
      <c r="D28" t="str">
        <f>VLOOKUP(C28,Organization!$A:$B,2,0)</f>
        <v>org1</v>
      </c>
      <c r="E28" t="s">
        <v>20</v>
      </c>
      <c r="F28" t="str">
        <f>VLOOKUP(E28,DataCollection!$A:$B,2,0)</f>
        <v>data_collection6</v>
      </c>
      <c r="G28" t="s">
        <v>112</v>
      </c>
      <c r="H28" t="str">
        <f>VLOOKUP(G28,CaseTypeSet!$A:$B,2,0)</f>
        <v>case_type_set2</v>
      </c>
      <c r="I28" t="s">
        <v>113</v>
      </c>
      <c r="J28" t="str">
        <f>VLOOKUP(I28,CaseTypeColSet!$A:$B,2,0)</f>
        <v>case_type_col_set2_1_1</v>
      </c>
      <c r="K28" t="b">
        <v>1</v>
      </c>
      <c r="L28" t="b">
        <v>1</v>
      </c>
      <c r="M28" t="b">
        <v>1</v>
      </c>
    </row>
    <row r="29" spans="1:13" x14ac:dyDescent="0.3">
      <c r="A29" t="s">
        <v>170</v>
      </c>
      <c r="B29" t="s">
        <v>171</v>
      </c>
      <c r="C29" t="s">
        <v>85</v>
      </c>
      <c r="D29" t="str">
        <f>VLOOKUP(C29,Organization!$A:$B,2,0)</f>
        <v>org1</v>
      </c>
      <c r="E29" t="s">
        <v>20</v>
      </c>
      <c r="F29" t="str">
        <f>VLOOKUP(E29,DataCollection!$A:$B,2,0)</f>
        <v>data_collection6</v>
      </c>
      <c r="G29" t="s">
        <v>116</v>
      </c>
      <c r="H29" t="str">
        <f>VLOOKUP(G29,CaseTypeSet!$A:$B,2,0)</f>
        <v>case_type_set3</v>
      </c>
      <c r="I29" t="s">
        <v>117</v>
      </c>
      <c r="J29" t="str">
        <f>VLOOKUP(I29,CaseTypeColSet!$A:$B,2,0)</f>
        <v>case_type_col_set3_1_1</v>
      </c>
      <c r="K29" t="b">
        <v>1</v>
      </c>
      <c r="L29" t="b">
        <v>1</v>
      </c>
      <c r="M29" t="b">
        <v>1</v>
      </c>
    </row>
    <row r="30" spans="1:13" x14ac:dyDescent="0.3">
      <c r="A30" t="s">
        <v>172</v>
      </c>
      <c r="B30" t="s">
        <v>173</v>
      </c>
      <c r="C30" t="s">
        <v>85</v>
      </c>
      <c r="D30" t="str">
        <f>VLOOKUP(C30,Organization!$A:$B,2,0)</f>
        <v>org1</v>
      </c>
      <c r="E30" t="s">
        <v>20</v>
      </c>
      <c r="F30" t="str">
        <f>VLOOKUP(E30,DataCollection!$A:$B,2,0)</f>
        <v>data_collection6</v>
      </c>
      <c r="G30" t="s">
        <v>120</v>
      </c>
      <c r="H30" t="str">
        <f>VLOOKUP(G30,CaseTypeSet!$A:$B,2,0)</f>
        <v>case_type_set4</v>
      </c>
      <c r="I30" t="s">
        <v>121</v>
      </c>
      <c r="J30" t="str">
        <f>VLOOKUP(I30,CaseTypeColSet!$A:$B,2,0)</f>
        <v>case_type_col_set4_1_1</v>
      </c>
      <c r="K30" t="b">
        <v>1</v>
      </c>
      <c r="L30" t="b">
        <v>1</v>
      </c>
      <c r="M30" t="b">
        <v>1</v>
      </c>
    </row>
    <row r="31" spans="1:13" x14ac:dyDescent="0.3">
      <c r="A31" t="s">
        <v>174</v>
      </c>
      <c r="B31" t="s">
        <v>175</v>
      </c>
      <c r="C31" t="s">
        <v>85</v>
      </c>
      <c r="D31" t="str">
        <f>VLOOKUP(C31,Organization!$A:$B,2,0)</f>
        <v>org1</v>
      </c>
      <c r="E31" t="s">
        <v>20</v>
      </c>
      <c r="F31" t="str">
        <f>VLOOKUP(E31,DataCollection!$A:$B,2,0)</f>
        <v>data_collection6</v>
      </c>
      <c r="G31" t="s">
        <v>124</v>
      </c>
      <c r="H31" t="str">
        <f>VLOOKUP(G31,CaseTypeSet!$A:$B,2,0)</f>
        <v>case_type_set5</v>
      </c>
      <c r="I31" t="s">
        <v>125</v>
      </c>
      <c r="J31" t="str">
        <f>VLOOKUP(I31,CaseTypeColSet!$A:$B,2,0)</f>
        <v>case_type_col_set5_1_1</v>
      </c>
      <c r="K31" t="b">
        <v>1</v>
      </c>
      <c r="L31" t="b">
        <v>1</v>
      </c>
      <c r="M31" t="b">
        <v>1</v>
      </c>
    </row>
    <row r="32" spans="1:13" x14ac:dyDescent="0.3">
      <c r="A32" t="s">
        <v>176</v>
      </c>
      <c r="B32" t="s">
        <v>177</v>
      </c>
      <c r="C32" t="s">
        <v>88</v>
      </c>
      <c r="D32" t="str">
        <f>VLOOKUP(C32,Organization!$A:$B,2,0)</f>
        <v>org2</v>
      </c>
      <c r="E32" t="s">
        <v>34</v>
      </c>
      <c r="F32" t="str">
        <f>VLOOKUP(E32,DataCollection!$A:$B,2,0)</f>
        <v>data_collection7</v>
      </c>
      <c r="G32" t="s">
        <v>108</v>
      </c>
      <c r="H32" t="str">
        <f>VLOOKUP(G32,CaseTypeSet!$A:$B,2,0)</f>
        <v>case_type_set1</v>
      </c>
      <c r="I32" t="s">
        <v>109</v>
      </c>
      <c r="J32" t="str">
        <f>VLOOKUP(I32,CaseTypeColSet!$A:$B,2,0)</f>
        <v>case_type_col_set1_1_1</v>
      </c>
      <c r="K32" t="b">
        <v>1</v>
      </c>
      <c r="L32" t="b">
        <v>1</v>
      </c>
      <c r="M32" t="b">
        <v>1</v>
      </c>
    </row>
    <row r="33" spans="1:13" x14ac:dyDescent="0.3">
      <c r="A33" t="s">
        <v>178</v>
      </c>
      <c r="B33" t="s">
        <v>179</v>
      </c>
      <c r="C33" t="s">
        <v>88</v>
      </c>
      <c r="D33" t="str">
        <f>VLOOKUP(C33,Organization!$A:$B,2,0)</f>
        <v>org2</v>
      </c>
      <c r="E33" t="s">
        <v>34</v>
      </c>
      <c r="F33" t="str">
        <f>VLOOKUP(E33,DataCollection!$A:$B,2,0)</f>
        <v>data_collection7</v>
      </c>
      <c r="G33" t="s">
        <v>112</v>
      </c>
      <c r="H33" t="str">
        <f>VLOOKUP(G33,CaseTypeSet!$A:$B,2,0)</f>
        <v>case_type_set2</v>
      </c>
      <c r="I33" t="s">
        <v>113</v>
      </c>
      <c r="J33" t="str">
        <f>VLOOKUP(I33,CaseTypeColSet!$A:$B,2,0)</f>
        <v>case_type_col_set2_1_1</v>
      </c>
      <c r="K33" t="b">
        <v>1</v>
      </c>
      <c r="L33" t="b">
        <v>1</v>
      </c>
      <c r="M33" t="b">
        <v>1</v>
      </c>
    </row>
    <row r="34" spans="1:13" x14ac:dyDescent="0.3">
      <c r="A34" t="s">
        <v>180</v>
      </c>
      <c r="B34" t="s">
        <v>181</v>
      </c>
      <c r="C34" t="s">
        <v>88</v>
      </c>
      <c r="D34" t="str">
        <f>VLOOKUP(C34,Organization!$A:$B,2,0)</f>
        <v>org2</v>
      </c>
      <c r="E34" t="s">
        <v>34</v>
      </c>
      <c r="F34" t="str">
        <f>VLOOKUP(E34,DataCollection!$A:$B,2,0)</f>
        <v>data_collection7</v>
      </c>
      <c r="G34" t="s">
        <v>116</v>
      </c>
      <c r="H34" t="str">
        <f>VLOOKUP(G34,CaseTypeSet!$A:$B,2,0)</f>
        <v>case_type_set3</v>
      </c>
      <c r="I34" t="s">
        <v>117</v>
      </c>
      <c r="J34" t="str">
        <f>VLOOKUP(I34,CaseTypeColSet!$A:$B,2,0)</f>
        <v>case_type_col_set3_1_1</v>
      </c>
      <c r="K34" t="b">
        <v>1</v>
      </c>
      <c r="L34" t="b">
        <v>1</v>
      </c>
      <c r="M34" t="b">
        <v>1</v>
      </c>
    </row>
    <row r="35" spans="1:13" x14ac:dyDescent="0.3">
      <c r="A35" t="s">
        <v>182</v>
      </c>
      <c r="B35" t="s">
        <v>183</v>
      </c>
      <c r="C35" t="s">
        <v>88</v>
      </c>
      <c r="D35" t="str">
        <f>VLOOKUP(C35,Organization!$A:$B,2,0)</f>
        <v>org2</v>
      </c>
      <c r="E35" t="s">
        <v>34</v>
      </c>
      <c r="F35" t="str">
        <f>VLOOKUP(E35,DataCollection!$A:$B,2,0)</f>
        <v>data_collection7</v>
      </c>
      <c r="G35" t="s">
        <v>120</v>
      </c>
      <c r="H35" t="str">
        <f>VLOOKUP(G35,CaseTypeSet!$A:$B,2,0)</f>
        <v>case_type_set4</v>
      </c>
      <c r="I35" t="s">
        <v>121</v>
      </c>
      <c r="J35" t="str">
        <f>VLOOKUP(I35,CaseTypeColSet!$A:$B,2,0)</f>
        <v>case_type_col_set4_1_1</v>
      </c>
      <c r="K35" t="b">
        <v>1</v>
      </c>
      <c r="L35" t="b">
        <v>1</v>
      </c>
      <c r="M35" t="b">
        <v>1</v>
      </c>
    </row>
    <row r="36" spans="1:13" x14ac:dyDescent="0.3">
      <c r="A36" t="s">
        <v>184</v>
      </c>
      <c r="B36" t="s">
        <v>185</v>
      </c>
      <c r="C36" t="s">
        <v>88</v>
      </c>
      <c r="D36" t="str">
        <f>VLOOKUP(C36,Organization!$A:$B,2,0)</f>
        <v>org2</v>
      </c>
      <c r="E36" t="s">
        <v>34</v>
      </c>
      <c r="F36" t="str">
        <f>VLOOKUP(E36,DataCollection!$A:$B,2,0)</f>
        <v>data_collection7</v>
      </c>
      <c r="G36" t="s">
        <v>124</v>
      </c>
      <c r="H36" t="str">
        <f>VLOOKUP(G36,CaseTypeSet!$A:$B,2,0)</f>
        <v>case_type_set5</v>
      </c>
      <c r="I36" t="s">
        <v>125</v>
      </c>
      <c r="J36" t="str">
        <f>VLOOKUP(I36,CaseTypeColSet!$A:$B,2,0)</f>
        <v>case_type_col_set5_1_1</v>
      </c>
      <c r="K36" t="b">
        <v>1</v>
      </c>
      <c r="L36" t="b">
        <v>1</v>
      </c>
      <c r="M36" t="b">
        <v>1</v>
      </c>
    </row>
    <row r="37" spans="1:13" x14ac:dyDescent="0.3">
      <c r="A37" t="s">
        <v>797</v>
      </c>
      <c r="B37" t="s">
        <v>796</v>
      </c>
      <c r="C37" t="s">
        <v>85</v>
      </c>
      <c r="D37" t="str">
        <f>VLOOKUP(C37,Organization!$A:$B,2,0)</f>
        <v>org1</v>
      </c>
      <c r="E37" t="s">
        <v>48</v>
      </c>
      <c r="F37" t="str">
        <f>VLOOKUP(E37,DataCollection!$A:$B,2,0)</f>
        <v>data_collection8</v>
      </c>
      <c r="G37" t="s">
        <v>108</v>
      </c>
      <c r="H37" t="str">
        <f>VLOOKUP(G37,CaseTypeSet!$A:$B,2,0)</f>
        <v>case_type_set1</v>
      </c>
      <c r="I37" t="s">
        <v>109</v>
      </c>
      <c r="J37" t="str">
        <f>VLOOKUP(I37,CaseTypeColSet!$A:$B,2,0)</f>
        <v>case_type_col_set1_1_1</v>
      </c>
      <c r="K37" t="b">
        <v>1</v>
      </c>
      <c r="L37" t="b">
        <v>1</v>
      </c>
      <c r="M37" t="b">
        <v>1</v>
      </c>
    </row>
    <row r="38" spans="1:13" x14ac:dyDescent="0.3">
      <c r="A38" t="s">
        <v>798</v>
      </c>
      <c r="B38" t="s">
        <v>802</v>
      </c>
      <c r="C38" t="s">
        <v>85</v>
      </c>
      <c r="D38" t="str">
        <f>VLOOKUP(C38,Organization!$A:$B,2,0)</f>
        <v>org1</v>
      </c>
      <c r="E38" t="s">
        <v>48</v>
      </c>
      <c r="F38" t="str">
        <f>VLOOKUP(E38,DataCollection!$A:$B,2,0)</f>
        <v>data_collection8</v>
      </c>
      <c r="G38" t="s">
        <v>112</v>
      </c>
      <c r="H38" t="str">
        <f>VLOOKUP(G38,CaseTypeSet!$A:$B,2,0)</f>
        <v>case_type_set2</v>
      </c>
      <c r="I38" t="s">
        <v>113</v>
      </c>
      <c r="J38" t="str">
        <f>VLOOKUP(I38,CaseTypeColSet!$A:$B,2,0)</f>
        <v>case_type_col_set2_1_1</v>
      </c>
      <c r="K38" t="b">
        <v>1</v>
      </c>
      <c r="L38" t="b">
        <v>1</v>
      </c>
      <c r="M38" t="b">
        <v>1</v>
      </c>
    </row>
    <row r="39" spans="1:13" x14ac:dyDescent="0.3">
      <c r="A39" t="s">
        <v>799</v>
      </c>
      <c r="B39" t="s">
        <v>803</v>
      </c>
      <c r="C39" t="s">
        <v>85</v>
      </c>
      <c r="D39" t="str">
        <f>VLOOKUP(C39,Organization!$A:$B,2,0)</f>
        <v>org1</v>
      </c>
      <c r="E39" t="s">
        <v>48</v>
      </c>
      <c r="F39" t="str">
        <f>VLOOKUP(E39,DataCollection!$A:$B,2,0)</f>
        <v>data_collection8</v>
      </c>
      <c r="G39" t="s">
        <v>116</v>
      </c>
      <c r="H39" t="str">
        <f>VLOOKUP(G39,CaseTypeSet!$A:$B,2,0)</f>
        <v>case_type_set3</v>
      </c>
      <c r="I39" t="s">
        <v>117</v>
      </c>
      <c r="J39" t="str">
        <f>VLOOKUP(I39,CaseTypeColSet!$A:$B,2,0)</f>
        <v>case_type_col_set3_1_1</v>
      </c>
      <c r="K39" t="b">
        <v>1</v>
      </c>
      <c r="L39" t="b">
        <v>1</v>
      </c>
      <c r="M39" t="b">
        <v>1</v>
      </c>
    </row>
    <row r="40" spans="1:13" x14ac:dyDescent="0.3">
      <c r="A40" t="s">
        <v>800</v>
      </c>
      <c r="B40" t="s">
        <v>804</v>
      </c>
      <c r="C40" t="s">
        <v>85</v>
      </c>
      <c r="D40" t="str">
        <f>VLOOKUP(C40,Organization!$A:$B,2,0)</f>
        <v>org1</v>
      </c>
      <c r="E40" t="s">
        <v>48</v>
      </c>
      <c r="F40" t="str">
        <f>VLOOKUP(E40,DataCollection!$A:$B,2,0)</f>
        <v>data_collection8</v>
      </c>
      <c r="G40" t="s">
        <v>120</v>
      </c>
      <c r="H40" t="str">
        <f>VLOOKUP(G40,CaseTypeSet!$A:$B,2,0)</f>
        <v>case_type_set4</v>
      </c>
      <c r="I40" t="s">
        <v>121</v>
      </c>
      <c r="J40" t="str">
        <f>VLOOKUP(I40,CaseTypeColSet!$A:$B,2,0)</f>
        <v>case_type_col_set4_1_1</v>
      </c>
      <c r="K40" t="b">
        <v>1</v>
      </c>
      <c r="L40" t="b">
        <v>1</v>
      </c>
      <c r="M40" t="b">
        <v>1</v>
      </c>
    </row>
    <row r="41" spans="1:13" x14ac:dyDescent="0.3">
      <c r="A41" t="s">
        <v>801</v>
      </c>
      <c r="B41" t="s">
        <v>805</v>
      </c>
      <c r="C41" t="s">
        <v>85</v>
      </c>
      <c r="D41" t="str">
        <f>VLOOKUP(C41,Organization!$A:$B,2,0)</f>
        <v>org1</v>
      </c>
      <c r="E41" t="s">
        <v>48</v>
      </c>
      <c r="F41" t="str">
        <f>VLOOKUP(E41,DataCollection!$A:$B,2,0)</f>
        <v>data_collection8</v>
      </c>
      <c r="G41" t="s">
        <v>124</v>
      </c>
      <c r="H41" t="str">
        <f>VLOOKUP(G41,CaseTypeSet!$A:$B,2,0)</f>
        <v>case_type_set5</v>
      </c>
      <c r="I41" t="s">
        <v>125</v>
      </c>
      <c r="J41" t="str">
        <f>VLOOKUP(I41,CaseTypeColSet!$A:$B,2,0)</f>
        <v>case_type_col_set5_1_1</v>
      </c>
      <c r="K41" t="b">
        <v>1</v>
      </c>
      <c r="L41" t="b">
        <v>1</v>
      </c>
      <c r="M41" t="b">
        <v>1</v>
      </c>
    </row>
    <row r="42" spans="1:13" x14ac:dyDescent="0.3">
      <c r="A42" t="s">
        <v>186</v>
      </c>
      <c r="B42" t="s">
        <v>187</v>
      </c>
      <c r="C42" t="s">
        <v>91</v>
      </c>
      <c r="D42" t="str">
        <f>VLOOKUP(C42,Organization!$A:$B,2,0)</f>
        <v>org3</v>
      </c>
      <c r="E42" t="s">
        <v>48</v>
      </c>
      <c r="F42" t="str">
        <f>VLOOKUP(E42,DataCollection!$A:$B,2,0)</f>
        <v>data_collection8</v>
      </c>
      <c r="G42" t="s">
        <v>108</v>
      </c>
      <c r="H42" t="str">
        <f>VLOOKUP(G42,CaseTypeSet!$A:$B,2,0)</f>
        <v>case_type_set1</v>
      </c>
      <c r="I42" t="s">
        <v>109</v>
      </c>
      <c r="J42" t="str">
        <f>VLOOKUP(I42,CaseTypeColSet!$A:$B,2,0)</f>
        <v>case_type_col_set1_1_1</v>
      </c>
      <c r="K42" t="b">
        <v>1</v>
      </c>
      <c r="L42" t="b">
        <v>1</v>
      </c>
      <c r="M42" t="b">
        <v>1</v>
      </c>
    </row>
    <row r="43" spans="1:13" x14ac:dyDescent="0.3">
      <c r="A43" t="s">
        <v>188</v>
      </c>
      <c r="B43" t="s">
        <v>189</v>
      </c>
      <c r="C43" t="s">
        <v>91</v>
      </c>
      <c r="D43" t="str">
        <f>VLOOKUP(C43,Organization!$A:$B,2,0)</f>
        <v>org3</v>
      </c>
      <c r="E43" t="s">
        <v>48</v>
      </c>
      <c r="F43" t="str">
        <f>VLOOKUP(E43,DataCollection!$A:$B,2,0)</f>
        <v>data_collection8</v>
      </c>
      <c r="G43" t="s">
        <v>112</v>
      </c>
      <c r="H43" t="str">
        <f>VLOOKUP(G43,CaseTypeSet!$A:$B,2,0)</f>
        <v>case_type_set2</v>
      </c>
      <c r="I43" t="s">
        <v>113</v>
      </c>
      <c r="J43" t="str">
        <f>VLOOKUP(I43,CaseTypeColSet!$A:$B,2,0)</f>
        <v>case_type_col_set2_1_1</v>
      </c>
      <c r="K43" t="b">
        <v>1</v>
      </c>
      <c r="L43" t="b">
        <v>1</v>
      </c>
      <c r="M43" t="b">
        <v>1</v>
      </c>
    </row>
    <row r="44" spans="1:13" x14ac:dyDescent="0.3">
      <c r="A44" t="s">
        <v>190</v>
      </c>
      <c r="B44" t="s">
        <v>191</v>
      </c>
      <c r="C44" t="s">
        <v>91</v>
      </c>
      <c r="D44" t="str">
        <f>VLOOKUP(C44,Organization!$A:$B,2,0)</f>
        <v>org3</v>
      </c>
      <c r="E44" t="s">
        <v>48</v>
      </c>
      <c r="F44" t="str">
        <f>VLOOKUP(E44,DataCollection!$A:$B,2,0)</f>
        <v>data_collection8</v>
      </c>
      <c r="G44" t="s">
        <v>116</v>
      </c>
      <c r="H44" t="str">
        <f>VLOOKUP(G44,CaseTypeSet!$A:$B,2,0)</f>
        <v>case_type_set3</v>
      </c>
      <c r="I44" t="s">
        <v>117</v>
      </c>
      <c r="J44" t="str">
        <f>VLOOKUP(I44,CaseTypeColSet!$A:$B,2,0)</f>
        <v>case_type_col_set3_1_1</v>
      </c>
      <c r="K44" t="b">
        <v>1</v>
      </c>
      <c r="L44" t="b">
        <v>1</v>
      </c>
      <c r="M44" t="b">
        <v>1</v>
      </c>
    </row>
    <row r="45" spans="1:13" x14ac:dyDescent="0.3">
      <c r="A45" t="s">
        <v>192</v>
      </c>
      <c r="B45" t="s">
        <v>193</v>
      </c>
      <c r="C45" t="s">
        <v>91</v>
      </c>
      <c r="D45" t="str">
        <f>VLOOKUP(C45,Organization!$A:$B,2,0)</f>
        <v>org3</v>
      </c>
      <c r="E45" t="s">
        <v>48</v>
      </c>
      <c r="F45" t="str">
        <f>VLOOKUP(E45,DataCollection!$A:$B,2,0)</f>
        <v>data_collection8</v>
      </c>
      <c r="G45" t="s">
        <v>120</v>
      </c>
      <c r="H45" t="str">
        <f>VLOOKUP(G45,CaseTypeSet!$A:$B,2,0)</f>
        <v>case_type_set4</v>
      </c>
      <c r="I45" t="s">
        <v>121</v>
      </c>
      <c r="J45" t="str">
        <f>VLOOKUP(I45,CaseTypeColSet!$A:$B,2,0)</f>
        <v>case_type_col_set4_1_1</v>
      </c>
      <c r="K45" t="b">
        <v>1</v>
      </c>
      <c r="L45" t="b">
        <v>1</v>
      </c>
      <c r="M45" t="b">
        <v>1</v>
      </c>
    </row>
    <row r="46" spans="1:13" x14ac:dyDescent="0.3">
      <c r="A46" t="s">
        <v>194</v>
      </c>
      <c r="B46" t="s">
        <v>195</v>
      </c>
      <c r="C46" t="s">
        <v>91</v>
      </c>
      <c r="D46" t="str">
        <f>VLOOKUP(C46,Organization!$A:$B,2,0)</f>
        <v>org3</v>
      </c>
      <c r="E46" t="s">
        <v>48</v>
      </c>
      <c r="F46" t="str">
        <f>VLOOKUP(E46,DataCollection!$A:$B,2,0)</f>
        <v>data_collection8</v>
      </c>
      <c r="G46" t="s">
        <v>124</v>
      </c>
      <c r="H46" t="str">
        <f>VLOOKUP(G46,CaseTypeSet!$A:$B,2,0)</f>
        <v>case_type_set5</v>
      </c>
      <c r="I46" t="s">
        <v>125</v>
      </c>
      <c r="J46" t="str">
        <f>VLOOKUP(I46,CaseTypeColSet!$A:$B,2,0)</f>
        <v>case_type_col_set5_1_1</v>
      </c>
      <c r="K46" t="b">
        <v>1</v>
      </c>
      <c r="L46" t="b">
        <v>1</v>
      </c>
      <c r="M46" t="b">
        <v>1</v>
      </c>
    </row>
    <row r="47" spans="1:13" x14ac:dyDescent="0.3">
      <c r="A47" t="s">
        <v>196</v>
      </c>
      <c r="B47" t="s">
        <v>197</v>
      </c>
      <c r="C47" t="s">
        <v>94</v>
      </c>
      <c r="D47" t="str">
        <f>VLOOKUP(C47,Organization!$A:$B,2,0)</f>
        <v>org4</v>
      </c>
      <c r="E47" t="s">
        <v>62</v>
      </c>
      <c r="F47" t="str">
        <f>VLOOKUP(E47,DataCollection!$A:$B,2,0)</f>
        <v>data_collection9</v>
      </c>
      <c r="G47" t="s">
        <v>108</v>
      </c>
      <c r="H47" t="str">
        <f>VLOOKUP(G47,CaseTypeSet!$A:$B,2,0)</f>
        <v>case_type_set1</v>
      </c>
      <c r="I47" t="s">
        <v>109</v>
      </c>
      <c r="J47" t="str">
        <f>VLOOKUP(I47,CaseTypeColSet!$A:$B,2,0)</f>
        <v>case_type_col_set1_1_1</v>
      </c>
      <c r="K47" t="b">
        <v>1</v>
      </c>
      <c r="L47" t="b">
        <v>1</v>
      </c>
      <c r="M47" t="b">
        <v>1</v>
      </c>
    </row>
    <row r="48" spans="1:13" x14ac:dyDescent="0.3">
      <c r="A48" t="s">
        <v>198</v>
      </c>
      <c r="B48" t="s">
        <v>199</v>
      </c>
      <c r="C48" t="s">
        <v>94</v>
      </c>
      <c r="D48" t="str">
        <f>VLOOKUP(C48,Organization!$A:$B,2,0)</f>
        <v>org4</v>
      </c>
      <c r="E48" t="s">
        <v>62</v>
      </c>
      <c r="F48" t="str">
        <f>VLOOKUP(E48,DataCollection!$A:$B,2,0)</f>
        <v>data_collection9</v>
      </c>
      <c r="G48" t="s">
        <v>112</v>
      </c>
      <c r="H48" t="str">
        <f>VLOOKUP(G48,CaseTypeSet!$A:$B,2,0)</f>
        <v>case_type_set2</v>
      </c>
      <c r="I48" t="s">
        <v>113</v>
      </c>
      <c r="J48" t="str">
        <f>VLOOKUP(I48,CaseTypeColSet!$A:$B,2,0)</f>
        <v>case_type_col_set2_1_1</v>
      </c>
      <c r="K48" t="b">
        <v>1</v>
      </c>
      <c r="L48" t="b">
        <v>1</v>
      </c>
      <c r="M48" t="b">
        <v>1</v>
      </c>
    </row>
    <row r="49" spans="1:13" x14ac:dyDescent="0.3">
      <c r="A49" t="s">
        <v>200</v>
      </c>
      <c r="B49" t="s">
        <v>201</v>
      </c>
      <c r="C49" t="s">
        <v>94</v>
      </c>
      <c r="D49" t="str">
        <f>VLOOKUP(C49,Organization!$A:$B,2,0)</f>
        <v>org4</v>
      </c>
      <c r="E49" t="s">
        <v>62</v>
      </c>
      <c r="F49" t="str">
        <f>VLOOKUP(E49,DataCollection!$A:$B,2,0)</f>
        <v>data_collection9</v>
      </c>
      <c r="G49" t="s">
        <v>116</v>
      </c>
      <c r="H49" t="str">
        <f>VLOOKUP(G49,CaseTypeSet!$A:$B,2,0)</f>
        <v>case_type_set3</v>
      </c>
      <c r="I49" t="s">
        <v>117</v>
      </c>
      <c r="J49" t="str">
        <f>VLOOKUP(I49,CaseTypeColSet!$A:$B,2,0)</f>
        <v>case_type_col_set3_1_1</v>
      </c>
      <c r="K49" t="b">
        <v>1</v>
      </c>
      <c r="L49" t="b">
        <v>1</v>
      </c>
      <c r="M49" t="b">
        <v>1</v>
      </c>
    </row>
    <row r="50" spans="1:13" x14ac:dyDescent="0.3">
      <c r="A50" t="s">
        <v>202</v>
      </c>
      <c r="B50" t="s">
        <v>203</v>
      </c>
      <c r="C50" t="s">
        <v>94</v>
      </c>
      <c r="D50" t="str">
        <f>VLOOKUP(C50,Organization!$A:$B,2,0)</f>
        <v>org4</v>
      </c>
      <c r="E50" t="s">
        <v>62</v>
      </c>
      <c r="F50" t="str">
        <f>VLOOKUP(E50,DataCollection!$A:$B,2,0)</f>
        <v>data_collection9</v>
      </c>
      <c r="G50" t="s">
        <v>120</v>
      </c>
      <c r="H50" t="str">
        <f>VLOOKUP(G50,CaseTypeSet!$A:$B,2,0)</f>
        <v>case_type_set4</v>
      </c>
      <c r="I50" t="s">
        <v>121</v>
      </c>
      <c r="J50" t="str">
        <f>VLOOKUP(I50,CaseTypeColSet!$A:$B,2,0)</f>
        <v>case_type_col_set4_1_1</v>
      </c>
      <c r="K50" t="b">
        <v>1</v>
      </c>
      <c r="L50" t="b">
        <v>1</v>
      </c>
      <c r="M50" t="b">
        <v>1</v>
      </c>
    </row>
    <row r="51" spans="1:13" x14ac:dyDescent="0.3">
      <c r="A51" t="s">
        <v>204</v>
      </c>
      <c r="B51" t="s">
        <v>205</v>
      </c>
      <c r="C51" t="s">
        <v>94</v>
      </c>
      <c r="D51" t="str">
        <f>VLOOKUP(C51,Organization!$A:$B,2,0)</f>
        <v>org4</v>
      </c>
      <c r="E51" t="s">
        <v>62</v>
      </c>
      <c r="F51" t="str">
        <f>VLOOKUP(E51,DataCollection!$A:$B,2,0)</f>
        <v>data_collection9</v>
      </c>
      <c r="G51" t="s">
        <v>124</v>
      </c>
      <c r="H51" t="str">
        <f>VLOOKUP(G51,CaseTypeSet!$A:$B,2,0)</f>
        <v>case_type_set5</v>
      </c>
      <c r="I51" t="s">
        <v>125</v>
      </c>
      <c r="J51" t="str">
        <f>VLOOKUP(I51,CaseTypeColSet!$A:$B,2,0)</f>
        <v>case_type_col_set5_1_1</v>
      </c>
      <c r="K51" t="b">
        <v>1</v>
      </c>
      <c r="L51" t="b">
        <v>1</v>
      </c>
      <c r="M51" t="b">
        <v>1</v>
      </c>
    </row>
    <row r="52" spans="1:13" x14ac:dyDescent="0.3">
      <c r="A52" t="s">
        <v>206</v>
      </c>
      <c r="B52" t="s">
        <v>207</v>
      </c>
      <c r="C52" t="s">
        <v>97</v>
      </c>
      <c r="D52" t="str">
        <f>VLOOKUP(C52,Organization!$A:$B,2,0)</f>
        <v>org5</v>
      </c>
      <c r="E52" t="s">
        <v>76</v>
      </c>
      <c r="F52" t="str">
        <f>VLOOKUP(E52,DataCollection!$A:$B,2,0)</f>
        <v>data_collection10</v>
      </c>
      <c r="G52" t="s">
        <v>108</v>
      </c>
      <c r="H52" t="str">
        <f>VLOOKUP(G52,CaseTypeSet!$A:$B,2,0)</f>
        <v>case_type_set1</v>
      </c>
      <c r="I52" t="s">
        <v>109</v>
      </c>
      <c r="J52" t="str">
        <f>VLOOKUP(I52,CaseTypeColSet!$A:$B,2,0)</f>
        <v>case_type_col_set1_1_1</v>
      </c>
      <c r="K52" t="b">
        <v>1</v>
      </c>
      <c r="L52" t="b">
        <v>1</v>
      </c>
      <c r="M52" t="b">
        <v>1</v>
      </c>
    </row>
    <row r="53" spans="1:13" x14ac:dyDescent="0.3">
      <c r="A53" t="s">
        <v>208</v>
      </c>
      <c r="B53" t="s">
        <v>209</v>
      </c>
      <c r="C53" t="s">
        <v>97</v>
      </c>
      <c r="D53" t="str">
        <f>VLOOKUP(C53,Organization!$A:$B,2,0)</f>
        <v>org5</v>
      </c>
      <c r="E53" t="s">
        <v>76</v>
      </c>
      <c r="F53" t="str">
        <f>VLOOKUP(E53,DataCollection!$A:$B,2,0)</f>
        <v>data_collection10</v>
      </c>
      <c r="G53" t="s">
        <v>112</v>
      </c>
      <c r="H53" t="str">
        <f>VLOOKUP(G53,CaseTypeSet!$A:$B,2,0)</f>
        <v>case_type_set2</v>
      </c>
      <c r="I53" t="s">
        <v>113</v>
      </c>
      <c r="J53" t="str">
        <f>VLOOKUP(I53,CaseTypeColSet!$A:$B,2,0)</f>
        <v>case_type_col_set2_1_1</v>
      </c>
      <c r="K53" t="b">
        <v>1</v>
      </c>
      <c r="L53" t="b">
        <v>1</v>
      </c>
      <c r="M53" t="b">
        <v>1</v>
      </c>
    </row>
    <row r="54" spans="1:13" x14ac:dyDescent="0.3">
      <c r="A54" t="s">
        <v>210</v>
      </c>
      <c r="B54" t="s">
        <v>211</v>
      </c>
      <c r="C54" t="s">
        <v>97</v>
      </c>
      <c r="D54" t="str">
        <f>VLOOKUP(C54,Organization!$A:$B,2,0)</f>
        <v>org5</v>
      </c>
      <c r="E54" t="s">
        <v>76</v>
      </c>
      <c r="F54" t="str">
        <f>VLOOKUP(E54,DataCollection!$A:$B,2,0)</f>
        <v>data_collection10</v>
      </c>
      <c r="G54" t="s">
        <v>116</v>
      </c>
      <c r="H54" t="str">
        <f>VLOOKUP(G54,CaseTypeSet!$A:$B,2,0)</f>
        <v>case_type_set3</v>
      </c>
      <c r="I54" t="s">
        <v>117</v>
      </c>
      <c r="J54" t="str">
        <f>VLOOKUP(I54,CaseTypeColSet!$A:$B,2,0)</f>
        <v>case_type_col_set3_1_1</v>
      </c>
      <c r="K54" t="b">
        <v>1</v>
      </c>
      <c r="L54" t="b">
        <v>1</v>
      </c>
      <c r="M54" t="b">
        <v>1</v>
      </c>
    </row>
    <row r="55" spans="1:13" x14ac:dyDescent="0.3">
      <c r="A55" t="s">
        <v>212</v>
      </c>
      <c r="B55" t="s">
        <v>213</v>
      </c>
      <c r="C55" t="s">
        <v>97</v>
      </c>
      <c r="D55" t="str">
        <f>VLOOKUP(C55,Organization!$A:$B,2,0)</f>
        <v>org5</v>
      </c>
      <c r="E55" t="s">
        <v>76</v>
      </c>
      <c r="F55" t="str">
        <f>VLOOKUP(E55,DataCollection!$A:$B,2,0)</f>
        <v>data_collection10</v>
      </c>
      <c r="G55" t="s">
        <v>120</v>
      </c>
      <c r="H55" t="str">
        <f>VLOOKUP(G55,CaseTypeSet!$A:$B,2,0)</f>
        <v>case_type_set4</v>
      </c>
      <c r="I55" t="s">
        <v>121</v>
      </c>
      <c r="J55" t="str">
        <f>VLOOKUP(I55,CaseTypeColSet!$A:$B,2,0)</f>
        <v>case_type_col_set4_1_1</v>
      </c>
      <c r="K55" t="b">
        <v>1</v>
      </c>
      <c r="L55" t="b">
        <v>1</v>
      </c>
      <c r="M55" t="b">
        <v>1</v>
      </c>
    </row>
    <row r="56" spans="1:13" x14ac:dyDescent="0.3">
      <c r="A56" t="s">
        <v>214</v>
      </c>
      <c r="B56" t="s">
        <v>215</v>
      </c>
      <c r="C56" t="s">
        <v>97</v>
      </c>
      <c r="D56" t="str">
        <f>VLOOKUP(C56,Organization!$A:$B,2,0)</f>
        <v>org5</v>
      </c>
      <c r="E56" t="s">
        <v>76</v>
      </c>
      <c r="F56" t="str">
        <f>VLOOKUP(E56,DataCollection!$A:$B,2,0)</f>
        <v>data_collection10</v>
      </c>
      <c r="G56" t="s">
        <v>124</v>
      </c>
      <c r="H56" t="str">
        <f>VLOOKUP(G56,CaseTypeSet!$A:$B,2,0)</f>
        <v>case_type_set5</v>
      </c>
      <c r="I56" t="s">
        <v>125</v>
      </c>
      <c r="J56" t="str">
        <f>VLOOKUP(I56,CaseTypeColSet!$A:$B,2,0)</f>
        <v>case_type_col_set5_1_1</v>
      </c>
      <c r="K56" t="b">
        <v>1</v>
      </c>
      <c r="L56" t="b">
        <v>1</v>
      </c>
      <c r="M56" t="b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workbookViewId="0">
      <selection activeCell="F3" sqref="F3"/>
    </sheetView>
  </sheetViews>
  <sheetFormatPr defaultRowHeight="14.4" x14ac:dyDescent="0.3"/>
  <cols>
    <col min="1" max="1" width="36.21875" bestFit="1" customWidth="1"/>
    <col min="2" max="2" width="36.109375" customWidth="1"/>
    <col min="3" max="3" width="17.6640625" customWidth="1"/>
    <col min="4" max="4" width="36.109375" customWidth="1"/>
    <col min="5" max="5" width="26.21875" customWidth="1"/>
    <col min="6" max="6" width="36.109375" customWidth="1"/>
    <col min="7" max="7" width="26.88671875" customWidth="1"/>
    <col min="8" max="8" width="4.77734375" customWidth="1"/>
    <col min="9" max="9" width="23.5546875" customWidth="1"/>
    <col min="10" max="10" width="8.21875" bestFit="1" customWidth="1"/>
    <col min="11" max="12" width="5.44140625" bestFit="1" customWidth="1"/>
  </cols>
  <sheetData>
    <row r="1" spans="1:12" x14ac:dyDescent="0.3">
      <c r="A1" s="1" t="s">
        <v>0</v>
      </c>
      <c r="B1" s="1" t="s">
        <v>1</v>
      </c>
      <c r="C1" s="1" t="s">
        <v>782</v>
      </c>
      <c r="D1" s="1" t="s">
        <v>2</v>
      </c>
      <c r="E1" s="1" t="s">
        <v>783</v>
      </c>
      <c r="F1" s="1" t="s">
        <v>100</v>
      </c>
      <c r="G1" s="1" t="s">
        <v>785</v>
      </c>
      <c r="H1" s="1" t="s">
        <v>102</v>
      </c>
      <c r="I1" s="1" t="s">
        <v>786</v>
      </c>
      <c r="J1" s="1" t="s">
        <v>3</v>
      </c>
      <c r="K1" s="1" t="s">
        <v>104</v>
      </c>
      <c r="L1" s="1" t="s">
        <v>105</v>
      </c>
    </row>
    <row r="2" spans="1:12" x14ac:dyDescent="0.3">
      <c r="A2" t="s">
        <v>216</v>
      </c>
      <c r="B2" t="s">
        <v>11</v>
      </c>
      <c r="C2" t="str">
        <f>VLOOKUP(B2,User!$A:$C,3,0)</f>
        <v>org_user1_1</v>
      </c>
      <c r="D2" t="s">
        <v>12</v>
      </c>
      <c r="E2" t="str">
        <f>VLOOKUP(D2,DataCollection!$A:$B,2,0)</f>
        <v>data_collection1</v>
      </c>
      <c r="F2" t="s">
        <v>108</v>
      </c>
      <c r="G2" t="str">
        <f>VLOOKUP(F2,CaseTypeSet!$A:$B,2,0)</f>
        <v>case_type_set1</v>
      </c>
      <c r="H2" t="s">
        <v>109</v>
      </c>
      <c r="I2" t="str">
        <f>VLOOKUP(H2,CaseTypeColSet!$A:$B,2,0)</f>
        <v>case_type_col_set1_1_1</v>
      </c>
      <c r="J2" t="b">
        <v>1</v>
      </c>
      <c r="K2" t="b">
        <v>1</v>
      </c>
      <c r="L2" t="b">
        <v>1</v>
      </c>
    </row>
    <row r="3" spans="1:12" x14ac:dyDescent="0.3">
      <c r="A3" t="s">
        <v>217</v>
      </c>
      <c r="B3" t="s">
        <v>11</v>
      </c>
      <c r="C3" t="str">
        <f>VLOOKUP(B3,User!$A:$C,3,0)</f>
        <v>org_user1_1</v>
      </c>
      <c r="D3" t="s">
        <v>12</v>
      </c>
      <c r="E3" t="str">
        <f>VLOOKUP(D3,DataCollection!$A:$B,2,0)</f>
        <v>data_collection1</v>
      </c>
      <c r="F3" t="s">
        <v>112</v>
      </c>
      <c r="G3" t="str">
        <f>VLOOKUP(F3,CaseTypeSet!$A:$B,2,0)</f>
        <v>case_type_set2</v>
      </c>
      <c r="H3" t="s">
        <v>113</v>
      </c>
      <c r="I3" t="str">
        <f>VLOOKUP(H3,CaseTypeColSet!$A:$B,2,0)</f>
        <v>case_type_col_set2_1_1</v>
      </c>
      <c r="J3" t="b">
        <v>1</v>
      </c>
      <c r="K3" t="b">
        <v>1</v>
      </c>
      <c r="L3" t="b">
        <v>1</v>
      </c>
    </row>
    <row r="4" spans="1:12" x14ac:dyDescent="0.3">
      <c r="A4" t="s">
        <v>218</v>
      </c>
      <c r="B4" t="s">
        <v>11</v>
      </c>
      <c r="C4" t="str">
        <f>VLOOKUP(B4,User!$A:$C,3,0)</f>
        <v>org_user1_1</v>
      </c>
      <c r="D4" t="s">
        <v>12</v>
      </c>
      <c r="E4" t="str">
        <f>VLOOKUP(D4,DataCollection!$A:$B,2,0)</f>
        <v>data_collection1</v>
      </c>
      <c r="F4" t="s">
        <v>116</v>
      </c>
      <c r="G4" t="str">
        <f>VLOOKUP(F4,CaseTypeSet!$A:$B,2,0)</f>
        <v>case_type_set3</v>
      </c>
      <c r="H4" t="s">
        <v>117</v>
      </c>
      <c r="I4" t="str">
        <f>VLOOKUP(H4,CaseTypeColSet!$A:$B,2,0)</f>
        <v>case_type_col_set3_1_1</v>
      </c>
      <c r="J4" t="b">
        <v>1</v>
      </c>
      <c r="K4" t="b">
        <v>1</v>
      </c>
      <c r="L4" t="b">
        <v>1</v>
      </c>
    </row>
    <row r="5" spans="1:12" x14ac:dyDescent="0.3">
      <c r="A5" t="s">
        <v>219</v>
      </c>
      <c r="B5" t="s">
        <v>11</v>
      </c>
      <c r="C5" t="str">
        <f>VLOOKUP(B5,User!$A:$C,3,0)</f>
        <v>org_user1_1</v>
      </c>
      <c r="D5" t="s">
        <v>12</v>
      </c>
      <c r="E5" t="str">
        <f>VLOOKUP(D5,DataCollection!$A:$B,2,0)</f>
        <v>data_collection1</v>
      </c>
      <c r="F5" t="s">
        <v>120</v>
      </c>
      <c r="G5" t="str">
        <f>VLOOKUP(F5,CaseTypeSet!$A:$B,2,0)</f>
        <v>case_type_set4</v>
      </c>
      <c r="H5" t="s">
        <v>121</v>
      </c>
      <c r="I5" t="str">
        <f>VLOOKUP(H5,CaseTypeColSet!$A:$B,2,0)</f>
        <v>case_type_col_set4_1_1</v>
      </c>
      <c r="J5" t="b">
        <v>1</v>
      </c>
      <c r="K5" t="b">
        <v>1</v>
      </c>
      <c r="L5" t="b">
        <v>1</v>
      </c>
    </row>
    <row r="6" spans="1:12" x14ac:dyDescent="0.3">
      <c r="A6" t="s">
        <v>220</v>
      </c>
      <c r="B6" t="s">
        <v>11</v>
      </c>
      <c r="C6" t="str">
        <f>VLOOKUP(B6,User!$A:$C,3,0)</f>
        <v>org_user1_1</v>
      </c>
      <c r="D6" t="s">
        <v>12</v>
      </c>
      <c r="E6" t="str">
        <f>VLOOKUP(D6,DataCollection!$A:$B,2,0)</f>
        <v>data_collection1</v>
      </c>
      <c r="F6" t="s">
        <v>124</v>
      </c>
      <c r="G6" t="str">
        <f>VLOOKUP(F6,CaseTypeSet!$A:$B,2,0)</f>
        <v>case_type_set5</v>
      </c>
      <c r="H6" t="s">
        <v>125</v>
      </c>
      <c r="I6" t="str">
        <f>VLOOKUP(H6,CaseTypeColSet!$A:$B,2,0)</f>
        <v>case_type_col_set5_1_1</v>
      </c>
      <c r="J6" t="b">
        <v>1</v>
      </c>
      <c r="K6" t="b">
        <v>1</v>
      </c>
      <c r="L6" t="b">
        <v>1</v>
      </c>
    </row>
    <row r="7" spans="1:12" x14ac:dyDescent="0.3">
      <c r="A7" t="s">
        <v>221</v>
      </c>
      <c r="B7" t="s">
        <v>25</v>
      </c>
      <c r="C7" t="str">
        <f>VLOOKUP(B7,User!$A:$C,3,0)</f>
        <v>org_user2_1</v>
      </c>
      <c r="D7" t="s">
        <v>26</v>
      </c>
      <c r="E7" t="str">
        <f>VLOOKUP(D7,DataCollection!$A:$B,2,0)</f>
        <v>data_collection2</v>
      </c>
      <c r="F7" t="s">
        <v>108</v>
      </c>
      <c r="G7" t="str">
        <f>VLOOKUP(F7,CaseTypeSet!$A:$B,2,0)</f>
        <v>case_type_set1</v>
      </c>
      <c r="H7" t="s">
        <v>109</v>
      </c>
      <c r="I7" t="str">
        <f>VLOOKUP(H7,CaseTypeColSet!$A:$B,2,0)</f>
        <v>case_type_col_set1_1_1</v>
      </c>
      <c r="J7" t="b">
        <v>1</v>
      </c>
      <c r="K7" t="b">
        <v>1</v>
      </c>
      <c r="L7" t="b">
        <v>1</v>
      </c>
    </row>
    <row r="8" spans="1:12" x14ac:dyDescent="0.3">
      <c r="A8" t="s">
        <v>222</v>
      </c>
      <c r="B8" t="s">
        <v>25</v>
      </c>
      <c r="C8" t="str">
        <f>VLOOKUP(B8,User!$A:$C,3,0)</f>
        <v>org_user2_1</v>
      </c>
      <c r="D8" t="s">
        <v>26</v>
      </c>
      <c r="E8" t="str">
        <f>VLOOKUP(D8,DataCollection!$A:$B,2,0)</f>
        <v>data_collection2</v>
      </c>
      <c r="F8" t="s">
        <v>112</v>
      </c>
      <c r="G8" t="str">
        <f>VLOOKUP(F8,CaseTypeSet!$A:$B,2,0)</f>
        <v>case_type_set2</v>
      </c>
      <c r="H8" t="s">
        <v>113</v>
      </c>
      <c r="I8" t="str">
        <f>VLOOKUP(H8,CaseTypeColSet!$A:$B,2,0)</f>
        <v>case_type_col_set2_1_1</v>
      </c>
      <c r="J8" t="b">
        <v>1</v>
      </c>
      <c r="K8" t="b">
        <v>1</v>
      </c>
      <c r="L8" t="b">
        <v>1</v>
      </c>
    </row>
    <row r="9" spans="1:12" x14ac:dyDescent="0.3">
      <c r="A9" t="s">
        <v>223</v>
      </c>
      <c r="B9" t="s">
        <v>25</v>
      </c>
      <c r="C9" t="str">
        <f>VLOOKUP(B9,User!$A:$C,3,0)</f>
        <v>org_user2_1</v>
      </c>
      <c r="D9" t="s">
        <v>26</v>
      </c>
      <c r="E9" t="str">
        <f>VLOOKUP(D9,DataCollection!$A:$B,2,0)</f>
        <v>data_collection2</v>
      </c>
      <c r="F9" t="s">
        <v>116</v>
      </c>
      <c r="G9" t="str">
        <f>VLOOKUP(F9,CaseTypeSet!$A:$B,2,0)</f>
        <v>case_type_set3</v>
      </c>
      <c r="H9" t="s">
        <v>117</v>
      </c>
      <c r="I9" t="str">
        <f>VLOOKUP(H9,CaseTypeColSet!$A:$B,2,0)</f>
        <v>case_type_col_set3_1_1</v>
      </c>
      <c r="J9" t="b">
        <v>1</v>
      </c>
      <c r="K9" t="b">
        <v>1</v>
      </c>
      <c r="L9" t="b">
        <v>1</v>
      </c>
    </row>
    <row r="10" spans="1:12" x14ac:dyDescent="0.3">
      <c r="A10" t="s">
        <v>224</v>
      </c>
      <c r="B10" t="s">
        <v>25</v>
      </c>
      <c r="C10" t="str">
        <f>VLOOKUP(B10,User!$A:$C,3,0)</f>
        <v>org_user2_1</v>
      </c>
      <c r="D10" t="s">
        <v>26</v>
      </c>
      <c r="E10" t="str">
        <f>VLOOKUP(D10,DataCollection!$A:$B,2,0)</f>
        <v>data_collection2</v>
      </c>
      <c r="F10" t="s">
        <v>120</v>
      </c>
      <c r="G10" t="str">
        <f>VLOOKUP(F10,CaseTypeSet!$A:$B,2,0)</f>
        <v>case_type_set4</v>
      </c>
      <c r="H10" t="s">
        <v>121</v>
      </c>
      <c r="I10" t="str">
        <f>VLOOKUP(H10,CaseTypeColSet!$A:$B,2,0)</f>
        <v>case_type_col_set4_1_1</v>
      </c>
      <c r="J10" t="b">
        <v>1</v>
      </c>
      <c r="K10" t="b">
        <v>1</v>
      </c>
      <c r="L10" t="b">
        <v>1</v>
      </c>
    </row>
    <row r="11" spans="1:12" x14ac:dyDescent="0.3">
      <c r="A11" t="s">
        <v>225</v>
      </c>
      <c r="B11" t="s">
        <v>25</v>
      </c>
      <c r="C11" t="str">
        <f>VLOOKUP(B11,User!$A:$C,3,0)</f>
        <v>org_user2_1</v>
      </c>
      <c r="D11" t="s">
        <v>26</v>
      </c>
      <c r="E11" t="str">
        <f>VLOOKUP(D11,DataCollection!$A:$B,2,0)</f>
        <v>data_collection2</v>
      </c>
      <c r="F11" t="s">
        <v>124</v>
      </c>
      <c r="G11" t="str">
        <f>VLOOKUP(F11,CaseTypeSet!$A:$B,2,0)</f>
        <v>case_type_set5</v>
      </c>
      <c r="H11" t="s">
        <v>125</v>
      </c>
      <c r="I11" t="str">
        <f>VLOOKUP(H11,CaseTypeColSet!$A:$B,2,0)</f>
        <v>case_type_col_set5_1_1</v>
      </c>
      <c r="J11" t="b">
        <v>1</v>
      </c>
      <c r="K11" t="b">
        <v>1</v>
      </c>
      <c r="L11" t="b">
        <v>1</v>
      </c>
    </row>
    <row r="12" spans="1:12" x14ac:dyDescent="0.3">
      <c r="A12" t="s">
        <v>226</v>
      </c>
      <c r="B12" t="s">
        <v>39</v>
      </c>
      <c r="C12" t="str">
        <f>VLOOKUP(B12,User!$A:$C,3,0)</f>
        <v>org_user3_1</v>
      </c>
      <c r="D12" t="s">
        <v>40</v>
      </c>
      <c r="E12" t="str">
        <f>VLOOKUP(D12,DataCollection!$A:$B,2,0)</f>
        <v>data_collection3</v>
      </c>
      <c r="F12" t="s">
        <v>108</v>
      </c>
      <c r="G12" t="str">
        <f>VLOOKUP(F12,CaseTypeSet!$A:$B,2,0)</f>
        <v>case_type_set1</v>
      </c>
      <c r="H12" t="s">
        <v>109</v>
      </c>
      <c r="I12" t="str">
        <f>VLOOKUP(H12,CaseTypeColSet!$A:$B,2,0)</f>
        <v>case_type_col_set1_1_1</v>
      </c>
      <c r="J12" t="b">
        <v>1</v>
      </c>
      <c r="K12" t="b">
        <v>1</v>
      </c>
      <c r="L12" t="b">
        <v>1</v>
      </c>
    </row>
    <row r="13" spans="1:12" x14ac:dyDescent="0.3">
      <c r="A13" t="s">
        <v>227</v>
      </c>
      <c r="B13" t="s">
        <v>39</v>
      </c>
      <c r="C13" t="str">
        <f>VLOOKUP(B13,User!$A:$C,3,0)</f>
        <v>org_user3_1</v>
      </c>
      <c r="D13" t="s">
        <v>40</v>
      </c>
      <c r="E13" t="str">
        <f>VLOOKUP(D13,DataCollection!$A:$B,2,0)</f>
        <v>data_collection3</v>
      </c>
      <c r="F13" t="s">
        <v>112</v>
      </c>
      <c r="G13" t="str">
        <f>VLOOKUP(F13,CaseTypeSet!$A:$B,2,0)</f>
        <v>case_type_set2</v>
      </c>
      <c r="H13" t="s">
        <v>113</v>
      </c>
      <c r="I13" t="str">
        <f>VLOOKUP(H13,CaseTypeColSet!$A:$B,2,0)</f>
        <v>case_type_col_set2_1_1</v>
      </c>
      <c r="J13" t="b">
        <v>1</v>
      </c>
      <c r="K13" t="b">
        <v>1</v>
      </c>
      <c r="L13" t="b">
        <v>1</v>
      </c>
    </row>
    <row r="14" spans="1:12" x14ac:dyDescent="0.3">
      <c r="A14" t="s">
        <v>228</v>
      </c>
      <c r="B14" t="s">
        <v>39</v>
      </c>
      <c r="C14" t="str">
        <f>VLOOKUP(B14,User!$A:$C,3,0)</f>
        <v>org_user3_1</v>
      </c>
      <c r="D14" t="s">
        <v>40</v>
      </c>
      <c r="E14" t="str">
        <f>VLOOKUP(D14,DataCollection!$A:$B,2,0)</f>
        <v>data_collection3</v>
      </c>
      <c r="F14" t="s">
        <v>116</v>
      </c>
      <c r="G14" t="str">
        <f>VLOOKUP(F14,CaseTypeSet!$A:$B,2,0)</f>
        <v>case_type_set3</v>
      </c>
      <c r="H14" t="s">
        <v>117</v>
      </c>
      <c r="I14" t="str">
        <f>VLOOKUP(H14,CaseTypeColSet!$A:$B,2,0)</f>
        <v>case_type_col_set3_1_1</v>
      </c>
      <c r="J14" t="b">
        <v>1</v>
      </c>
      <c r="K14" t="b">
        <v>1</v>
      </c>
      <c r="L14" t="b">
        <v>1</v>
      </c>
    </row>
    <row r="15" spans="1:12" x14ac:dyDescent="0.3">
      <c r="A15" t="s">
        <v>229</v>
      </c>
      <c r="B15" t="s">
        <v>39</v>
      </c>
      <c r="C15" t="str">
        <f>VLOOKUP(B15,User!$A:$C,3,0)</f>
        <v>org_user3_1</v>
      </c>
      <c r="D15" t="s">
        <v>40</v>
      </c>
      <c r="E15" t="str">
        <f>VLOOKUP(D15,DataCollection!$A:$B,2,0)</f>
        <v>data_collection3</v>
      </c>
      <c r="F15" t="s">
        <v>120</v>
      </c>
      <c r="G15" t="str">
        <f>VLOOKUP(F15,CaseTypeSet!$A:$B,2,0)</f>
        <v>case_type_set4</v>
      </c>
      <c r="H15" t="s">
        <v>121</v>
      </c>
      <c r="I15" t="str">
        <f>VLOOKUP(H15,CaseTypeColSet!$A:$B,2,0)</f>
        <v>case_type_col_set4_1_1</v>
      </c>
      <c r="J15" t="b">
        <v>1</v>
      </c>
      <c r="K15" t="b">
        <v>1</v>
      </c>
      <c r="L15" t="b">
        <v>1</v>
      </c>
    </row>
    <row r="16" spans="1:12" x14ac:dyDescent="0.3">
      <c r="A16" t="s">
        <v>230</v>
      </c>
      <c r="B16" t="s">
        <v>39</v>
      </c>
      <c r="C16" t="str">
        <f>VLOOKUP(B16,User!$A:$C,3,0)</f>
        <v>org_user3_1</v>
      </c>
      <c r="D16" t="s">
        <v>40</v>
      </c>
      <c r="E16" t="str">
        <f>VLOOKUP(D16,DataCollection!$A:$B,2,0)</f>
        <v>data_collection3</v>
      </c>
      <c r="F16" t="s">
        <v>124</v>
      </c>
      <c r="G16" t="str">
        <f>VLOOKUP(F16,CaseTypeSet!$A:$B,2,0)</f>
        <v>case_type_set5</v>
      </c>
      <c r="H16" t="s">
        <v>125</v>
      </c>
      <c r="I16" t="str">
        <f>VLOOKUP(H16,CaseTypeColSet!$A:$B,2,0)</f>
        <v>case_type_col_set5_1_1</v>
      </c>
      <c r="J16" t="b">
        <v>1</v>
      </c>
      <c r="K16" t="b">
        <v>1</v>
      </c>
      <c r="L16" t="b">
        <v>1</v>
      </c>
    </row>
    <row r="17" spans="1:12" x14ac:dyDescent="0.3">
      <c r="A17" t="s">
        <v>231</v>
      </c>
      <c r="B17" t="s">
        <v>53</v>
      </c>
      <c r="C17" t="str">
        <f>VLOOKUP(B17,User!$A:$C,3,0)</f>
        <v>org_user4_1</v>
      </c>
      <c r="D17" t="s">
        <v>54</v>
      </c>
      <c r="E17" t="str">
        <f>VLOOKUP(D17,DataCollection!$A:$B,2,0)</f>
        <v>data_collection4</v>
      </c>
      <c r="F17" t="s">
        <v>108</v>
      </c>
      <c r="G17" t="str">
        <f>VLOOKUP(F17,CaseTypeSet!$A:$B,2,0)</f>
        <v>case_type_set1</v>
      </c>
      <c r="H17" t="s">
        <v>109</v>
      </c>
      <c r="I17" t="str">
        <f>VLOOKUP(H17,CaseTypeColSet!$A:$B,2,0)</f>
        <v>case_type_col_set1_1_1</v>
      </c>
      <c r="J17" t="b">
        <v>1</v>
      </c>
      <c r="K17" t="b">
        <v>1</v>
      </c>
      <c r="L17" t="b">
        <v>1</v>
      </c>
    </row>
    <row r="18" spans="1:12" x14ac:dyDescent="0.3">
      <c r="A18" t="s">
        <v>232</v>
      </c>
      <c r="B18" t="s">
        <v>53</v>
      </c>
      <c r="C18" t="str">
        <f>VLOOKUP(B18,User!$A:$C,3,0)</f>
        <v>org_user4_1</v>
      </c>
      <c r="D18" t="s">
        <v>54</v>
      </c>
      <c r="E18" t="str">
        <f>VLOOKUP(D18,DataCollection!$A:$B,2,0)</f>
        <v>data_collection4</v>
      </c>
      <c r="F18" t="s">
        <v>112</v>
      </c>
      <c r="G18" t="str">
        <f>VLOOKUP(F18,CaseTypeSet!$A:$B,2,0)</f>
        <v>case_type_set2</v>
      </c>
      <c r="H18" t="s">
        <v>113</v>
      </c>
      <c r="I18" t="str">
        <f>VLOOKUP(H18,CaseTypeColSet!$A:$B,2,0)</f>
        <v>case_type_col_set2_1_1</v>
      </c>
      <c r="J18" t="b">
        <v>1</v>
      </c>
      <c r="K18" t="b">
        <v>1</v>
      </c>
      <c r="L18" t="b">
        <v>1</v>
      </c>
    </row>
    <row r="19" spans="1:12" x14ac:dyDescent="0.3">
      <c r="A19" t="s">
        <v>233</v>
      </c>
      <c r="B19" t="s">
        <v>53</v>
      </c>
      <c r="C19" t="str">
        <f>VLOOKUP(B19,User!$A:$C,3,0)</f>
        <v>org_user4_1</v>
      </c>
      <c r="D19" t="s">
        <v>54</v>
      </c>
      <c r="E19" t="str">
        <f>VLOOKUP(D19,DataCollection!$A:$B,2,0)</f>
        <v>data_collection4</v>
      </c>
      <c r="F19" t="s">
        <v>116</v>
      </c>
      <c r="G19" t="str">
        <f>VLOOKUP(F19,CaseTypeSet!$A:$B,2,0)</f>
        <v>case_type_set3</v>
      </c>
      <c r="H19" t="s">
        <v>117</v>
      </c>
      <c r="I19" t="str">
        <f>VLOOKUP(H19,CaseTypeColSet!$A:$B,2,0)</f>
        <v>case_type_col_set3_1_1</v>
      </c>
      <c r="J19" t="b">
        <v>1</v>
      </c>
      <c r="K19" t="b">
        <v>1</v>
      </c>
      <c r="L19" t="b">
        <v>1</v>
      </c>
    </row>
    <row r="20" spans="1:12" x14ac:dyDescent="0.3">
      <c r="A20" t="s">
        <v>234</v>
      </c>
      <c r="B20" t="s">
        <v>53</v>
      </c>
      <c r="C20" t="str">
        <f>VLOOKUP(B20,User!$A:$C,3,0)</f>
        <v>org_user4_1</v>
      </c>
      <c r="D20" t="s">
        <v>54</v>
      </c>
      <c r="E20" t="str">
        <f>VLOOKUP(D20,DataCollection!$A:$B,2,0)</f>
        <v>data_collection4</v>
      </c>
      <c r="F20" t="s">
        <v>120</v>
      </c>
      <c r="G20" t="str">
        <f>VLOOKUP(F20,CaseTypeSet!$A:$B,2,0)</f>
        <v>case_type_set4</v>
      </c>
      <c r="H20" t="s">
        <v>121</v>
      </c>
      <c r="I20" t="str">
        <f>VLOOKUP(H20,CaseTypeColSet!$A:$B,2,0)</f>
        <v>case_type_col_set4_1_1</v>
      </c>
      <c r="J20" t="b">
        <v>1</v>
      </c>
      <c r="K20" t="b">
        <v>1</v>
      </c>
      <c r="L20" t="b">
        <v>1</v>
      </c>
    </row>
    <row r="21" spans="1:12" x14ac:dyDescent="0.3">
      <c r="A21" t="s">
        <v>235</v>
      </c>
      <c r="B21" t="s">
        <v>53</v>
      </c>
      <c r="C21" t="str">
        <f>VLOOKUP(B21,User!$A:$C,3,0)</f>
        <v>org_user4_1</v>
      </c>
      <c r="D21" t="s">
        <v>54</v>
      </c>
      <c r="E21" t="str">
        <f>VLOOKUP(D21,DataCollection!$A:$B,2,0)</f>
        <v>data_collection4</v>
      </c>
      <c r="F21" t="s">
        <v>124</v>
      </c>
      <c r="G21" t="str">
        <f>VLOOKUP(F21,CaseTypeSet!$A:$B,2,0)</f>
        <v>case_type_set5</v>
      </c>
      <c r="H21" t="s">
        <v>125</v>
      </c>
      <c r="I21" t="str">
        <f>VLOOKUP(H21,CaseTypeColSet!$A:$B,2,0)</f>
        <v>case_type_col_set5_1_1</v>
      </c>
      <c r="J21" t="b">
        <v>1</v>
      </c>
      <c r="K21" t="b">
        <v>1</v>
      </c>
      <c r="L21" t="b">
        <v>1</v>
      </c>
    </row>
    <row r="22" spans="1:12" x14ac:dyDescent="0.3">
      <c r="A22" t="s">
        <v>236</v>
      </c>
      <c r="B22" t="s">
        <v>67</v>
      </c>
      <c r="C22" t="str">
        <f>VLOOKUP(B22,User!$A:$C,3,0)</f>
        <v>org_user5_1</v>
      </c>
      <c r="D22" t="s">
        <v>68</v>
      </c>
      <c r="E22" t="str">
        <f>VLOOKUP(D22,DataCollection!$A:$B,2,0)</f>
        <v>data_collection5</v>
      </c>
      <c r="F22" t="s">
        <v>108</v>
      </c>
      <c r="G22" t="str">
        <f>VLOOKUP(F22,CaseTypeSet!$A:$B,2,0)</f>
        <v>case_type_set1</v>
      </c>
      <c r="H22" t="s">
        <v>109</v>
      </c>
      <c r="I22" t="str">
        <f>VLOOKUP(H22,CaseTypeColSet!$A:$B,2,0)</f>
        <v>case_type_col_set1_1_1</v>
      </c>
      <c r="J22" t="b">
        <v>1</v>
      </c>
      <c r="K22" t="b">
        <v>1</v>
      </c>
      <c r="L22" t="b">
        <v>1</v>
      </c>
    </row>
    <row r="23" spans="1:12" x14ac:dyDescent="0.3">
      <c r="A23" t="s">
        <v>237</v>
      </c>
      <c r="B23" t="s">
        <v>67</v>
      </c>
      <c r="C23" t="str">
        <f>VLOOKUP(B23,User!$A:$C,3,0)</f>
        <v>org_user5_1</v>
      </c>
      <c r="D23" t="s">
        <v>68</v>
      </c>
      <c r="E23" t="str">
        <f>VLOOKUP(D23,DataCollection!$A:$B,2,0)</f>
        <v>data_collection5</v>
      </c>
      <c r="F23" t="s">
        <v>112</v>
      </c>
      <c r="G23" t="str">
        <f>VLOOKUP(F23,CaseTypeSet!$A:$B,2,0)</f>
        <v>case_type_set2</v>
      </c>
      <c r="H23" t="s">
        <v>113</v>
      </c>
      <c r="I23" t="str">
        <f>VLOOKUP(H23,CaseTypeColSet!$A:$B,2,0)</f>
        <v>case_type_col_set2_1_1</v>
      </c>
      <c r="J23" t="b">
        <v>1</v>
      </c>
      <c r="K23" t="b">
        <v>1</v>
      </c>
      <c r="L23" t="b">
        <v>1</v>
      </c>
    </row>
    <row r="24" spans="1:12" x14ac:dyDescent="0.3">
      <c r="A24" t="s">
        <v>238</v>
      </c>
      <c r="B24" t="s">
        <v>67</v>
      </c>
      <c r="C24" t="str">
        <f>VLOOKUP(B24,User!$A:$C,3,0)</f>
        <v>org_user5_1</v>
      </c>
      <c r="D24" t="s">
        <v>68</v>
      </c>
      <c r="E24" t="str">
        <f>VLOOKUP(D24,DataCollection!$A:$B,2,0)</f>
        <v>data_collection5</v>
      </c>
      <c r="F24" t="s">
        <v>116</v>
      </c>
      <c r="G24" t="str">
        <f>VLOOKUP(F24,CaseTypeSet!$A:$B,2,0)</f>
        <v>case_type_set3</v>
      </c>
      <c r="H24" t="s">
        <v>117</v>
      </c>
      <c r="I24" t="str">
        <f>VLOOKUP(H24,CaseTypeColSet!$A:$B,2,0)</f>
        <v>case_type_col_set3_1_1</v>
      </c>
      <c r="J24" t="b">
        <v>1</v>
      </c>
      <c r="K24" t="b">
        <v>1</v>
      </c>
      <c r="L24" t="b">
        <v>1</v>
      </c>
    </row>
    <row r="25" spans="1:12" x14ac:dyDescent="0.3">
      <c r="A25" t="s">
        <v>239</v>
      </c>
      <c r="B25" t="s">
        <v>67</v>
      </c>
      <c r="C25" t="str">
        <f>VLOOKUP(B25,User!$A:$C,3,0)</f>
        <v>org_user5_1</v>
      </c>
      <c r="D25" t="s">
        <v>68</v>
      </c>
      <c r="E25" t="str">
        <f>VLOOKUP(D25,DataCollection!$A:$B,2,0)</f>
        <v>data_collection5</v>
      </c>
      <c r="F25" t="s">
        <v>120</v>
      </c>
      <c r="G25" t="str">
        <f>VLOOKUP(F25,CaseTypeSet!$A:$B,2,0)</f>
        <v>case_type_set4</v>
      </c>
      <c r="H25" t="s">
        <v>121</v>
      </c>
      <c r="I25" t="str">
        <f>VLOOKUP(H25,CaseTypeColSet!$A:$B,2,0)</f>
        <v>case_type_col_set4_1_1</v>
      </c>
      <c r="J25" t="b">
        <v>1</v>
      </c>
      <c r="K25" t="b">
        <v>1</v>
      </c>
      <c r="L25" t="b">
        <v>1</v>
      </c>
    </row>
    <row r="26" spans="1:12" x14ac:dyDescent="0.3">
      <c r="A26" t="s">
        <v>240</v>
      </c>
      <c r="B26" t="s">
        <v>67</v>
      </c>
      <c r="C26" t="str">
        <f>VLOOKUP(B26,User!$A:$C,3,0)</f>
        <v>org_user5_1</v>
      </c>
      <c r="D26" t="s">
        <v>68</v>
      </c>
      <c r="E26" t="str">
        <f>VLOOKUP(D26,DataCollection!$A:$B,2,0)</f>
        <v>data_collection5</v>
      </c>
      <c r="F26" t="s">
        <v>124</v>
      </c>
      <c r="G26" t="str">
        <f>VLOOKUP(F26,CaseTypeSet!$A:$B,2,0)</f>
        <v>case_type_set5</v>
      </c>
      <c r="H26" t="s">
        <v>125</v>
      </c>
      <c r="I26" t="str">
        <f>VLOOKUP(H26,CaseTypeColSet!$A:$B,2,0)</f>
        <v>case_type_col_set5_1_1</v>
      </c>
      <c r="J26" t="b">
        <v>1</v>
      </c>
      <c r="K26" t="b">
        <v>1</v>
      </c>
      <c r="L26" t="b">
        <v>1</v>
      </c>
    </row>
    <row r="27" spans="1:12" x14ac:dyDescent="0.3">
      <c r="A27" t="s">
        <v>241</v>
      </c>
      <c r="B27" t="s">
        <v>11</v>
      </c>
      <c r="C27" t="str">
        <f>VLOOKUP(B27,User!$A:$C,3,0)</f>
        <v>org_user1_1</v>
      </c>
      <c r="D27" t="s">
        <v>20</v>
      </c>
      <c r="E27" t="str">
        <f>VLOOKUP(D27,DataCollection!$A:$B,2,0)</f>
        <v>data_collection6</v>
      </c>
      <c r="F27" t="s">
        <v>108</v>
      </c>
      <c r="G27" t="str">
        <f>VLOOKUP(F27,CaseTypeSet!$A:$B,2,0)</f>
        <v>case_type_set1</v>
      </c>
      <c r="H27" t="s">
        <v>109</v>
      </c>
      <c r="I27" t="str">
        <f>VLOOKUP(H27,CaseTypeColSet!$A:$B,2,0)</f>
        <v>case_type_col_set1_1_1</v>
      </c>
      <c r="J27" t="b">
        <v>1</v>
      </c>
      <c r="K27" t="b">
        <v>1</v>
      </c>
      <c r="L27" t="b">
        <v>1</v>
      </c>
    </row>
    <row r="28" spans="1:12" x14ac:dyDescent="0.3">
      <c r="A28" t="s">
        <v>242</v>
      </c>
      <c r="B28" t="s">
        <v>11</v>
      </c>
      <c r="C28" t="str">
        <f>VLOOKUP(B28,User!$A:$C,3,0)</f>
        <v>org_user1_1</v>
      </c>
      <c r="D28" t="s">
        <v>20</v>
      </c>
      <c r="E28" t="str">
        <f>VLOOKUP(D28,DataCollection!$A:$B,2,0)</f>
        <v>data_collection6</v>
      </c>
      <c r="F28" t="s">
        <v>112</v>
      </c>
      <c r="G28" t="str">
        <f>VLOOKUP(F28,CaseTypeSet!$A:$B,2,0)</f>
        <v>case_type_set2</v>
      </c>
      <c r="H28" t="s">
        <v>113</v>
      </c>
      <c r="I28" t="str">
        <f>VLOOKUP(H28,CaseTypeColSet!$A:$B,2,0)</f>
        <v>case_type_col_set2_1_1</v>
      </c>
      <c r="J28" t="b">
        <v>1</v>
      </c>
      <c r="K28" t="b">
        <v>1</v>
      </c>
      <c r="L28" t="b">
        <v>1</v>
      </c>
    </row>
    <row r="29" spans="1:12" x14ac:dyDescent="0.3">
      <c r="A29" t="s">
        <v>243</v>
      </c>
      <c r="B29" t="s">
        <v>11</v>
      </c>
      <c r="C29" t="str">
        <f>VLOOKUP(B29,User!$A:$C,3,0)</f>
        <v>org_user1_1</v>
      </c>
      <c r="D29" t="s">
        <v>20</v>
      </c>
      <c r="E29" t="str">
        <f>VLOOKUP(D29,DataCollection!$A:$B,2,0)</f>
        <v>data_collection6</v>
      </c>
      <c r="F29" t="s">
        <v>116</v>
      </c>
      <c r="G29" t="str">
        <f>VLOOKUP(F29,CaseTypeSet!$A:$B,2,0)</f>
        <v>case_type_set3</v>
      </c>
      <c r="H29" t="s">
        <v>117</v>
      </c>
      <c r="I29" t="str">
        <f>VLOOKUP(H29,CaseTypeColSet!$A:$B,2,0)</f>
        <v>case_type_col_set3_1_1</v>
      </c>
      <c r="J29" t="b">
        <v>1</v>
      </c>
      <c r="K29" t="b">
        <v>1</v>
      </c>
      <c r="L29" t="b">
        <v>1</v>
      </c>
    </row>
    <row r="30" spans="1:12" x14ac:dyDescent="0.3">
      <c r="A30" t="s">
        <v>244</v>
      </c>
      <c r="B30" t="s">
        <v>11</v>
      </c>
      <c r="C30" t="str">
        <f>VLOOKUP(B30,User!$A:$C,3,0)</f>
        <v>org_user1_1</v>
      </c>
      <c r="D30" t="s">
        <v>20</v>
      </c>
      <c r="E30" t="str">
        <f>VLOOKUP(D30,DataCollection!$A:$B,2,0)</f>
        <v>data_collection6</v>
      </c>
      <c r="F30" t="s">
        <v>120</v>
      </c>
      <c r="G30" t="str">
        <f>VLOOKUP(F30,CaseTypeSet!$A:$B,2,0)</f>
        <v>case_type_set4</v>
      </c>
      <c r="H30" t="s">
        <v>121</v>
      </c>
      <c r="I30" t="str">
        <f>VLOOKUP(H30,CaseTypeColSet!$A:$B,2,0)</f>
        <v>case_type_col_set4_1_1</v>
      </c>
      <c r="J30" t="b">
        <v>1</v>
      </c>
      <c r="K30" t="b">
        <v>1</v>
      </c>
      <c r="L30" t="b">
        <v>1</v>
      </c>
    </row>
    <row r="31" spans="1:12" x14ac:dyDescent="0.3">
      <c r="A31" t="s">
        <v>245</v>
      </c>
      <c r="B31" t="s">
        <v>11</v>
      </c>
      <c r="C31" t="str">
        <f>VLOOKUP(B31,User!$A:$C,3,0)</f>
        <v>org_user1_1</v>
      </c>
      <c r="D31" t="s">
        <v>20</v>
      </c>
      <c r="E31" t="str">
        <f>VLOOKUP(D31,DataCollection!$A:$B,2,0)</f>
        <v>data_collection6</v>
      </c>
      <c r="F31" t="s">
        <v>124</v>
      </c>
      <c r="G31" t="str">
        <f>VLOOKUP(F31,CaseTypeSet!$A:$B,2,0)</f>
        <v>case_type_set5</v>
      </c>
      <c r="H31" t="s">
        <v>125</v>
      </c>
      <c r="I31" t="str">
        <f>VLOOKUP(H31,CaseTypeColSet!$A:$B,2,0)</f>
        <v>case_type_col_set5_1_1</v>
      </c>
      <c r="J31" t="b">
        <v>1</v>
      </c>
      <c r="K31" t="b">
        <v>1</v>
      </c>
      <c r="L31" t="b">
        <v>1</v>
      </c>
    </row>
    <row r="32" spans="1:12" x14ac:dyDescent="0.3">
      <c r="A32" t="s">
        <v>246</v>
      </c>
      <c r="B32" t="s">
        <v>25</v>
      </c>
      <c r="C32" t="str">
        <f>VLOOKUP(B32,User!$A:$C,3,0)</f>
        <v>org_user2_1</v>
      </c>
      <c r="D32" t="s">
        <v>34</v>
      </c>
      <c r="E32" t="str">
        <f>VLOOKUP(D32,DataCollection!$A:$B,2,0)</f>
        <v>data_collection7</v>
      </c>
      <c r="F32" t="s">
        <v>108</v>
      </c>
      <c r="G32" t="str">
        <f>VLOOKUP(F32,CaseTypeSet!$A:$B,2,0)</f>
        <v>case_type_set1</v>
      </c>
      <c r="H32" t="s">
        <v>109</v>
      </c>
      <c r="I32" t="str">
        <f>VLOOKUP(H32,CaseTypeColSet!$A:$B,2,0)</f>
        <v>case_type_col_set1_1_1</v>
      </c>
      <c r="J32" t="b">
        <v>1</v>
      </c>
      <c r="K32" t="b">
        <v>1</v>
      </c>
      <c r="L32" t="b">
        <v>1</v>
      </c>
    </row>
    <row r="33" spans="1:12" x14ac:dyDescent="0.3">
      <c r="A33" t="s">
        <v>247</v>
      </c>
      <c r="B33" t="s">
        <v>25</v>
      </c>
      <c r="C33" t="str">
        <f>VLOOKUP(B33,User!$A:$C,3,0)</f>
        <v>org_user2_1</v>
      </c>
      <c r="D33" t="s">
        <v>34</v>
      </c>
      <c r="E33" t="str">
        <f>VLOOKUP(D33,DataCollection!$A:$B,2,0)</f>
        <v>data_collection7</v>
      </c>
      <c r="F33" t="s">
        <v>112</v>
      </c>
      <c r="G33" t="str">
        <f>VLOOKUP(F33,CaseTypeSet!$A:$B,2,0)</f>
        <v>case_type_set2</v>
      </c>
      <c r="H33" t="s">
        <v>113</v>
      </c>
      <c r="I33" t="str">
        <f>VLOOKUP(H33,CaseTypeColSet!$A:$B,2,0)</f>
        <v>case_type_col_set2_1_1</v>
      </c>
      <c r="J33" t="b">
        <v>1</v>
      </c>
      <c r="K33" t="b">
        <v>1</v>
      </c>
      <c r="L33" t="b">
        <v>1</v>
      </c>
    </row>
    <row r="34" spans="1:12" x14ac:dyDescent="0.3">
      <c r="A34" t="s">
        <v>248</v>
      </c>
      <c r="B34" t="s">
        <v>25</v>
      </c>
      <c r="C34" t="str">
        <f>VLOOKUP(B34,User!$A:$C,3,0)</f>
        <v>org_user2_1</v>
      </c>
      <c r="D34" t="s">
        <v>34</v>
      </c>
      <c r="E34" t="str">
        <f>VLOOKUP(D34,DataCollection!$A:$B,2,0)</f>
        <v>data_collection7</v>
      </c>
      <c r="F34" t="s">
        <v>116</v>
      </c>
      <c r="G34" t="str">
        <f>VLOOKUP(F34,CaseTypeSet!$A:$B,2,0)</f>
        <v>case_type_set3</v>
      </c>
      <c r="H34" t="s">
        <v>117</v>
      </c>
      <c r="I34" t="str">
        <f>VLOOKUP(H34,CaseTypeColSet!$A:$B,2,0)</f>
        <v>case_type_col_set3_1_1</v>
      </c>
      <c r="J34" t="b">
        <v>1</v>
      </c>
      <c r="K34" t="b">
        <v>1</v>
      </c>
      <c r="L34" t="b">
        <v>1</v>
      </c>
    </row>
    <row r="35" spans="1:12" x14ac:dyDescent="0.3">
      <c r="A35" t="s">
        <v>249</v>
      </c>
      <c r="B35" t="s">
        <v>25</v>
      </c>
      <c r="C35" t="str">
        <f>VLOOKUP(B35,User!$A:$C,3,0)</f>
        <v>org_user2_1</v>
      </c>
      <c r="D35" t="s">
        <v>34</v>
      </c>
      <c r="E35" t="str">
        <f>VLOOKUP(D35,DataCollection!$A:$B,2,0)</f>
        <v>data_collection7</v>
      </c>
      <c r="F35" t="s">
        <v>120</v>
      </c>
      <c r="G35" t="str">
        <f>VLOOKUP(F35,CaseTypeSet!$A:$B,2,0)</f>
        <v>case_type_set4</v>
      </c>
      <c r="H35" t="s">
        <v>121</v>
      </c>
      <c r="I35" t="str">
        <f>VLOOKUP(H35,CaseTypeColSet!$A:$B,2,0)</f>
        <v>case_type_col_set4_1_1</v>
      </c>
      <c r="J35" t="b">
        <v>1</v>
      </c>
      <c r="K35" t="b">
        <v>1</v>
      </c>
      <c r="L35" t="b">
        <v>1</v>
      </c>
    </row>
    <row r="36" spans="1:12" x14ac:dyDescent="0.3">
      <c r="A36" t="s">
        <v>250</v>
      </c>
      <c r="B36" t="s">
        <v>25</v>
      </c>
      <c r="C36" t="str">
        <f>VLOOKUP(B36,User!$A:$C,3,0)</f>
        <v>org_user2_1</v>
      </c>
      <c r="D36" t="s">
        <v>34</v>
      </c>
      <c r="E36" t="str">
        <f>VLOOKUP(D36,DataCollection!$A:$B,2,0)</f>
        <v>data_collection7</v>
      </c>
      <c r="F36" t="s">
        <v>124</v>
      </c>
      <c r="G36" t="str">
        <f>VLOOKUP(F36,CaseTypeSet!$A:$B,2,0)</f>
        <v>case_type_set5</v>
      </c>
      <c r="H36" t="s">
        <v>125</v>
      </c>
      <c r="I36" t="str">
        <f>VLOOKUP(H36,CaseTypeColSet!$A:$B,2,0)</f>
        <v>case_type_col_set5_1_1</v>
      </c>
      <c r="J36" t="b">
        <v>1</v>
      </c>
      <c r="K36" t="b">
        <v>1</v>
      </c>
      <c r="L36" t="b">
        <v>1</v>
      </c>
    </row>
    <row r="37" spans="1:12" x14ac:dyDescent="0.3">
      <c r="A37" t="s">
        <v>806</v>
      </c>
      <c r="B37" t="s">
        <v>11</v>
      </c>
      <c r="C37" t="str">
        <f>VLOOKUP(B37,User!$A:$C,3,0)</f>
        <v>org_user1_1</v>
      </c>
      <c r="D37" t="s">
        <v>48</v>
      </c>
      <c r="E37" t="str">
        <f>VLOOKUP(D37,DataCollection!$A:$B,2,0)</f>
        <v>data_collection8</v>
      </c>
      <c r="F37" t="s">
        <v>108</v>
      </c>
      <c r="G37" t="str">
        <f>VLOOKUP(F37,CaseTypeSet!$A:$B,2,0)</f>
        <v>case_type_set1</v>
      </c>
      <c r="H37" t="s">
        <v>109</v>
      </c>
      <c r="I37" t="str">
        <f>VLOOKUP(H37,CaseTypeColSet!$A:$B,2,0)</f>
        <v>case_type_col_set1_1_1</v>
      </c>
      <c r="J37" t="b">
        <v>1</v>
      </c>
      <c r="K37" t="b">
        <v>1</v>
      </c>
      <c r="L37" t="b">
        <v>1</v>
      </c>
    </row>
    <row r="38" spans="1:12" x14ac:dyDescent="0.3">
      <c r="A38" t="s">
        <v>807</v>
      </c>
      <c r="B38" t="s">
        <v>11</v>
      </c>
      <c r="C38" t="str">
        <f>VLOOKUP(B38,User!$A:$C,3,0)</f>
        <v>org_user1_1</v>
      </c>
      <c r="D38" t="s">
        <v>48</v>
      </c>
      <c r="E38" t="str">
        <f>VLOOKUP(D38,DataCollection!$A:$B,2,0)</f>
        <v>data_collection8</v>
      </c>
      <c r="F38" t="s">
        <v>112</v>
      </c>
      <c r="G38" t="str">
        <f>VLOOKUP(F38,CaseTypeSet!$A:$B,2,0)</f>
        <v>case_type_set2</v>
      </c>
      <c r="H38" t="s">
        <v>113</v>
      </c>
      <c r="I38" t="str">
        <f>VLOOKUP(H38,CaseTypeColSet!$A:$B,2,0)</f>
        <v>case_type_col_set2_1_1</v>
      </c>
      <c r="J38" t="b">
        <v>1</v>
      </c>
      <c r="K38" t="b">
        <v>1</v>
      </c>
      <c r="L38" t="b">
        <v>1</v>
      </c>
    </row>
    <row r="39" spans="1:12" x14ac:dyDescent="0.3">
      <c r="A39" t="s">
        <v>808</v>
      </c>
      <c r="B39" t="s">
        <v>11</v>
      </c>
      <c r="C39" t="str">
        <f>VLOOKUP(B39,User!$A:$C,3,0)</f>
        <v>org_user1_1</v>
      </c>
      <c r="D39" t="s">
        <v>48</v>
      </c>
      <c r="E39" t="str">
        <f>VLOOKUP(D39,DataCollection!$A:$B,2,0)</f>
        <v>data_collection8</v>
      </c>
      <c r="F39" t="s">
        <v>116</v>
      </c>
      <c r="G39" t="str">
        <f>VLOOKUP(F39,CaseTypeSet!$A:$B,2,0)</f>
        <v>case_type_set3</v>
      </c>
      <c r="H39" t="s">
        <v>117</v>
      </c>
      <c r="I39" t="str">
        <f>VLOOKUP(H39,CaseTypeColSet!$A:$B,2,0)</f>
        <v>case_type_col_set3_1_1</v>
      </c>
      <c r="J39" t="b">
        <v>1</v>
      </c>
      <c r="K39" t="b">
        <v>1</v>
      </c>
      <c r="L39" t="b">
        <v>1</v>
      </c>
    </row>
    <row r="40" spans="1:12" x14ac:dyDescent="0.3">
      <c r="A40" t="s">
        <v>809</v>
      </c>
      <c r="B40" t="s">
        <v>11</v>
      </c>
      <c r="C40" t="str">
        <f>VLOOKUP(B40,User!$A:$C,3,0)</f>
        <v>org_user1_1</v>
      </c>
      <c r="D40" t="s">
        <v>48</v>
      </c>
      <c r="E40" t="str">
        <f>VLOOKUP(D40,DataCollection!$A:$B,2,0)</f>
        <v>data_collection8</v>
      </c>
      <c r="F40" t="s">
        <v>120</v>
      </c>
      <c r="G40" t="str">
        <f>VLOOKUP(F40,CaseTypeSet!$A:$B,2,0)</f>
        <v>case_type_set4</v>
      </c>
      <c r="H40" t="s">
        <v>121</v>
      </c>
      <c r="I40" t="str">
        <f>VLOOKUP(H40,CaseTypeColSet!$A:$B,2,0)</f>
        <v>case_type_col_set4_1_1</v>
      </c>
      <c r="J40" t="b">
        <v>1</v>
      </c>
      <c r="K40" t="b">
        <v>1</v>
      </c>
      <c r="L40" t="b">
        <v>1</v>
      </c>
    </row>
    <row r="41" spans="1:12" x14ac:dyDescent="0.3">
      <c r="A41" t="s">
        <v>810</v>
      </c>
      <c r="B41" t="s">
        <v>11</v>
      </c>
      <c r="C41" t="str">
        <f>VLOOKUP(B41,User!$A:$C,3,0)</f>
        <v>org_user1_1</v>
      </c>
      <c r="D41" t="s">
        <v>48</v>
      </c>
      <c r="E41" t="str">
        <f>VLOOKUP(D41,DataCollection!$A:$B,2,0)</f>
        <v>data_collection8</v>
      </c>
      <c r="F41" t="s">
        <v>124</v>
      </c>
      <c r="G41" t="str">
        <f>VLOOKUP(F41,CaseTypeSet!$A:$B,2,0)</f>
        <v>case_type_set5</v>
      </c>
      <c r="H41" t="s">
        <v>125</v>
      </c>
      <c r="I41" t="str">
        <f>VLOOKUP(H41,CaseTypeColSet!$A:$B,2,0)</f>
        <v>case_type_col_set5_1_1</v>
      </c>
      <c r="J41" t="b">
        <v>1</v>
      </c>
      <c r="K41" t="b">
        <v>1</v>
      </c>
      <c r="L41" t="b">
        <v>1</v>
      </c>
    </row>
    <row r="42" spans="1:12" x14ac:dyDescent="0.3">
      <c r="A42" t="s">
        <v>251</v>
      </c>
      <c r="B42" t="s">
        <v>39</v>
      </c>
      <c r="C42" t="str">
        <f>VLOOKUP(B42,User!$A:$C,3,0)</f>
        <v>org_user3_1</v>
      </c>
      <c r="D42" t="s">
        <v>48</v>
      </c>
      <c r="E42" t="str">
        <f>VLOOKUP(D42,DataCollection!$A:$B,2,0)</f>
        <v>data_collection8</v>
      </c>
      <c r="F42" t="s">
        <v>108</v>
      </c>
      <c r="G42" t="str">
        <f>VLOOKUP(F42,CaseTypeSet!$A:$B,2,0)</f>
        <v>case_type_set1</v>
      </c>
      <c r="H42" t="s">
        <v>109</v>
      </c>
      <c r="I42" t="str">
        <f>VLOOKUP(H42,CaseTypeColSet!$A:$B,2,0)</f>
        <v>case_type_col_set1_1_1</v>
      </c>
      <c r="J42" t="b">
        <v>1</v>
      </c>
      <c r="K42" t="b">
        <v>1</v>
      </c>
      <c r="L42" t="b">
        <v>1</v>
      </c>
    </row>
    <row r="43" spans="1:12" x14ac:dyDescent="0.3">
      <c r="A43" t="s">
        <v>252</v>
      </c>
      <c r="B43" t="s">
        <v>39</v>
      </c>
      <c r="C43" t="str">
        <f>VLOOKUP(B43,User!$A:$C,3,0)</f>
        <v>org_user3_1</v>
      </c>
      <c r="D43" t="s">
        <v>48</v>
      </c>
      <c r="E43" t="str">
        <f>VLOOKUP(D43,DataCollection!$A:$B,2,0)</f>
        <v>data_collection8</v>
      </c>
      <c r="F43" t="s">
        <v>112</v>
      </c>
      <c r="G43" t="str">
        <f>VLOOKUP(F43,CaseTypeSet!$A:$B,2,0)</f>
        <v>case_type_set2</v>
      </c>
      <c r="H43" t="s">
        <v>113</v>
      </c>
      <c r="I43" t="str">
        <f>VLOOKUP(H43,CaseTypeColSet!$A:$B,2,0)</f>
        <v>case_type_col_set2_1_1</v>
      </c>
      <c r="J43" t="b">
        <v>1</v>
      </c>
      <c r="K43" t="b">
        <v>1</v>
      </c>
      <c r="L43" t="b">
        <v>1</v>
      </c>
    </row>
    <row r="44" spans="1:12" x14ac:dyDescent="0.3">
      <c r="A44" t="s">
        <v>253</v>
      </c>
      <c r="B44" t="s">
        <v>39</v>
      </c>
      <c r="C44" t="str">
        <f>VLOOKUP(B44,User!$A:$C,3,0)</f>
        <v>org_user3_1</v>
      </c>
      <c r="D44" t="s">
        <v>48</v>
      </c>
      <c r="E44" t="str">
        <f>VLOOKUP(D44,DataCollection!$A:$B,2,0)</f>
        <v>data_collection8</v>
      </c>
      <c r="F44" t="s">
        <v>116</v>
      </c>
      <c r="G44" t="str">
        <f>VLOOKUP(F44,CaseTypeSet!$A:$B,2,0)</f>
        <v>case_type_set3</v>
      </c>
      <c r="H44" t="s">
        <v>117</v>
      </c>
      <c r="I44" t="str">
        <f>VLOOKUP(H44,CaseTypeColSet!$A:$B,2,0)</f>
        <v>case_type_col_set3_1_1</v>
      </c>
      <c r="J44" t="b">
        <v>1</v>
      </c>
      <c r="K44" t="b">
        <v>1</v>
      </c>
      <c r="L44" t="b">
        <v>1</v>
      </c>
    </row>
    <row r="45" spans="1:12" x14ac:dyDescent="0.3">
      <c r="A45" t="s">
        <v>254</v>
      </c>
      <c r="B45" t="s">
        <v>39</v>
      </c>
      <c r="C45" t="str">
        <f>VLOOKUP(B45,User!$A:$C,3,0)</f>
        <v>org_user3_1</v>
      </c>
      <c r="D45" t="s">
        <v>48</v>
      </c>
      <c r="E45" t="str">
        <f>VLOOKUP(D45,DataCollection!$A:$B,2,0)</f>
        <v>data_collection8</v>
      </c>
      <c r="F45" t="s">
        <v>120</v>
      </c>
      <c r="G45" t="str">
        <f>VLOOKUP(F45,CaseTypeSet!$A:$B,2,0)</f>
        <v>case_type_set4</v>
      </c>
      <c r="H45" t="s">
        <v>121</v>
      </c>
      <c r="I45" t="str">
        <f>VLOOKUP(H45,CaseTypeColSet!$A:$B,2,0)</f>
        <v>case_type_col_set4_1_1</v>
      </c>
      <c r="J45" t="b">
        <v>1</v>
      </c>
      <c r="K45" t="b">
        <v>1</v>
      </c>
      <c r="L45" t="b">
        <v>1</v>
      </c>
    </row>
    <row r="46" spans="1:12" x14ac:dyDescent="0.3">
      <c r="A46" t="s">
        <v>255</v>
      </c>
      <c r="B46" t="s">
        <v>39</v>
      </c>
      <c r="C46" t="str">
        <f>VLOOKUP(B46,User!$A:$C,3,0)</f>
        <v>org_user3_1</v>
      </c>
      <c r="D46" t="s">
        <v>48</v>
      </c>
      <c r="E46" t="str">
        <f>VLOOKUP(D46,DataCollection!$A:$B,2,0)</f>
        <v>data_collection8</v>
      </c>
      <c r="F46" t="s">
        <v>124</v>
      </c>
      <c r="G46" t="str">
        <f>VLOOKUP(F46,CaseTypeSet!$A:$B,2,0)</f>
        <v>case_type_set5</v>
      </c>
      <c r="H46" t="s">
        <v>125</v>
      </c>
      <c r="I46" t="str">
        <f>VLOOKUP(H46,CaseTypeColSet!$A:$B,2,0)</f>
        <v>case_type_col_set5_1_1</v>
      </c>
      <c r="J46" t="b">
        <v>1</v>
      </c>
      <c r="K46" t="b">
        <v>1</v>
      </c>
      <c r="L46" t="b">
        <v>1</v>
      </c>
    </row>
    <row r="47" spans="1:12" x14ac:dyDescent="0.3">
      <c r="A47" t="s">
        <v>256</v>
      </c>
      <c r="B47" t="s">
        <v>53</v>
      </c>
      <c r="C47" t="str">
        <f>VLOOKUP(B47,User!$A:$C,3,0)</f>
        <v>org_user4_1</v>
      </c>
      <c r="D47" t="s">
        <v>62</v>
      </c>
      <c r="E47" t="str">
        <f>VLOOKUP(D47,DataCollection!$A:$B,2,0)</f>
        <v>data_collection9</v>
      </c>
      <c r="F47" t="s">
        <v>108</v>
      </c>
      <c r="G47" t="str">
        <f>VLOOKUP(F47,CaseTypeSet!$A:$B,2,0)</f>
        <v>case_type_set1</v>
      </c>
      <c r="H47" t="s">
        <v>109</v>
      </c>
      <c r="I47" t="str">
        <f>VLOOKUP(H47,CaseTypeColSet!$A:$B,2,0)</f>
        <v>case_type_col_set1_1_1</v>
      </c>
      <c r="J47" t="b">
        <v>1</v>
      </c>
      <c r="K47" t="b">
        <v>1</v>
      </c>
      <c r="L47" t="b">
        <v>1</v>
      </c>
    </row>
    <row r="48" spans="1:12" x14ac:dyDescent="0.3">
      <c r="A48" t="s">
        <v>257</v>
      </c>
      <c r="B48" t="s">
        <v>53</v>
      </c>
      <c r="C48" t="str">
        <f>VLOOKUP(B48,User!$A:$C,3,0)</f>
        <v>org_user4_1</v>
      </c>
      <c r="D48" t="s">
        <v>62</v>
      </c>
      <c r="E48" t="str">
        <f>VLOOKUP(D48,DataCollection!$A:$B,2,0)</f>
        <v>data_collection9</v>
      </c>
      <c r="F48" t="s">
        <v>112</v>
      </c>
      <c r="G48" t="str">
        <f>VLOOKUP(F48,CaseTypeSet!$A:$B,2,0)</f>
        <v>case_type_set2</v>
      </c>
      <c r="H48" t="s">
        <v>113</v>
      </c>
      <c r="I48" t="str">
        <f>VLOOKUP(H48,CaseTypeColSet!$A:$B,2,0)</f>
        <v>case_type_col_set2_1_1</v>
      </c>
      <c r="J48" t="b">
        <v>1</v>
      </c>
      <c r="K48" t="b">
        <v>1</v>
      </c>
      <c r="L48" t="b">
        <v>1</v>
      </c>
    </row>
    <row r="49" spans="1:12" x14ac:dyDescent="0.3">
      <c r="A49" t="s">
        <v>258</v>
      </c>
      <c r="B49" t="s">
        <v>53</v>
      </c>
      <c r="C49" t="str">
        <f>VLOOKUP(B49,User!$A:$C,3,0)</f>
        <v>org_user4_1</v>
      </c>
      <c r="D49" t="s">
        <v>62</v>
      </c>
      <c r="E49" t="str">
        <f>VLOOKUP(D49,DataCollection!$A:$B,2,0)</f>
        <v>data_collection9</v>
      </c>
      <c r="F49" t="s">
        <v>116</v>
      </c>
      <c r="G49" t="str">
        <f>VLOOKUP(F49,CaseTypeSet!$A:$B,2,0)</f>
        <v>case_type_set3</v>
      </c>
      <c r="H49" t="s">
        <v>117</v>
      </c>
      <c r="I49" t="str">
        <f>VLOOKUP(H49,CaseTypeColSet!$A:$B,2,0)</f>
        <v>case_type_col_set3_1_1</v>
      </c>
      <c r="J49" t="b">
        <v>1</v>
      </c>
      <c r="K49" t="b">
        <v>1</v>
      </c>
      <c r="L49" t="b">
        <v>1</v>
      </c>
    </row>
    <row r="50" spans="1:12" x14ac:dyDescent="0.3">
      <c r="A50" t="s">
        <v>259</v>
      </c>
      <c r="B50" t="s">
        <v>53</v>
      </c>
      <c r="C50" t="str">
        <f>VLOOKUP(B50,User!$A:$C,3,0)</f>
        <v>org_user4_1</v>
      </c>
      <c r="D50" t="s">
        <v>62</v>
      </c>
      <c r="E50" t="str">
        <f>VLOOKUP(D50,DataCollection!$A:$B,2,0)</f>
        <v>data_collection9</v>
      </c>
      <c r="F50" t="s">
        <v>120</v>
      </c>
      <c r="G50" t="str">
        <f>VLOOKUP(F50,CaseTypeSet!$A:$B,2,0)</f>
        <v>case_type_set4</v>
      </c>
      <c r="H50" t="s">
        <v>121</v>
      </c>
      <c r="I50" t="str">
        <f>VLOOKUP(H50,CaseTypeColSet!$A:$B,2,0)</f>
        <v>case_type_col_set4_1_1</v>
      </c>
      <c r="J50" t="b">
        <v>1</v>
      </c>
      <c r="K50" t="b">
        <v>1</v>
      </c>
      <c r="L50" t="b">
        <v>1</v>
      </c>
    </row>
    <row r="51" spans="1:12" x14ac:dyDescent="0.3">
      <c r="A51" t="s">
        <v>260</v>
      </c>
      <c r="B51" t="s">
        <v>53</v>
      </c>
      <c r="C51" t="str">
        <f>VLOOKUP(B51,User!$A:$C,3,0)</f>
        <v>org_user4_1</v>
      </c>
      <c r="D51" t="s">
        <v>62</v>
      </c>
      <c r="E51" t="str">
        <f>VLOOKUP(D51,DataCollection!$A:$B,2,0)</f>
        <v>data_collection9</v>
      </c>
      <c r="F51" t="s">
        <v>124</v>
      </c>
      <c r="G51" t="str">
        <f>VLOOKUP(F51,CaseTypeSet!$A:$B,2,0)</f>
        <v>case_type_set5</v>
      </c>
      <c r="H51" t="s">
        <v>125</v>
      </c>
      <c r="I51" t="str">
        <f>VLOOKUP(H51,CaseTypeColSet!$A:$B,2,0)</f>
        <v>case_type_col_set5_1_1</v>
      </c>
      <c r="J51" t="b">
        <v>1</v>
      </c>
      <c r="K51" t="b">
        <v>1</v>
      </c>
      <c r="L51" t="b">
        <v>1</v>
      </c>
    </row>
    <row r="52" spans="1:12" x14ac:dyDescent="0.3">
      <c r="A52" t="s">
        <v>261</v>
      </c>
      <c r="B52" t="s">
        <v>67</v>
      </c>
      <c r="C52" t="str">
        <f>VLOOKUP(B52,User!$A:$C,3,0)</f>
        <v>org_user5_1</v>
      </c>
      <c r="D52" t="s">
        <v>76</v>
      </c>
      <c r="E52" t="str">
        <f>VLOOKUP(D52,DataCollection!$A:$B,2,0)</f>
        <v>data_collection10</v>
      </c>
      <c r="F52" t="s">
        <v>108</v>
      </c>
      <c r="G52" t="str">
        <f>VLOOKUP(F52,CaseTypeSet!$A:$B,2,0)</f>
        <v>case_type_set1</v>
      </c>
      <c r="H52" t="s">
        <v>109</v>
      </c>
      <c r="I52" t="str">
        <f>VLOOKUP(H52,CaseTypeColSet!$A:$B,2,0)</f>
        <v>case_type_col_set1_1_1</v>
      </c>
      <c r="J52" t="b">
        <v>1</v>
      </c>
      <c r="K52" t="b">
        <v>1</v>
      </c>
      <c r="L52" t="b">
        <v>1</v>
      </c>
    </row>
    <row r="53" spans="1:12" x14ac:dyDescent="0.3">
      <c r="A53" t="s">
        <v>262</v>
      </c>
      <c r="B53" t="s">
        <v>67</v>
      </c>
      <c r="C53" t="str">
        <f>VLOOKUP(B53,User!$A:$C,3,0)</f>
        <v>org_user5_1</v>
      </c>
      <c r="D53" t="s">
        <v>76</v>
      </c>
      <c r="E53" t="str">
        <f>VLOOKUP(D53,DataCollection!$A:$B,2,0)</f>
        <v>data_collection10</v>
      </c>
      <c r="F53" t="s">
        <v>112</v>
      </c>
      <c r="G53" t="str">
        <f>VLOOKUP(F53,CaseTypeSet!$A:$B,2,0)</f>
        <v>case_type_set2</v>
      </c>
      <c r="H53" t="s">
        <v>113</v>
      </c>
      <c r="I53" t="str">
        <f>VLOOKUP(H53,CaseTypeColSet!$A:$B,2,0)</f>
        <v>case_type_col_set2_1_1</v>
      </c>
      <c r="J53" t="b">
        <v>1</v>
      </c>
      <c r="K53" t="b">
        <v>1</v>
      </c>
      <c r="L53" t="b">
        <v>1</v>
      </c>
    </row>
    <row r="54" spans="1:12" x14ac:dyDescent="0.3">
      <c r="A54" t="s">
        <v>263</v>
      </c>
      <c r="B54" t="s">
        <v>67</v>
      </c>
      <c r="C54" t="str">
        <f>VLOOKUP(B54,User!$A:$C,3,0)</f>
        <v>org_user5_1</v>
      </c>
      <c r="D54" t="s">
        <v>76</v>
      </c>
      <c r="E54" t="str">
        <f>VLOOKUP(D54,DataCollection!$A:$B,2,0)</f>
        <v>data_collection10</v>
      </c>
      <c r="F54" t="s">
        <v>116</v>
      </c>
      <c r="G54" t="str">
        <f>VLOOKUP(F54,CaseTypeSet!$A:$B,2,0)</f>
        <v>case_type_set3</v>
      </c>
      <c r="H54" t="s">
        <v>117</v>
      </c>
      <c r="I54" t="str">
        <f>VLOOKUP(H54,CaseTypeColSet!$A:$B,2,0)</f>
        <v>case_type_col_set3_1_1</v>
      </c>
      <c r="J54" t="b">
        <v>1</v>
      </c>
      <c r="K54" t="b">
        <v>1</v>
      </c>
      <c r="L54" t="b">
        <v>1</v>
      </c>
    </row>
    <row r="55" spans="1:12" x14ac:dyDescent="0.3">
      <c r="A55" t="s">
        <v>264</v>
      </c>
      <c r="B55" t="s">
        <v>67</v>
      </c>
      <c r="C55" t="str">
        <f>VLOOKUP(B55,User!$A:$C,3,0)</f>
        <v>org_user5_1</v>
      </c>
      <c r="D55" t="s">
        <v>76</v>
      </c>
      <c r="E55" t="str">
        <f>VLOOKUP(D55,DataCollection!$A:$B,2,0)</f>
        <v>data_collection10</v>
      </c>
      <c r="F55" t="s">
        <v>120</v>
      </c>
      <c r="G55" t="str">
        <f>VLOOKUP(F55,CaseTypeSet!$A:$B,2,0)</f>
        <v>case_type_set4</v>
      </c>
      <c r="H55" t="s">
        <v>121</v>
      </c>
      <c r="I55" t="str">
        <f>VLOOKUP(H55,CaseTypeColSet!$A:$B,2,0)</f>
        <v>case_type_col_set4_1_1</v>
      </c>
      <c r="J55" t="b">
        <v>1</v>
      </c>
      <c r="K55" t="b">
        <v>1</v>
      </c>
      <c r="L55" t="b">
        <v>1</v>
      </c>
    </row>
    <row r="56" spans="1:12" x14ac:dyDescent="0.3">
      <c r="A56" t="s">
        <v>265</v>
      </c>
      <c r="B56" t="s">
        <v>67</v>
      </c>
      <c r="C56" t="str">
        <f>VLOOKUP(B56,User!$A:$C,3,0)</f>
        <v>org_user5_1</v>
      </c>
      <c r="D56" t="s">
        <v>76</v>
      </c>
      <c r="E56" t="str">
        <f>VLOOKUP(D56,DataCollection!$A:$B,2,0)</f>
        <v>data_collection10</v>
      </c>
      <c r="F56" t="s">
        <v>124</v>
      </c>
      <c r="G56" t="str">
        <f>VLOOKUP(F56,CaseTypeSet!$A:$B,2,0)</f>
        <v>case_type_set5</v>
      </c>
      <c r="H56" t="s">
        <v>125</v>
      </c>
      <c r="I56" t="str">
        <f>VLOOKUP(H56,CaseTypeColSet!$A:$B,2,0)</f>
        <v>case_type_col_set5_1_1</v>
      </c>
      <c r="J56" t="b">
        <v>1</v>
      </c>
      <c r="K56" t="b">
        <v>1</v>
      </c>
      <c r="L56" t="b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topLeftCell="D1" workbookViewId="0">
      <selection activeCell="H1" sqref="H1:M2"/>
    </sheetView>
  </sheetViews>
  <sheetFormatPr defaultRowHeight="14.4" x14ac:dyDescent="0.3"/>
  <cols>
    <col min="1" max="1" width="36.21875" bestFit="1" customWidth="1"/>
    <col min="2" max="2" width="28.44140625" bestFit="1" customWidth="1"/>
    <col min="3" max="3" width="35.88671875" customWidth="1"/>
    <col min="4" max="4" width="15.109375" bestFit="1" customWidth="1"/>
    <col min="5" max="5" width="36.5546875" bestFit="1" customWidth="1"/>
    <col min="6" max="6" width="17.77734375" bestFit="1" customWidth="1"/>
    <col min="7" max="7" width="8.44140625" bestFit="1" customWidth="1"/>
    <col min="9" max="9" width="12.33203125" bestFit="1" customWidth="1"/>
    <col min="10" max="10" width="12.44140625" bestFit="1" customWidth="1"/>
    <col min="11" max="11" width="16.109375" bestFit="1" customWidth="1"/>
    <col min="12" max="12" width="13.33203125" bestFit="1" customWidth="1"/>
    <col min="13" max="13" width="14" bestFit="1" customWidth="1"/>
  </cols>
  <sheetData>
    <row r="1" spans="1:13" x14ac:dyDescent="0.3">
      <c r="A1" s="1" t="s">
        <v>0</v>
      </c>
      <c r="B1" s="1" t="s">
        <v>99</v>
      </c>
      <c r="C1" s="1" t="s">
        <v>82</v>
      </c>
      <c r="D1" s="1" t="s">
        <v>784</v>
      </c>
      <c r="E1" s="1" t="s">
        <v>2</v>
      </c>
      <c r="F1" s="1" t="s">
        <v>783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266</v>
      </c>
      <c r="B2" t="s">
        <v>267</v>
      </c>
      <c r="C2" t="s">
        <v>85</v>
      </c>
      <c r="D2" t="str">
        <f>VLOOKUP(C2,Organization!$A:$B,2,0)</f>
        <v>org1</v>
      </c>
      <c r="E2" t="s">
        <v>12</v>
      </c>
      <c r="F2" t="str">
        <f>VLOOKUP(E2,DataCollection!$A:$B,2,0)</f>
        <v>data_collection1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</row>
    <row r="3" spans="1:13" x14ac:dyDescent="0.3">
      <c r="A3" t="s">
        <v>268</v>
      </c>
      <c r="B3" t="s">
        <v>269</v>
      </c>
      <c r="C3" t="s">
        <v>88</v>
      </c>
      <c r="D3" t="str">
        <f>VLOOKUP(C3,Organization!$A:$B,2,0)</f>
        <v>org2</v>
      </c>
      <c r="E3" t="s">
        <v>26</v>
      </c>
      <c r="F3" t="str">
        <f>VLOOKUP(E3,DataCollection!$A:$B,2,0)</f>
        <v>data_collection2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</row>
    <row r="4" spans="1:13" x14ac:dyDescent="0.3">
      <c r="A4" t="s">
        <v>270</v>
      </c>
      <c r="B4" t="s">
        <v>271</v>
      </c>
      <c r="C4" t="s">
        <v>91</v>
      </c>
      <c r="D4" t="str">
        <f>VLOOKUP(C4,Organization!$A:$B,2,0)</f>
        <v>org3</v>
      </c>
      <c r="E4" t="s">
        <v>40</v>
      </c>
      <c r="F4" t="str">
        <f>VLOOKUP(E4,DataCollection!$A:$B,2,0)</f>
        <v>data_collection3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</row>
    <row r="5" spans="1:13" x14ac:dyDescent="0.3">
      <c r="A5" t="s">
        <v>272</v>
      </c>
      <c r="B5" t="s">
        <v>273</v>
      </c>
      <c r="C5" t="s">
        <v>94</v>
      </c>
      <c r="D5" t="str">
        <f>VLOOKUP(C5,Organization!$A:$B,2,0)</f>
        <v>org4</v>
      </c>
      <c r="E5" t="s">
        <v>54</v>
      </c>
      <c r="F5" t="str">
        <f>VLOOKUP(E5,DataCollection!$A:$B,2,0)</f>
        <v>data_collection4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</row>
    <row r="6" spans="1:13" x14ac:dyDescent="0.3">
      <c r="A6" t="s">
        <v>274</v>
      </c>
      <c r="B6" t="s">
        <v>275</v>
      </c>
      <c r="C6" t="s">
        <v>97</v>
      </c>
      <c r="D6" t="str">
        <f>VLOOKUP(C6,Organization!$A:$B,2,0)</f>
        <v>org5</v>
      </c>
      <c r="E6" t="s">
        <v>68</v>
      </c>
      <c r="F6" t="str">
        <f>VLOOKUP(E6,DataCollection!$A:$B,2,0)</f>
        <v>data_collection5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</row>
    <row r="7" spans="1:13" x14ac:dyDescent="0.3">
      <c r="A7" t="s">
        <v>276</v>
      </c>
      <c r="B7" t="s">
        <v>277</v>
      </c>
      <c r="C7" t="s">
        <v>85</v>
      </c>
      <c r="D7" t="str">
        <f>VLOOKUP(C7,Organization!$A:$B,2,0)</f>
        <v>org1</v>
      </c>
      <c r="E7" t="s">
        <v>20</v>
      </c>
      <c r="F7" t="str">
        <f>VLOOKUP(E7,DataCollection!$A:$B,2,0)</f>
        <v>data_collection6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</row>
    <row r="8" spans="1:13" x14ac:dyDescent="0.3">
      <c r="A8" t="s">
        <v>794</v>
      </c>
      <c r="B8" t="s">
        <v>795</v>
      </c>
      <c r="C8" t="s">
        <v>85</v>
      </c>
      <c r="D8" t="str">
        <f>VLOOKUP(C8,Organization!$A:$B,2,0)</f>
        <v>org1</v>
      </c>
      <c r="E8" t="s">
        <v>48</v>
      </c>
      <c r="F8" t="str">
        <f>VLOOKUP(E8,DataCollection!$A:$B,2,0)</f>
        <v>data_collection8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</row>
    <row r="9" spans="1:13" x14ac:dyDescent="0.3">
      <c r="A9" t="s">
        <v>278</v>
      </c>
      <c r="B9" t="s">
        <v>279</v>
      </c>
      <c r="C9" t="s">
        <v>88</v>
      </c>
      <c r="D9" t="str">
        <f>VLOOKUP(C9,Organization!$A:$B,2,0)</f>
        <v>org2</v>
      </c>
      <c r="E9" t="s">
        <v>34</v>
      </c>
      <c r="F9" t="str">
        <f>VLOOKUP(E9,DataCollection!$A:$B,2,0)</f>
        <v>data_collection7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</row>
    <row r="10" spans="1:13" x14ac:dyDescent="0.3">
      <c r="A10" t="s">
        <v>280</v>
      </c>
      <c r="B10" t="s">
        <v>281</v>
      </c>
      <c r="C10" t="s">
        <v>91</v>
      </c>
      <c r="D10" t="str">
        <f>VLOOKUP(C10,Organization!$A:$B,2,0)</f>
        <v>org3</v>
      </c>
      <c r="E10" t="s">
        <v>48</v>
      </c>
      <c r="F10" t="str">
        <f>VLOOKUP(E10,DataCollection!$A:$B,2,0)</f>
        <v>data_collection8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</row>
    <row r="11" spans="1:13" x14ac:dyDescent="0.3">
      <c r="A11" t="s">
        <v>282</v>
      </c>
      <c r="B11" t="s">
        <v>283</v>
      </c>
      <c r="C11" t="s">
        <v>94</v>
      </c>
      <c r="D11" t="str">
        <f>VLOOKUP(C11,Organization!$A:$B,2,0)</f>
        <v>org4</v>
      </c>
      <c r="E11" t="s">
        <v>62</v>
      </c>
      <c r="F11" t="str">
        <f>VLOOKUP(E11,DataCollection!$A:$B,2,0)</f>
        <v>data_collection9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</row>
    <row r="12" spans="1:13" x14ac:dyDescent="0.3">
      <c r="A12" t="s">
        <v>284</v>
      </c>
      <c r="B12" t="s">
        <v>285</v>
      </c>
      <c r="C12" t="s">
        <v>97</v>
      </c>
      <c r="D12" t="str">
        <f>VLOOKUP(C12,Organization!$A:$B,2,0)</f>
        <v>org5</v>
      </c>
      <c r="E12" t="s">
        <v>20</v>
      </c>
      <c r="F12" t="str">
        <f>VLOOKUP(E12,DataCollection!$A:$B,2,0)</f>
        <v>data_collection6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</row>
    <row r="13" spans="1:13" x14ac:dyDescent="0.3">
      <c r="A13" t="s">
        <v>286</v>
      </c>
      <c r="B13" t="s">
        <v>287</v>
      </c>
      <c r="C13" t="s">
        <v>97</v>
      </c>
      <c r="D13" t="str">
        <f>VLOOKUP(C13,Organization!$A:$B,2,0)</f>
        <v>org5</v>
      </c>
      <c r="E13" t="s">
        <v>34</v>
      </c>
      <c r="F13" t="str">
        <f>VLOOKUP(E13,DataCollection!$A:$B,2,0)</f>
        <v>data_collection7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</row>
    <row r="14" spans="1:13" x14ac:dyDescent="0.3">
      <c r="A14" t="s">
        <v>288</v>
      </c>
      <c r="B14" t="s">
        <v>289</v>
      </c>
      <c r="C14" t="s">
        <v>97</v>
      </c>
      <c r="D14" t="str">
        <f>VLOOKUP(C14,Organization!$A:$B,2,0)</f>
        <v>org5</v>
      </c>
      <c r="E14" t="s">
        <v>48</v>
      </c>
      <c r="F14" t="str">
        <f>VLOOKUP(E14,DataCollection!$A:$B,2,0)</f>
        <v>data_collection8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</row>
    <row r="15" spans="1:13" x14ac:dyDescent="0.3">
      <c r="A15" t="s">
        <v>290</v>
      </c>
      <c r="B15" t="s">
        <v>291</v>
      </c>
      <c r="C15" t="s">
        <v>97</v>
      </c>
      <c r="D15" t="str">
        <f>VLOOKUP(C15,Organization!$A:$B,2,0)</f>
        <v>org5</v>
      </c>
      <c r="E15" t="s">
        <v>62</v>
      </c>
      <c r="F15" t="str">
        <f>VLOOKUP(E15,DataCollection!$A:$B,2,0)</f>
        <v>data_collection9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</row>
    <row r="16" spans="1:13" x14ac:dyDescent="0.3">
      <c r="A16" t="s">
        <v>292</v>
      </c>
      <c r="B16" t="s">
        <v>293</v>
      </c>
      <c r="C16" t="s">
        <v>97</v>
      </c>
      <c r="D16" t="str">
        <f>VLOOKUP(C16,Organization!$A:$B,2,0)</f>
        <v>org5</v>
      </c>
      <c r="E16" t="s">
        <v>76</v>
      </c>
      <c r="F16" t="str">
        <f>VLOOKUP(E16,DataCollection!$A:$B,2,0)</f>
        <v>data_collection10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</row>
    <row r="17" spans="1:13" x14ac:dyDescent="0.3">
      <c r="A17" t="s">
        <v>294</v>
      </c>
      <c r="B17" t="s">
        <v>295</v>
      </c>
      <c r="C17" t="s">
        <v>97</v>
      </c>
      <c r="D17" t="str">
        <f>VLOOKUP(C17,Organization!$A:$B,2,0)</f>
        <v>org5</v>
      </c>
      <c r="E17" t="s">
        <v>81</v>
      </c>
      <c r="F17" t="str">
        <f>VLOOKUP(E17,DataCollection!$A:$B,2,0)</f>
        <v>data_collection11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</row>
    <row r="18" spans="1:13" x14ac:dyDescent="0.3">
      <c r="A18" t="s">
        <v>296</v>
      </c>
      <c r="B18" t="s">
        <v>297</v>
      </c>
      <c r="C18" t="s">
        <v>97</v>
      </c>
      <c r="D18" t="str">
        <f>VLOOKUP(C18,Organization!$A:$B,2,0)</f>
        <v>org5</v>
      </c>
      <c r="E18" t="s">
        <v>12</v>
      </c>
      <c r="F18" t="str">
        <f>VLOOKUP(E18,DataCollection!$A:$B,2,0)</f>
        <v>data_collection1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</row>
  </sheetData>
  <autoFilter ref="A1:M18" xr:uid="{00000000-0001-0000-0400-000000000000}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2"/>
  <sheetViews>
    <sheetView workbookViewId="0">
      <selection activeCell="J47" sqref="J47"/>
    </sheetView>
  </sheetViews>
  <sheetFormatPr defaultRowHeight="14.4" x14ac:dyDescent="0.3"/>
  <cols>
    <col min="1" max="1" width="36.88671875" bestFit="1" customWidth="1"/>
    <col min="2" max="2" width="36.33203125" bestFit="1" customWidth="1"/>
    <col min="3" max="3" width="13.33203125" customWidth="1"/>
    <col min="4" max="4" width="36.5546875" bestFit="1" customWidth="1"/>
    <col min="5" max="5" width="17.77734375" bestFit="1" customWidth="1"/>
    <col min="6" max="6" width="8.44140625" bestFit="1" customWidth="1"/>
    <col min="8" max="8" width="12.33203125" bestFit="1" customWidth="1"/>
    <col min="9" max="9" width="12.44140625" bestFit="1" customWidth="1"/>
    <col min="10" max="10" width="16.109375" bestFit="1" customWidth="1"/>
    <col min="11" max="11" width="13.33203125" bestFit="1" customWidth="1"/>
    <col min="12" max="12" width="14" bestFit="1" customWidth="1"/>
  </cols>
  <sheetData>
    <row r="1" spans="1:12" x14ac:dyDescent="0.3">
      <c r="A1" s="1" t="s">
        <v>0</v>
      </c>
      <c r="B1" s="1" t="s">
        <v>1</v>
      </c>
      <c r="C1" s="1" t="s">
        <v>782</v>
      </c>
      <c r="D1" s="1" t="s">
        <v>2</v>
      </c>
      <c r="E1" s="1" t="s">
        <v>783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idden="1" x14ac:dyDescent="0.3">
      <c r="A2" t="s">
        <v>10</v>
      </c>
      <c r="B2" t="s">
        <v>11</v>
      </c>
      <c r="C2" t="str">
        <f>VLOOKUP(B2,User!$A:$C,3,0)</f>
        <v>org_user1_1</v>
      </c>
      <c r="D2" t="s">
        <v>12</v>
      </c>
      <c r="E2" t="str">
        <f>VLOOKUP(D2,DataCollection!$A:$B,2,0)</f>
        <v>data_collection1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</row>
    <row r="3" spans="1:12" hidden="1" x14ac:dyDescent="0.3">
      <c r="A3" t="s">
        <v>13</v>
      </c>
      <c r="B3" t="s">
        <v>14</v>
      </c>
      <c r="C3" t="str">
        <f>VLOOKUP(B3,User!$A:$C,3,0)</f>
        <v>org_user1_2</v>
      </c>
      <c r="D3" t="s">
        <v>12</v>
      </c>
      <c r="E3" t="str">
        <f>VLOOKUP(D3,DataCollection!$A:$B,2,0)</f>
        <v>data_collection1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</row>
    <row r="4" spans="1:12" hidden="1" x14ac:dyDescent="0.3">
      <c r="A4" t="s">
        <v>15</v>
      </c>
      <c r="B4" t="s">
        <v>16</v>
      </c>
      <c r="C4" t="str">
        <f>VLOOKUP(B4,User!$A:$C,3,0)</f>
        <v>org_user1_3</v>
      </c>
      <c r="D4" t="s">
        <v>12</v>
      </c>
      <c r="E4" t="str">
        <f>VLOOKUP(D4,DataCollection!$A:$B,2,0)</f>
        <v>data_collection1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</row>
    <row r="5" spans="1:12" hidden="1" x14ac:dyDescent="0.3">
      <c r="A5" t="s">
        <v>17</v>
      </c>
      <c r="B5" t="s">
        <v>18</v>
      </c>
      <c r="C5" t="str">
        <f>VLOOKUP(B5,User!$A:$C,3,0)</f>
        <v>org_user1_4</v>
      </c>
      <c r="D5" t="s">
        <v>12</v>
      </c>
      <c r="E5" t="str">
        <f>VLOOKUP(D5,DataCollection!$A:$B,2,0)</f>
        <v>data_collection1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</row>
    <row r="6" spans="1:12" hidden="1" x14ac:dyDescent="0.3">
      <c r="A6" t="s">
        <v>19</v>
      </c>
      <c r="B6" t="s">
        <v>11</v>
      </c>
      <c r="C6" t="str">
        <f>VLOOKUP(B6,User!$A:$C,3,0)</f>
        <v>org_user1_1</v>
      </c>
      <c r="D6" t="s">
        <v>20</v>
      </c>
      <c r="E6" t="str">
        <f>VLOOKUP(D6,DataCollection!$A:$B,2,0)</f>
        <v>data_collection6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</row>
    <row r="7" spans="1:12" hidden="1" x14ac:dyDescent="0.3">
      <c r="A7" t="s">
        <v>21</v>
      </c>
      <c r="B7" t="s">
        <v>14</v>
      </c>
      <c r="C7" t="str">
        <f>VLOOKUP(B7,User!$A:$C,3,0)</f>
        <v>org_user1_2</v>
      </c>
      <c r="D7" t="s">
        <v>20</v>
      </c>
      <c r="E7" t="str">
        <f>VLOOKUP(D7,DataCollection!$A:$B,2,0)</f>
        <v>data_collection6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1</v>
      </c>
    </row>
    <row r="8" spans="1:12" hidden="1" x14ac:dyDescent="0.3">
      <c r="A8" t="s">
        <v>22</v>
      </c>
      <c r="B8" t="s">
        <v>16</v>
      </c>
      <c r="C8" t="str">
        <f>VLOOKUP(B8,User!$A:$C,3,0)</f>
        <v>org_user1_3</v>
      </c>
      <c r="D8" t="s">
        <v>20</v>
      </c>
      <c r="E8" t="str">
        <f>VLOOKUP(D8,DataCollection!$A:$B,2,0)</f>
        <v>data_collection6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</row>
    <row r="9" spans="1:12" hidden="1" x14ac:dyDescent="0.3">
      <c r="A9" t="s">
        <v>23</v>
      </c>
      <c r="B9" t="s">
        <v>18</v>
      </c>
      <c r="C9" t="str">
        <f>VLOOKUP(B9,User!$A:$C,3,0)</f>
        <v>org_user1_4</v>
      </c>
      <c r="D9" t="s">
        <v>20</v>
      </c>
      <c r="E9" t="str">
        <f>VLOOKUP(D9,DataCollection!$A:$B,2,0)</f>
        <v>data_collection6</v>
      </c>
      <c r="F9" t="b">
        <v>1</v>
      </c>
      <c r="G9" t="b">
        <v>0</v>
      </c>
      <c r="H9" t="b">
        <v>0</v>
      </c>
      <c r="I9" t="b">
        <v>1</v>
      </c>
      <c r="J9" t="b">
        <v>1</v>
      </c>
      <c r="K9" t="b">
        <v>1</v>
      </c>
      <c r="L9" t="b">
        <v>1</v>
      </c>
    </row>
    <row r="10" spans="1:12" x14ac:dyDescent="0.3">
      <c r="A10" t="s">
        <v>24</v>
      </c>
      <c r="B10" t="s">
        <v>25</v>
      </c>
      <c r="C10" t="str">
        <f>VLOOKUP(B10,User!$A:$C,3,0)</f>
        <v>org_user2_1</v>
      </c>
      <c r="D10" t="s">
        <v>26</v>
      </c>
      <c r="E10" t="str">
        <f>VLOOKUP(D10,DataCollection!$A:$B,2,0)</f>
        <v>data_collection2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</row>
    <row r="11" spans="1:12" hidden="1" x14ac:dyDescent="0.3">
      <c r="A11" t="s">
        <v>27</v>
      </c>
      <c r="B11" t="s">
        <v>28</v>
      </c>
      <c r="C11" t="str">
        <f>VLOOKUP(B11,User!$A:$C,3,0)</f>
        <v>org_user2_2</v>
      </c>
      <c r="D11" t="s">
        <v>26</v>
      </c>
      <c r="E11" t="str">
        <f>VLOOKUP(D11,DataCollection!$A:$B,2,0)</f>
        <v>data_collection2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</row>
    <row r="12" spans="1:12" hidden="1" x14ac:dyDescent="0.3">
      <c r="A12" t="s">
        <v>29</v>
      </c>
      <c r="B12" t="s">
        <v>30</v>
      </c>
      <c r="C12" t="str">
        <f>VLOOKUP(B12,User!$A:$C,3,0)</f>
        <v>org_user2_3</v>
      </c>
      <c r="D12" t="s">
        <v>26</v>
      </c>
      <c r="E12" t="str">
        <f>VLOOKUP(D12,DataCollection!$A:$B,2,0)</f>
        <v>data_collection2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</row>
    <row r="13" spans="1:12" hidden="1" x14ac:dyDescent="0.3">
      <c r="A13" t="s">
        <v>31</v>
      </c>
      <c r="B13" t="s">
        <v>32</v>
      </c>
      <c r="C13" t="str">
        <f>VLOOKUP(B13,User!$A:$C,3,0)</f>
        <v>org_user2_4</v>
      </c>
      <c r="D13" t="s">
        <v>26</v>
      </c>
      <c r="E13" t="str">
        <f>VLOOKUP(D13,DataCollection!$A:$B,2,0)</f>
        <v>data_collection2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</row>
    <row r="14" spans="1:12" x14ac:dyDescent="0.3">
      <c r="A14" t="s">
        <v>33</v>
      </c>
      <c r="B14" t="s">
        <v>25</v>
      </c>
      <c r="C14" t="str">
        <f>VLOOKUP(B14,User!$A:$C,3,0)</f>
        <v>org_user2_1</v>
      </c>
      <c r="D14" t="s">
        <v>34</v>
      </c>
      <c r="E14" t="str">
        <f>VLOOKUP(D14,DataCollection!$A:$B,2,0)</f>
        <v>data_collection7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</row>
    <row r="15" spans="1:12" hidden="1" x14ac:dyDescent="0.3">
      <c r="A15" t="s">
        <v>35</v>
      </c>
      <c r="B15" t="s">
        <v>28</v>
      </c>
      <c r="C15" t="str">
        <f>VLOOKUP(B15,User!$A:$C,3,0)</f>
        <v>org_user2_2</v>
      </c>
      <c r="D15" t="s">
        <v>34</v>
      </c>
      <c r="E15" t="str">
        <f>VLOOKUP(D15,DataCollection!$A:$B,2,0)</f>
        <v>data_collection7</v>
      </c>
      <c r="F15" t="b">
        <v>1</v>
      </c>
      <c r="G15" t="b">
        <v>1</v>
      </c>
      <c r="H15" t="b">
        <v>0</v>
      </c>
      <c r="I15" t="b">
        <v>1</v>
      </c>
      <c r="J15" t="b">
        <v>1</v>
      </c>
      <c r="K15" t="b">
        <v>1</v>
      </c>
      <c r="L15" t="b">
        <v>1</v>
      </c>
    </row>
    <row r="16" spans="1:12" hidden="1" x14ac:dyDescent="0.3">
      <c r="A16" t="s">
        <v>36</v>
      </c>
      <c r="B16" t="s">
        <v>30</v>
      </c>
      <c r="C16" t="str">
        <f>VLOOKUP(B16,User!$A:$C,3,0)</f>
        <v>org_user2_3</v>
      </c>
      <c r="D16" t="s">
        <v>34</v>
      </c>
      <c r="E16" t="str">
        <f>VLOOKUP(D16,DataCollection!$A:$B,2,0)</f>
        <v>data_collection7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</row>
    <row r="17" spans="1:12" hidden="1" x14ac:dyDescent="0.3">
      <c r="A17" t="s">
        <v>37</v>
      </c>
      <c r="B17" t="s">
        <v>32</v>
      </c>
      <c r="C17" t="str">
        <f>VLOOKUP(B17,User!$A:$C,3,0)</f>
        <v>org_user2_4</v>
      </c>
      <c r="D17" t="s">
        <v>34</v>
      </c>
      <c r="E17" t="str">
        <f>VLOOKUP(D17,DataCollection!$A:$B,2,0)</f>
        <v>data_collection7</v>
      </c>
      <c r="F17" t="b">
        <v>1</v>
      </c>
      <c r="G17" t="b">
        <v>0</v>
      </c>
      <c r="H17" t="b">
        <v>0</v>
      </c>
      <c r="I17" t="b">
        <v>1</v>
      </c>
      <c r="J17" t="b">
        <v>1</v>
      </c>
      <c r="K17" t="b">
        <v>1</v>
      </c>
      <c r="L17" t="b">
        <v>1</v>
      </c>
    </row>
    <row r="18" spans="1:12" hidden="1" x14ac:dyDescent="0.3">
      <c r="A18" t="s">
        <v>38</v>
      </c>
      <c r="B18" t="s">
        <v>39</v>
      </c>
      <c r="C18" t="str">
        <f>VLOOKUP(B18,User!$A:$C,3,0)</f>
        <v>org_user3_1</v>
      </c>
      <c r="D18" t="s">
        <v>40</v>
      </c>
      <c r="E18" t="str">
        <f>VLOOKUP(D18,DataCollection!$A:$B,2,0)</f>
        <v>data_collection3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</row>
    <row r="19" spans="1:12" hidden="1" x14ac:dyDescent="0.3">
      <c r="A19" t="s">
        <v>41</v>
      </c>
      <c r="B19" t="s">
        <v>42</v>
      </c>
      <c r="C19" t="str">
        <f>VLOOKUP(B19,User!$A:$C,3,0)</f>
        <v>org_user3_2</v>
      </c>
      <c r="D19" t="s">
        <v>40</v>
      </c>
      <c r="E19" t="str">
        <f>VLOOKUP(D19,DataCollection!$A:$B,2,0)</f>
        <v>data_collection3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</row>
    <row r="20" spans="1:12" hidden="1" x14ac:dyDescent="0.3">
      <c r="A20" t="s">
        <v>43</v>
      </c>
      <c r="B20" t="s">
        <v>44</v>
      </c>
      <c r="C20" t="str">
        <f>VLOOKUP(B20,User!$A:$C,3,0)</f>
        <v>org_user3_3</v>
      </c>
      <c r="D20" t="s">
        <v>40</v>
      </c>
      <c r="E20" t="str">
        <f>VLOOKUP(D20,DataCollection!$A:$B,2,0)</f>
        <v>data_collection3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</row>
    <row r="21" spans="1:12" hidden="1" x14ac:dyDescent="0.3">
      <c r="A21" t="s">
        <v>45</v>
      </c>
      <c r="B21" t="s">
        <v>46</v>
      </c>
      <c r="C21" t="str">
        <f>VLOOKUP(B21,User!$A:$C,3,0)</f>
        <v>org_user3_4</v>
      </c>
      <c r="D21" t="s">
        <v>40</v>
      </c>
      <c r="E21" t="str">
        <f>VLOOKUP(D21,DataCollection!$A:$B,2,0)</f>
        <v>data_collection3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</row>
    <row r="22" spans="1:12" hidden="1" x14ac:dyDescent="0.3">
      <c r="A22" t="s">
        <v>47</v>
      </c>
      <c r="B22" t="s">
        <v>39</v>
      </c>
      <c r="C22" t="str">
        <f>VLOOKUP(B22,User!$A:$C,3,0)</f>
        <v>org_user3_1</v>
      </c>
      <c r="D22" t="s">
        <v>48</v>
      </c>
      <c r="E22" t="str">
        <f>VLOOKUP(D22,DataCollection!$A:$B,2,0)</f>
        <v>data_collection8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</row>
    <row r="23" spans="1:12" hidden="1" x14ac:dyDescent="0.3">
      <c r="A23" t="s">
        <v>49</v>
      </c>
      <c r="B23" t="s">
        <v>42</v>
      </c>
      <c r="C23" t="str">
        <f>VLOOKUP(B23,User!$A:$C,3,0)</f>
        <v>org_user3_2</v>
      </c>
      <c r="D23" t="s">
        <v>48</v>
      </c>
      <c r="E23" t="str">
        <f>VLOOKUP(D23,DataCollection!$A:$B,2,0)</f>
        <v>data_collection8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</row>
    <row r="24" spans="1:12" hidden="1" x14ac:dyDescent="0.3">
      <c r="A24" t="s">
        <v>50</v>
      </c>
      <c r="B24" t="s">
        <v>44</v>
      </c>
      <c r="C24" t="str">
        <f>VLOOKUP(B24,User!$A:$C,3,0)</f>
        <v>org_user3_3</v>
      </c>
      <c r="D24" t="s">
        <v>48</v>
      </c>
      <c r="E24" t="str">
        <f>VLOOKUP(D24,DataCollection!$A:$B,2,0)</f>
        <v>data_collection8</v>
      </c>
      <c r="F24" t="b">
        <v>1</v>
      </c>
      <c r="G24" t="b">
        <v>0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</row>
    <row r="25" spans="1:12" hidden="1" x14ac:dyDescent="0.3">
      <c r="A25" t="s">
        <v>51</v>
      </c>
      <c r="B25" t="s">
        <v>46</v>
      </c>
      <c r="C25" t="str">
        <f>VLOOKUP(B25,User!$A:$C,3,0)</f>
        <v>org_user3_4</v>
      </c>
      <c r="D25" t="s">
        <v>48</v>
      </c>
      <c r="E25" t="str">
        <f>VLOOKUP(D25,DataCollection!$A:$B,2,0)</f>
        <v>data_collection8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1</v>
      </c>
      <c r="L25" t="b">
        <v>1</v>
      </c>
    </row>
    <row r="26" spans="1:12" hidden="1" x14ac:dyDescent="0.3">
      <c r="A26" t="s">
        <v>52</v>
      </c>
      <c r="B26" t="s">
        <v>53</v>
      </c>
      <c r="C26" t="str">
        <f>VLOOKUP(B26,User!$A:$C,3,0)</f>
        <v>org_user4_1</v>
      </c>
      <c r="D26" t="s">
        <v>54</v>
      </c>
      <c r="E26" t="str">
        <f>VLOOKUP(D26,DataCollection!$A:$B,2,0)</f>
        <v>data_collection4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</row>
    <row r="27" spans="1:12" hidden="1" x14ac:dyDescent="0.3">
      <c r="A27" t="s">
        <v>55</v>
      </c>
      <c r="B27" t="s">
        <v>56</v>
      </c>
      <c r="C27" t="str">
        <f>VLOOKUP(B27,User!$A:$C,3,0)</f>
        <v>org_user4_2</v>
      </c>
      <c r="D27" t="s">
        <v>54</v>
      </c>
      <c r="E27" t="str">
        <f>VLOOKUP(D27,DataCollection!$A:$B,2,0)</f>
        <v>data_collection4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</row>
    <row r="28" spans="1:12" hidden="1" x14ac:dyDescent="0.3">
      <c r="A28" t="s">
        <v>57</v>
      </c>
      <c r="B28" t="s">
        <v>58</v>
      </c>
      <c r="C28" t="str">
        <f>VLOOKUP(B28,User!$A:$C,3,0)</f>
        <v>org_user4_3</v>
      </c>
      <c r="D28" t="s">
        <v>54</v>
      </c>
      <c r="E28" t="str">
        <f>VLOOKUP(D28,DataCollection!$A:$B,2,0)</f>
        <v>data_collection4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</row>
    <row r="29" spans="1:12" hidden="1" x14ac:dyDescent="0.3">
      <c r="A29" t="s">
        <v>59</v>
      </c>
      <c r="B29" t="s">
        <v>60</v>
      </c>
      <c r="C29" t="str">
        <f>VLOOKUP(B29,User!$A:$C,3,0)</f>
        <v>org_user4_4</v>
      </c>
      <c r="D29" t="s">
        <v>54</v>
      </c>
      <c r="E29" t="str">
        <f>VLOOKUP(D29,DataCollection!$A:$B,2,0)</f>
        <v>data_collection4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</row>
    <row r="30" spans="1:12" hidden="1" x14ac:dyDescent="0.3">
      <c r="A30" t="s">
        <v>61</v>
      </c>
      <c r="B30" t="s">
        <v>53</v>
      </c>
      <c r="C30" t="str">
        <f>VLOOKUP(B30,User!$A:$C,3,0)</f>
        <v>org_user4_1</v>
      </c>
      <c r="D30" t="s">
        <v>62</v>
      </c>
      <c r="E30" t="str">
        <f>VLOOKUP(D30,DataCollection!$A:$B,2,0)</f>
        <v>data_collection9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</row>
    <row r="31" spans="1:12" hidden="1" x14ac:dyDescent="0.3">
      <c r="A31" t="s">
        <v>63</v>
      </c>
      <c r="B31" t="s">
        <v>56</v>
      </c>
      <c r="C31" t="str">
        <f>VLOOKUP(B31,User!$A:$C,3,0)</f>
        <v>org_user4_2</v>
      </c>
      <c r="D31" t="s">
        <v>62</v>
      </c>
      <c r="E31" t="str">
        <f>VLOOKUP(D31,DataCollection!$A:$B,2,0)</f>
        <v>data_collection9</v>
      </c>
      <c r="F31" t="b">
        <v>1</v>
      </c>
      <c r="G31" t="b">
        <v>1</v>
      </c>
      <c r="H31" t="b">
        <v>0</v>
      </c>
      <c r="I31" t="b">
        <v>1</v>
      </c>
      <c r="J31" t="b">
        <v>1</v>
      </c>
      <c r="K31" t="b">
        <v>1</v>
      </c>
      <c r="L31" t="b">
        <v>1</v>
      </c>
    </row>
    <row r="32" spans="1:12" hidden="1" x14ac:dyDescent="0.3">
      <c r="A32" t="s">
        <v>64</v>
      </c>
      <c r="B32" t="s">
        <v>58</v>
      </c>
      <c r="C32" t="str">
        <f>VLOOKUP(B32,User!$A:$C,3,0)</f>
        <v>org_user4_3</v>
      </c>
      <c r="D32" t="s">
        <v>62</v>
      </c>
      <c r="E32" t="str">
        <f>VLOOKUP(D32,DataCollection!$A:$B,2,0)</f>
        <v>data_collection9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</row>
    <row r="33" spans="1:12" hidden="1" x14ac:dyDescent="0.3">
      <c r="A33" t="s">
        <v>65</v>
      </c>
      <c r="B33" t="s">
        <v>60</v>
      </c>
      <c r="C33" t="str">
        <f>VLOOKUP(B33,User!$A:$C,3,0)</f>
        <v>org_user4_4</v>
      </c>
      <c r="D33" t="s">
        <v>62</v>
      </c>
      <c r="E33" t="str">
        <f>VLOOKUP(D33,DataCollection!$A:$B,2,0)</f>
        <v>data_collection9</v>
      </c>
      <c r="F33" t="b">
        <v>1</v>
      </c>
      <c r="G33" t="b">
        <v>0</v>
      </c>
      <c r="H33" t="b">
        <v>0</v>
      </c>
      <c r="I33" t="b">
        <v>1</v>
      </c>
      <c r="J33" t="b">
        <v>1</v>
      </c>
      <c r="K33" t="b">
        <v>1</v>
      </c>
      <c r="L33" t="b">
        <v>1</v>
      </c>
    </row>
    <row r="34" spans="1:12" hidden="1" x14ac:dyDescent="0.3">
      <c r="A34" t="s">
        <v>66</v>
      </c>
      <c r="B34" t="s">
        <v>67</v>
      </c>
      <c r="C34" t="str">
        <f>VLOOKUP(B34,User!$A:$C,3,0)</f>
        <v>org_user5_1</v>
      </c>
      <c r="D34" t="s">
        <v>68</v>
      </c>
      <c r="E34" t="str">
        <f>VLOOKUP(D34,DataCollection!$A:$B,2,0)</f>
        <v>data_collection5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</row>
    <row r="35" spans="1:12" hidden="1" x14ac:dyDescent="0.3">
      <c r="A35" t="s">
        <v>69</v>
      </c>
      <c r="B35" t="s">
        <v>70</v>
      </c>
      <c r="C35" t="str">
        <f>VLOOKUP(B35,User!$A:$C,3,0)</f>
        <v>org_user5_2</v>
      </c>
      <c r="D35" t="s">
        <v>68</v>
      </c>
      <c r="E35" t="str">
        <f>VLOOKUP(D35,DataCollection!$A:$B,2,0)</f>
        <v>data_collection5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</row>
    <row r="36" spans="1:12" hidden="1" x14ac:dyDescent="0.3">
      <c r="A36" t="s">
        <v>71</v>
      </c>
      <c r="B36" t="s">
        <v>72</v>
      </c>
      <c r="C36" t="str">
        <f>VLOOKUP(B36,User!$A:$C,3,0)</f>
        <v>org_user5_3</v>
      </c>
      <c r="D36" t="s">
        <v>68</v>
      </c>
      <c r="E36" t="str">
        <f>VLOOKUP(D36,DataCollection!$A:$B,2,0)</f>
        <v>data_collection5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</row>
    <row r="37" spans="1:12" hidden="1" x14ac:dyDescent="0.3">
      <c r="A37" t="s">
        <v>73</v>
      </c>
      <c r="B37" t="s">
        <v>74</v>
      </c>
      <c r="C37" t="str">
        <f>VLOOKUP(B37,User!$A:$C,3,0)</f>
        <v>org_user5_4</v>
      </c>
      <c r="D37" t="s">
        <v>68</v>
      </c>
      <c r="E37" t="str">
        <f>VLOOKUP(D37,DataCollection!$A:$B,2,0)</f>
        <v>data_collection5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</row>
    <row r="38" spans="1:12" hidden="1" x14ac:dyDescent="0.3">
      <c r="A38" t="s">
        <v>75</v>
      </c>
      <c r="B38" t="s">
        <v>67</v>
      </c>
      <c r="C38" t="str">
        <f>VLOOKUP(B38,User!$A:$C,3,0)</f>
        <v>org_user5_1</v>
      </c>
      <c r="D38" t="s">
        <v>76</v>
      </c>
      <c r="E38" t="str">
        <f>VLOOKUP(D38,DataCollection!$A:$B,2,0)</f>
        <v>data_collection10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</row>
    <row r="39" spans="1:12" hidden="1" x14ac:dyDescent="0.3">
      <c r="A39" t="s">
        <v>77</v>
      </c>
      <c r="B39" t="s">
        <v>70</v>
      </c>
      <c r="C39" t="str">
        <f>VLOOKUP(B39,User!$A:$C,3,0)</f>
        <v>org_user5_2</v>
      </c>
      <c r="D39" t="s">
        <v>76</v>
      </c>
      <c r="E39" t="str">
        <f>VLOOKUP(D39,DataCollection!$A:$B,2,0)</f>
        <v>data_collection10</v>
      </c>
      <c r="F39" t="b">
        <v>1</v>
      </c>
      <c r="G39" t="b">
        <v>1</v>
      </c>
      <c r="H39" t="b">
        <v>0</v>
      </c>
      <c r="I39" t="b">
        <v>1</v>
      </c>
      <c r="J39" t="b">
        <v>1</v>
      </c>
      <c r="K39" t="b">
        <v>1</v>
      </c>
      <c r="L39" t="b">
        <v>1</v>
      </c>
    </row>
    <row r="40" spans="1:12" hidden="1" x14ac:dyDescent="0.3">
      <c r="A40" t="s">
        <v>78</v>
      </c>
      <c r="B40" t="s">
        <v>72</v>
      </c>
      <c r="C40" t="str">
        <f>VLOOKUP(B40,User!$A:$C,3,0)</f>
        <v>org_user5_3</v>
      </c>
      <c r="D40" t="s">
        <v>76</v>
      </c>
      <c r="E40" t="str">
        <f>VLOOKUP(D40,DataCollection!$A:$B,2,0)</f>
        <v>data_collection10</v>
      </c>
      <c r="F40" t="b">
        <v>1</v>
      </c>
      <c r="G40" t="b">
        <v>0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</row>
    <row r="41" spans="1:12" hidden="1" x14ac:dyDescent="0.3">
      <c r="A41" t="s">
        <v>79</v>
      </c>
      <c r="B41" t="s">
        <v>74</v>
      </c>
      <c r="C41" t="str">
        <f>VLOOKUP(B41,User!$A:$C,3,0)</f>
        <v>org_user5_4</v>
      </c>
      <c r="D41" t="s">
        <v>76</v>
      </c>
      <c r="E41" t="str">
        <f>VLOOKUP(D41,DataCollection!$A:$B,2,0)</f>
        <v>data_collection10</v>
      </c>
      <c r="F41" t="b">
        <v>1</v>
      </c>
      <c r="G41" t="b">
        <v>0</v>
      </c>
      <c r="H41" t="b">
        <v>0</v>
      </c>
      <c r="I41" t="b">
        <v>1</v>
      </c>
      <c r="J41" t="b">
        <v>1</v>
      </c>
      <c r="K41" t="b">
        <v>1</v>
      </c>
      <c r="L41" t="b">
        <v>1</v>
      </c>
    </row>
    <row r="42" spans="1:12" hidden="1" x14ac:dyDescent="0.3">
      <c r="A42" t="s">
        <v>80</v>
      </c>
      <c r="B42" t="s">
        <v>67</v>
      </c>
      <c r="C42" t="str">
        <f>VLOOKUP(B42,User!$A:$C,3,0)</f>
        <v>org_user5_1</v>
      </c>
      <c r="D42" t="s">
        <v>81</v>
      </c>
      <c r="E42" t="str">
        <f>VLOOKUP(D42,DataCollection!$A:$B,2,0)</f>
        <v>data_collection11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</row>
  </sheetData>
  <autoFilter ref="A1:L42" xr:uid="{00000000-0001-0000-0000-000000000000}">
    <filterColumn colId="2">
      <filters>
        <filter val="org_user2_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6EDF-4214-4325-A1BD-732A42D052EA}">
  <dimension ref="A1:V11"/>
  <sheetViews>
    <sheetView topLeftCell="D1" zoomScale="80" zoomScaleNormal="80" workbookViewId="0">
      <pane ySplit="1" topLeftCell="A2" activePane="bottomLeft" state="frozen"/>
      <selection pane="bottomLeft" activeCell="R2" sqref="R2"/>
    </sheetView>
  </sheetViews>
  <sheetFormatPr defaultRowHeight="14.4" x14ac:dyDescent="0.3"/>
  <cols>
    <col min="1" max="1" width="37.33203125" bestFit="1" customWidth="1"/>
    <col min="2" max="2" width="36.109375" bestFit="1" customWidth="1"/>
    <col min="3" max="3" width="22.21875" bestFit="1" customWidth="1"/>
    <col min="4" max="4" width="36.109375" bestFit="1" customWidth="1"/>
    <col min="5" max="5" width="21.109375" bestFit="1" customWidth="1"/>
    <col min="6" max="6" width="8.21875" bestFit="1" customWidth="1"/>
    <col min="8" max="8" width="12.109375" bestFit="1" customWidth="1"/>
    <col min="9" max="9" width="35.88671875" bestFit="1" customWidth="1"/>
    <col min="10" max="10" width="30.33203125" bestFit="1" customWidth="1"/>
    <col min="11" max="11" width="35.88671875" customWidth="1"/>
    <col min="12" max="12" width="30.77734375" bestFit="1" customWidth="1"/>
    <col min="13" max="13" width="12.33203125" bestFit="1" customWidth="1"/>
    <col min="14" max="14" width="15.6640625" bestFit="1" customWidth="1"/>
    <col min="15" max="15" width="12.88671875" bestFit="1" customWidth="1"/>
    <col min="16" max="16" width="13.44140625" bestFit="1" customWidth="1"/>
    <col min="17" max="17" width="36.33203125" bestFit="1" customWidth="1"/>
    <col min="18" max="18" width="25.21875" bestFit="1" customWidth="1"/>
    <col min="19" max="19" width="42.77734375" bestFit="1" customWidth="1"/>
    <col min="20" max="20" width="26.5546875" bestFit="1" customWidth="1"/>
    <col min="21" max="21" width="36" bestFit="1" customWidth="1"/>
    <col min="22" max="22" width="20.33203125" bestFit="1" customWidth="1"/>
  </cols>
  <sheetData>
    <row r="1" spans="1:22" s="9" customFormat="1" x14ac:dyDescent="0.3">
      <c r="A1" s="7" t="s">
        <v>0</v>
      </c>
      <c r="B1" s="7" t="s">
        <v>2</v>
      </c>
      <c r="C1" s="8" t="s">
        <v>811</v>
      </c>
      <c r="D1" s="7" t="s">
        <v>100</v>
      </c>
      <c r="E1" s="4" t="s">
        <v>812</v>
      </c>
      <c r="F1" s="7" t="s">
        <v>3</v>
      </c>
      <c r="G1" s="7" t="s">
        <v>4</v>
      </c>
      <c r="H1" s="7" t="s">
        <v>5</v>
      </c>
      <c r="I1" s="7" t="s">
        <v>814</v>
      </c>
      <c r="J1" s="8" t="s">
        <v>816</v>
      </c>
      <c r="K1" s="7" t="s">
        <v>815</v>
      </c>
      <c r="L1" s="8" t="s">
        <v>817</v>
      </c>
      <c r="M1" s="7" t="s">
        <v>6</v>
      </c>
      <c r="N1" s="7" t="s">
        <v>7</v>
      </c>
      <c r="O1" s="7" t="s">
        <v>8</v>
      </c>
      <c r="P1" s="7" t="s">
        <v>9</v>
      </c>
      <c r="Q1" s="8" t="s">
        <v>824</v>
      </c>
      <c r="R1" s="8" t="s">
        <v>825</v>
      </c>
      <c r="S1" s="4" t="s">
        <v>819</v>
      </c>
      <c r="T1" s="8" t="s">
        <v>820</v>
      </c>
      <c r="U1" s="7" t="s">
        <v>1</v>
      </c>
      <c r="V1" s="8" t="s">
        <v>821</v>
      </c>
    </row>
    <row r="2" spans="1:22" x14ac:dyDescent="0.3">
      <c r="A2" t="s">
        <v>106</v>
      </c>
      <c r="B2" t="s">
        <v>12</v>
      </c>
      <c r="C2" s="4" t="str">
        <f>INDEX(DataCollection!$B:$B,MATCH($B2,DataCollection!$A:$A,0))</f>
        <v>data_collection1</v>
      </c>
      <c r="D2" t="s">
        <v>108</v>
      </c>
      <c r="E2" s="4" t="str">
        <f>INDEX(CaseTypeSet!$B:$B,MATCH($D2,CaseTypeSet!$A:$A,0))</f>
        <v>case_type_set1</v>
      </c>
      <c r="F2" t="b">
        <v>1</v>
      </c>
      <c r="G2" t="b">
        <v>1</v>
      </c>
      <c r="H2" t="b">
        <v>1</v>
      </c>
      <c r="I2" t="s">
        <v>109</v>
      </c>
      <c r="J2" s="4" t="str">
        <f>IF($I2="","",INDEX(CaseTypeColSet!$B:$B,MATCH($I2,CaseTypeColSet!$A:$A,0)))</f>
        <v>case_type_col_set1_1_1</v>
      </c>
      <c r="L2" s="4" t="str">
        <f>IF($K2="","",INDEX(CaseTypeColSet!$B:$B,MATCH($K2,CaseTypeColSet!$A:$A,0)))</f>
        <v/>
      </c>
      <c r="M2" t="b">
        <v>1</v>
      </c>
      <c r="N2" t="b">
        <v>1</v>
      </c>
      <c r="O2" t="b">
        <v>1</v>
      </c>
      <c r="P2" t="b">
        <v>1</v>
      </c>
      <c r="Q2" s="4" t="str">
        <f>INDEX(User!$F:$F,MATCH($U2,User!$A:$A,0))</f>
        <v>018d074d-ea0c-e942-07db-a3cc0ba1d653</v>
      </c>
      <c r="R2" s="4" t="str">
        <f>INDEX(Organization!$B:$B,MATCH($Q2,Organization!$A:$A,0))</f>
        <v>org1</v>
      </c>
      <c r="S2" s="4" t="str">
        <f>$V2&amp;": "&amp;$C2&amp;", "&amp;$E2</f>
        <v>org_user1_1: data_collection1, case_type_set1</v>
      </c>
      <c r="T2" s="6" t="str">
        <f>"user_case_policy"&amp;RIGHT($V2,LEN($V2)-8)&amp;"_"&amp;RIGHT($C2,LEN($C2)-15)</f>
        <v>user_case_policy1_1_1</v>
      </c>
      <c r="U2" t="s">
        <v>11</v>
      </c>
      <c r="V2" s="4" t="str">
        <f>INDEX(User!$C:$C,MATCH($U2,User!$A:$A,0))</f>
        <v>org_user1_1</v>
      </c>
    </row>
    <row r="3" spans="1:22" x14ac:dyDescent="0.3">
      <c r="A3" t="s">
        <v>128</v>
      </c>
      <c r="B3" t="s">
        <v>26</v>
      </c>
      <c r="C3" s="4" t="str">
        <f>INDEX(DataCollection!$B:$B,MATCH($B3,DataCollection!$A:$A,0))</f>
        <v>data_collection2</v>
      </c>
      <c r="D3" t="s">
        <v>112</v>
      </c>
      <c r="E3" s="4" t="str">
        <f>INDEX(CaseTypeSet!$B:$B,MATCH($D3,CaseTypeSet!$A:$A,0))</f>
        <v>case_type_set2</v>
      </c>
      <c r="F3" t="b">
        <v>1</v>
      </c>
      <c r="G3" t="b">
        <v>1</v>
      </c>
      <c r="H3" t="b">
        <v>1</v>
      </c>
      <c r="I3" t="s">
        <v>113</v>
      </c>
      <c r="J3" s="4" t="str">
        <f>IF($I3="","",INDEX(CaseTypeColSet!$B:$B,MATCH($I3,CaseTypeColSet!$A:$A,0)))</f>
        <v>case_type_col_set2_1_1</v>
      </c>
      <c r="L3" s="4" t="str">
        <f>IF($K3="","",INDEX(CaseTypeColSet!$B:$B,MATCH($K3,CaseTypeColSet!$A:$A,0)))</f>
        <v/>
      </c>
      <c r="M3" t="b">
        <v>1</v>
      </c>
      <c r="N3" t="b">
        <v>1</v>
      </c>
      <c r="O3" t="b">
        <v>1</v>
      </c>
      <c r="P3" t="b">
        <v>1</v>
      </c>
      <c r="Q3" s="4" t="str">
        <f>INDEX(User!$F:$F,MATCH($U3,User!$A:$A,0))</f>
        <v>0195d18c-1c92-0ed4-2e94-b4f66d82baf3</v>
      </c>
      <c r="R3" s="4" t="str">
        <f>INDEX(Organization!$B:$B,MATCH($Q3,Organization!$A:$A,0))</f>
        <v>org2</v>
      </c>
      <c r="S3" s="4" t="str">
        <f t="shared" ref="S3:S11" si="0">$V3&amp;": "&amp;$C3&amp;", "&amp;$E3</f>
        <v>org_user2_1: data_collection2, case_type_set2</v>
      </c>
      <c r="T3" s="6" t="str">
        <f t="shared" ref="T3:T11" si="1">"user_case_policy"&amp;RIGHT($V3,LEN($V3)-8)&amp;"_"&amp;RIGHT($C3,LEN($C3)-15)</f>
        <v>user_case_policy2_1_2</v>
      </c>
      <c r="U3" t="s">
        <v>25</v>
      </c>
      <c r="V3" s="4" t="str">
        <f>INDEX(User!$C:$C,MATCH($U3,User!$A:$A,0))</f>
        <v>org_user2_1</v>
      </c>
    </row>
    <row r="4" spans="1:22" x14ac:dyDescent="0.3">
      <c r="A4" t="s">
        <v>140</v>
      </c>
      <c r="B4" t="s">
        <v>40</v>
      </c>
      <c r="C4" s="4" t="str">
        <f>INDEX(DataCollection!$B:$B,MATCH($B4,DataCollection!$A:$A,0))</f>
        <v>data_collection3</v>
      </c>
      <c r="D4" t="s">
        <v>116</v>
      </c>
      <c r="E4" s="4" t="str">
        <f>INDEX(CaseTypeSet!$B:$B,MATCH($D4,CaseTypeSet!$A:$A,0))</f>
        <v>case_type_set3</v>
      </c>
      <c r="F4" t="b">
        <v>1</v>
      </c>
      <c r="G4" t="b">
        <v>1</v>
      </c>
      <c r="H4" t="b">
        <v>1</v>
      </c>
      <c r="I4" t="s">
        <v>117</v>
      </c>
      <c r="J4" s="4" t="str">
        <f>IF($I4="","",INDEX(CaseTypeColSet!$B:$B,MATCH($I4,CaseTypeColSet!$A:$A,0)))</f>
        <v>case_type_col_set3_1_1</v>
      </c>
      <c r="L4" s="4" t="str">
        <f>IF($K4="","",INDEX(CaseTypeColSet!$B:$B,MATCH($K4,CaseTypeColSet!$A:$A,0)))</f>
        <v/>
      </c>
      <c r="M4" t="b">
        <v>1</v>
      </c>
      <c r="N4" t="b">
        <v>1</v>
      </c>
      <c r="O4" t="b">
        <v>1</v>
      </c>
      <c r="P4" t="b">
        <v>1</v>
      </c>
      <c r="Q4" s="4" t="str">
        <f>INDEX(User!$F:$F,MATCH($U4,User!$A:$A,0))</f>
        <v>0195d18c-1c92-52b3-93e0-43dc1f2aa037</v>
      </c>
      <c r="R4" s="4" t="str">
        <f>INDEX(Organization!$B:$B,MATCH($Q4,Organization!$A:$A,0))</f>
        <v>org3</v>
      </c>
      <c r="S4" s="4" t="str">
        <f t="shared" si="0"/>
        <v>org_user3_1: data_collection3, case_type_set3</v>
      </c>
      <c r="T4" s="6" t="str">
        <f t="shared" si="1"/>
        <v>user_case_policy3_1_3</v>
      </c>
      <c r="U4" t="s">
        <v>39</v>
      </c>
      <c r="V4" s="4" t="str">
        <f>INDEX(User!$C:$C,MATCH($U4,User!$A:$A,0))</f>
        <v>org_user3_1</v>
      </c>
    </row>
    <row r="5" spans="1:22" x14ac:dyDescent="0.3">
      <c r="A5" t="s">
        <v>152</v>
      </c>
      <c r="B5" t="s">
        <v>54</v>
      </c>
      <c r="C5" s="4" t="str">
        <f>INDEX(DataCollection!$B:$B,MATCH($B5,DataCollection!$A:$A,0))</f>
        <v>data_collection4</v>
      </c>
      <c r="D5" t="s">
        <v>120</v>
      </c>
      <c r="E5" s="4" t="str">
        <f>INDEX(CaseTypeSet!$B:$B,MATCH($D5,CaseTypeSet!$A:$A,0))</f>
        <v>case_type_set4</v>
      </c>
      <c r="F5" t="b">
        <v>1</v>
      </c>
      <c r="G5" t="b">
        <v>1</v>
      </c>
      <c r="H5" t="b">
        <v>1</v>
      </c>
      <c r="I5" t="s">
        <v>121</v>
      </c>
      <c r="J5" s="4" t="str">
        <f>IF($I5="","",INDEX(CaseTypeColSet!$B:$B,MATCH($I5,CaseTypeColSet!$A:$A,0)))</f>
        <v>case_type_col_set4_1_1</v>
      </c>
      <c r="L5" s="4" t="str">
        <f>IF($K5="","",INDEX(CaseTypeColSet!$B:$B,MATCH($K5,CaseTypeColSet!$A:$A,0)))</f>
        <v/>
      </c>
      <c r="M5" t="b">
        <v>1</v>
      </c>
      <c r="N5" t="b">
        <v>1</v>
      </c>
      <c r="O5" t="b">
        <v>1</v>
      </c>
      <c r="P5" t="b">
        <v>1</v>
      </c>
      <c r="Q5" s="4" t="str">
        <f>INDEX(User!$F:$F,MATCH($U5,User!$A:$A,0))</f>
        <v>0195d18c-1c92-d419-4c71-a570f428499b</v>
      </c>
      <c r="R5" s="4" t="str">
        <f>INDEX(Organization!$B:$B,MATCH($Q5,Organization!$A:$A,0))</f>
        <v>org4</v>
      </c>
      <c r="S5" s="4" t="str">
        <f t="shared" si="0"/>
        <v>org_user4_1: data_collection4, case_type_set4</v>
      </c>
      <c r="T5" s="6" t="str">
        <f t="shared" si="1"/>
        <v>user_case_policy4_1_4</v>
      </c>
      <c r="U5" t="s">
        <v>53</v>
      </c>
      <c r="V5" s="4" t="str">
        <f>INDEX(User!$C:$C,MATCH($U5,User!$A:$A,0))</f>
        <v>org_user4_1</v>
      </c>
    </row>
    <row r="6" spans="1:22" x14ac:dyDescent="0.3">
      <c r="A6" t="s">
        <v>164</v>
      </c>
      <c r="B6" t="s">
        <v>68</v>
      </c>
      <c r="C6" s="4" t="str">
        <f>INDEX(DataCollection!$B:$B,MATCH($B6,DataCollection!$A:$A,0))</f>
        <v>data_collection5</v>
      </c>
      <c r="D6" t="s">
        <v>124</v>
      </c>
      <c r="E6" s="4" t="str">
        <f>INDEX(CaseTypeSet!$B:$B,MATCH($D6,CaseTypeSet!$A:$A,0))</f>
        <v>case_type_set5</v>
      </c>
      <c r="F6" t="b">
        <v>1</v>
      </c>
      <c r="G6" t="b">
        <v>1</v>
      </c>
      <c r="H6" t="b">
        <v>1</v>
      </c>
      <c r="I6" t="s">
        <v>125</v>
      </c>
      <c r="J6" s="4" t="str">
        <f>IF($I6="","",INDEX(CaseTypeColSet!$B:$B,MATCH($I6,CaseTypeColSet!$A:$A,0)))</f>
        <v>case_type_col_set5_1_1</v>
      </c>
      <c r="L6" s="4" t="str">
        <f>IF($K6="","",INDEX(CaseTypeColSet!$B:$B,MATCH($K6,CaseTypeColSet!$A:$A,0)))</f>
        <v/>
      </c>
      <c r="M6" t="b">
        <v>1</v>
      </c>
      <c r="N6" t="b">
        <v>1</v>
      </c>
      <c r="O6" t="b">
        <v>1</v>
      </c>
      <c r="P6" t="b">
        <v>1</v>
      </c>
      <c r="Q6" s="4" t="str">
        <f>INDEX(User!$F:$F,MATCH($U6,User!$A:$A,0))</f>
        <v>0195d18c-1c93-02a2-6920-7e4dbfb73ce0</v>
      </c>
      <c r="R6" s="4" t="str">
        <f>INDEX(Organization!$B:$B,MATCH($Q6,Organization!$A:$A,0))</f>
        <v>org5</v>
      </c>
      <c r="S6" s="4" t="str">
        <f t="shared" si="0"/>
        <v>org_user5_1: data_collection5, case_type_set5</v>
      </c>
      <c r="T6" s="6" t="str">
        <f t="shared" si="1"/>
        <v>user_case_policy5_1_5</v>
      </c>
      <c r="U6" t="s">
        <v>67</v>
      </c>
      <c r="V6" s="4" t="str">
        <f>INDEX(User!$C:$C,MATCH($U6,User!$A:$A,0))</f>
        <v>org_user5_1</v>
      </c>
    </row>
    <row r="7" spans="1:22" x14ac:dyDescent="0.3">
      <c r="A7" t="s">
        <v>166</v>
      </c>
      <c r="B7" t="s">
        <v>20</v>
      </c>
      <c r="C7" s="4" t="str">
        <f>INDEX(DataCollection!$B:$B,MATCH($B7,DataCollection!$A:$A,0))</f>
        <v>data_collection6</v>
      </c>
      <c r="D7" t="s">
        <v>108</v>
      </c>
      <c r="E7" s="4" t="str">
        <f>INDEX(CaseTypeSet!$B:$B,MATCH($D7,CaseTypeSet!$A:$A,0))</f>
        <v>case_type_set1</v>
      </c>
      <c r="F7" t="b">
        <v>1</v>
      </c>
      <c r="G7" t="b">
        <v>1</v>
      </c>
      <c r="H7" t="b">
        <v>1</v>
      </c>
      <c r="I7" t="s">
        <v>109</v>
      </c>
      <c r="J7" s="4" t="str">
        <f>IF($I7="","",INDEX(CaseTypeColSet!$B:$B,MATCH($I7,CaseTypeColSet!$A:$A,0)))</f>
        <v>case_type_col_set1_1_1</v>
      </c>
      <c r="L7" s="4" t="str">
        <f>IF($K7="","",INDEX(CaseTypeColSet!$B:$B,MATCH($K7,CaseTypeColSet!$A:$A,0)))</f>
        <v/>
      </c>
      <c r="M7" t="b">
        <v>1</v>
      </c>
      <c r="N7" t="b">
        <v>1</v>
      </c>
      <c r="O7" t="b">
        <v>1</v>
      </c>
      <c r="P7" t="b">
        <v>1</v>
      </c>
      <c r="Q7" s="4" t="str">
        <f>INDEX(User!$F:$F,MATCH($U7,User!$A:$A,0))</f>
        <v>018d074d-ea0c-e942-07db-a3cc0ba1d653</v>
      </c>
      <c r="R7" s="4" t="str">
        <f>INDEX(Organization!$B:$B,MATCH($Q7,Organization!$A:$A,0))</f>
        <v>org1</v>
      </c>
      <c r="S7" s="4" t="str">
        <f t="shared" si="0"/>
        <v>org_user1_1: data_collection6, case_type_set1</v>
      </c>
      <c r="T7" s="6" t="str">
        <f t="shared" si="1"/>
        <v>user_case_policy1_1_6</v>
      </c>
      <c r="U7" t="s">
        <v>11</v>
      </c>
      <c r="V7" s="4" t="str">
        <f>INDEX(User!$C:$C,MATCH($U7,User!$A:$A,0))</f>
        <v>org_user1_1</v>
      </c>
    </row>
    <row r="8" spans="1:22" x14ac:dyDescent="0.3">
      <c r="A8" t="s">
        <v>178</v>
      </c>
      <c r="B8" t="s">
        <v>34</v>
      </c>
      <c r="C8" s="4" t="str">
        <f>INDEX(DataCollection!$B:$B,MATCH($B8,DataCollection!$A:$A,0))</f>
        <v>data_collection7</v>
      </c>
      <c r="D8" t="s">
        <v>112</v>
      </c>
      <c r="E8" s="4" t="str">
        <f>INDEX(CaseTypeSet!$B:$B,MATCH($D8,CaseTypeSet!$A:$A,0))</f>
        <v>case_type_set2</v>
      </c>
      <c r="F8" t="b">
        <v>1</v>
      </c>
      <c r="G8" t="b">
        <v>1</v>
      </c>
      <c r="H8" t="b">
        <v>1</v>
      </c>
      <c r="I8" t="s">
        <v>113</v>
      </c>
      <c r="J8" s="4" t="str">
        <f>IF($I8="","",INDEX(CaseTypeColSet!$B:$B,MATCH($I8,CaseTypeColSet!$A:$A,0)))</f>
        <v>case_type_col_set2_1_1</v>
      </c>
      <c r="L8" s="4" t="str">
        <f>IF($K8="","",INDEX(CaseTypeColSet!$B:$B,MATCH($K8,CaseTypeColSet!$A:$A,0)))</f>
        <v/>
      </c>
      <c r="M8" t="b">
        <v>1</v>
      </c>
      <c r="N8" t="b">
        <v>1</v>
      </c>
      <c r="O8" t="b">
        <v>1</v>
      </c>
      <c r="P8" t="b">
        <v>1</v>
      </c>
      <c r="Q8" s="4" t="str">
        <f>INDEX(User!$F:$F,MATCH($U8,User!$A:$A,0))</f>
        <v>0195d18c-1c92-0ed4-2e94-b4f66d82baf3</v>
      </c>
      <c r="R8" s="4" t="str">
        <f>INDEX(Organization!$B:$B,MATCH($Q8,Organization!$A:$A,0))</f>
        <v>org2</v>
      </c>
      <c r="S8" s="4" t="str">
        <f t="shared" si="0"/>
        <v>org_user2_1: data_collection7, case_type_set2</v>
      </c>
      <c r="T8" s="6" t="str">
        <f t="shared" si="1"/>
        <v>user_case_policy2_1_7</v>
      </c>
      <c r="U8" t="s">
        <v>25</v>
      </c>
      <c r="V8" s="4" t="str">
        <f>INDEX(User!$C:$C,MATCH($U8,User!$A:$A,0))</f>
        <v>org_user2_1</v>
      </c>
    </row>
    <row r="9" spans="1:22" x14ac:dyDescent="0.3">
      <c r="A9" t="s">
        <v>190</v>
      </c>
      <c r="B9" t="s">
        <v>48</v>
      </c>
      <c r="C9" s="4" t="str">
        <f>INDEX(DataCollection!$B:$B,MATCH($B9,DataCollection!$A:$A,0))</f>
        <v>data_collection8</v>
      </c>
      <c r="D9" t="s">
        <v>116</v>
      </c>
      <c r="E9" s="4" t="str">
        <f>INDEX(CaseTypeSet!$B:$B,MATCH($D9,CaseTypeSet!$A:$A,0))</f>
        <v>case_type_set3</v>
      </c>
      <c r="F9" t="b">
        <v>1</v>
      </c>
      <c r="G9" t="b">
        <v>1</v>
      </c>
      <c r="H9" t="b">
        <v>1</v>
      </c>
      <c r="I9" t="s">
        <v>117</v>
      </c>
      <c r="J9" s="4" t="str">
        <f>IF($I9="","",INDEX(CaseTypeColSet!$B:$B,MATCH($I9,CaseTypeColSet!$A:$A,0)))</f>
        <v>case_type_col_set3_1_1</v>
      </c>
      <c r="L9" s="4" t="str">
        <f>IF($K9="","",INDEX(CaseTypeColSet!$B:$B,MATCH($K9,CaseTypeColSet!$A:$A,0)))</f>
        <v/>
      </c>
      <c r="M9" t="b">
        <v>1</v>
      </c>
      <c r="N9" t="b">
        <v>1</v>
      </c>
      <c r="O9" t="b">
        <v>1</v>
      </c>
      <c r="P9" t="b">
        <v>1</v>
      </c>
      <c r="Q9" s="4" t="str">
        <f>INDEX(User!$F:$F,MATCH($U9,User!$A:$A,0))</f>
        <v>0195d18c-1c92-52b3-93e0-43dc1f2aa037</v>
      </c>
      <c r="R9" s="4" t="str">
        <f>INDEX(Organization!$B:$B,MATCH($Q9,Organization!$A:$A,0))</f>
        <v>org3</v>
      </c>
      <c r="S9" s="4" t="str">
        <f t="shared" si="0"/>
        <v>org_user3_1: data_collection8, case_type_set3</v>
      </c>
      <c r="T9" s="6" t="str">
        <f t="shared" si="1"/>
        <v>user_case_policy3_1_8</v>
      </c>
      <c r="U9" t="s">
        <v>39</v>
      </c>
      <c r="V9" s="4" t="str">
        <f>INDEX(User!$C:$C,MATCH($U9,User!$A:$A,0))</f>
        <v>org_user3_1</v>
      </c>
    </row>
    <row r="10" spans="1:22" x14ac:dyDescent="0.3">
      <c r="A10" t="s">
        <v>202</v>
      </c>
      <c r="B10" t="s">
        <v>62</v>
      </c>
      <c r="C10" s="4" t="str">
        <f>INDEX(DataCollection!$B:$B,MATCH($B10,DataCollection!$A:$A,0))</f>
        <v>data_collection9</v>
      </c>
      <c r="D10" t="s">
        <v>120</v>
      </c>
      <c r="E10" s="4" t="str">
        <f>INDEX(CaseTypeSet!$B:$B,MATCH($D10,CaseTypeSet!$A:$A,0))</f>
        <v>case_type_set4</v>
      </c>
      <c r="F10" t="b">
        <v>1</v>
      </c>
      <c r="G10" t="b">
        <v>1</v>
      </c>
      <c r="H10" t="b">
        <v>1</v>
      </c>
      <c r="I10" t="s">
        <v>121</v>
      </c>
      <c r="J10" s="4" t="str">
        <f>IF($I10="","",INDEX(CaseTypeColSet!$B:$B,MATCH($I10,CaseTypeColSet!$A:$A,0)))</f>
        <v>case_type_col_set4_1_1</v>
      </c>
      <c r="L10" s="4" t="str">
        <f>IF($K10="","",INDEX(CaseTypeColSet!$B:$B,MATCH($K10,CaseTypeColSet!$A:$A,0)))</f>
        <v/>
      </c>
      <c r="M10" t="b">
        <v>1</v>
      </c>
      <c r="N10" t="b">
        <v>1</v>
      </c>
      <c r="O10" t="b">
        <v>1</v>
      </c>
      <c r="P10" t="b">
        <v>1</v>
      </c>
      <c r="Q10" s="4" t="str">
        <f>INDEX(User!$F:$F,MATCH($U10,User!$A:$A,0))</f>
        <v>0195d18c-1c92-d419-4c71-a570f428499b</v>
      </c>
      <c r="R10" s="4" t="str">
        <f>INDEX(Organization!$B:$B,MATCH($Q10,Organization!$A:$A,0))</f>
        <v>org4</v>
      </c>
      <c r="S10" s="4" t="str">
        <f t="shared" si="0"/>
        <v>org_user4_1: data_collection9, case_type_set4</v>
      </c>
      <c r="T10" s="6" t="str">
        <f t="shared" si="1"/>
        <v>user_case_policy4_1_9</v>
      </c>
      <c r="U10" t="s">
        <v>53</v>
      </c>
      <c r="V10" s="4" t="str">
        <f>INDEX(User!$C:$C,MATCH($U10,User!$A:$A,0))</f>
        <v>org_user4_1</v>
      </c>
    </row>
    <row r="11" spans="1:22" x14ac:dyDescent="0.3">
      <c r="A11" t="s">
        <v>214</v>
      </c>
      <c r="B11" t="s">
        <v>76</v>
      </c>
      <c r="C11" s="4" t="str">
        <f>INDEX(DataCollection!$B:$B,MATCH($B11,DataCollection!$A:$A,0))</f>
        <v>data_collection10</v>
      </c>
      <c r="D11" t="s">
        <v>124</v>
      </c>
      <c r="E11" s="4" t="str">
        <f>INDEX(CaseTypeSet!$B:$B,MATCH($D11,CaseTypeSet!$A:$A,0))</f>
        <v>case_type_set5</v>
      </c>
      <c r="F11" t="b">
        <v>1</v>
      </c>
      <c r="G11" t="b">
        <v>1</v>
      </c>
      <c r="H11" t="b">
        <v>1</v>
      </c>
      <c r="I11" t="s">
        <v>125</v>
      </c>
      <c r="J11" s="4" t="str">
        <f>IF($I11="","",INDEX(CaseTypeColSet!$B:$B,MATCH($I11,CaseTypeColSet!$A:$A,0)))</f>
        <v>case_type_col_set5_1_1</v>
      </c>
      <c r="L11" s="4" t="str">
        <f>IF($K11="","",INDEX(CaseTypeColSet!$B:$B,MATCH($K11,CaseTypeColSet!$A:$A,0)))</f>
        <v/>
      </c>
      <c r="M11" t="b">
        <v>1</v>
      </c>
      <c r="N11" t="b">
        <v>1</v>
      </c>
      <c r="O11" t="b">
        <v>1</v>
      </c>
      <c r="P11" t="b">
        <v>1</v>
      </c>
      <c r="Q11" s="4" t="str">
        <f>INDEX(User!$F:$F,MATCH($U11,User!$A:$A,0))</f>
        <v>0195d18c-1c93-02a2-6920-7e4dbfb73ce0</v>
      </c>
      <c r="R11" s="4" t="str">
        <f>INDEX(Organization!$B:$B,MATCH($Q11,Organization!$A:$A,0))</f>
        <v>org5</v>
      </c>
      <c r="S11" s="4" t="str">
        <f t="shared" si="0"/>
        <v>org_user5_1: data_collection10, case_type_set5</v>
      </c>
      <c r="T11" s="6" t="str">
        <f t="shared" si="1"/>
        <v>user_case_policy5_1_10</v>
      </c>
      <c r="U11" t="s">
        <v>67</v>
      </c>
      <c r="V11" s="4" t="str">
        <f>INDEX(User!$C:$C,MATCH($U11,User!$A:$A,0))</f>
        <v>org_user5_1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3A8B-A0A1-46B6-957F-B8B3E001E975}">
  <dimension ref="A1:N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35.44140625" bestFit="1" customWidth="1"/>
    <col min="2" max="2" width="35.33203125" bestFit="1" customWidth="1"/>
    <col min="3" max="3" width="22.21875" bestFit="1" customWidth="1"/>
    <col min="4" max="4" width="35.6640625" bestFit="1" customWidth="1"/>
    <col min="5" max="5" width="21.109375" bestFit="1" customWidth="1"/>
    <col min="6" max="6" width="8.109375" bestFit="1" customWidth="1"/>
    <col min="7" max="7" width="8.6640625" bestFit="1" customWidth="1"/>
    <col min="8" max="8" width="11.88671875" bestFit="1" customWidth="1"/>
    <col min="9" max="9" width="12.109375" bestFit="1" customWidth="1"/>
    <col min="10" max="10" width="15.44140625" bestFit="1" customWidth="1"/>
    <col min="11" max="11" width="35.33203125" bestFit="1" customWidth="1"/>
    <col min="12" max="12" width="27.33203125" bestFit="1" customWidth="1"/>
    <col min="13" max="13" width="36" bestFit="1" customWidth="1"/>
    <col min="14" max="14" width="19.5546875" bestFit="1" customWidth="1"/>
  </cols>
  <sheetData>
    <row r="1" spans="1:14" x14ac:dyDescent="0.3">
      <c r="A1" t="s">
        <v>0</v>
      </c>
      <c r="B1" t="s">
        <v>2</v>
      </c>
      <c r="C1" s="3" t="s">
        <v>811</v>
      </c>
      <c r="D1" t="s">
        <v>100</v>
      </c>
      <c r="E1" s="3" t="s">
        <v>812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709</v>
      </c>
      <c r="L1" s="3" t="s">
        <v>822</v>
      </c>
      <c r="M1" t="s">
        <v>82</v>
      </c>
      <c r="N1" s="3" t="s">
        <v>818</v>
      </c>
    </row>
    <row r="2" spans="1:14" x14ac:dyDescent="0.3">
      <c r="A2" t="s">
        <v>823</v>
      </c>
      <c r="B2" t="s">
        <v>26</v>
      </c>
      <c r="C2" s="4" t="str">
        <f>INDEX(DataCollection!$B:$B,MATCH($B2,DataCollection!$A:$A,0))</f>
        <v>data_collection2</v>
      </c>
      <c r="D2" t="s">
        <v>108</v>
      </c>
      <c r="E2" s="4" t="str">
        <f>INDEX(CaseTypeSet!$B:$B,MATCH($D2,CaseTypeSet!$A:$A,0))</f>
        <v>case_type_set1</v>
      </c>
      <c r="F2">
        <v>1</v>
      </c>
      <c r="G2" t="b">
        <f>TRUE()</f>
        <v>1</v>
      </c>
      <c r="H2" t="b">
        <f>TRUE()</f>
        <v>1</v>
      </c>
      <c r="I2" t="b">
        <f>TRUE()</f>
        <v>1</v>
      </c>
      <c r="J2" t="b">
        <f>TRUE()</f>
        <v>1</v>
      </c>
      <c r="K2" t="s">
        <v>12</v>
      </c>
      <c r="L2" s="4" t="str">
        <f>INDEX(DataCollection!$B:$B,MATCH($K2,DataCollection!$A:$A,0))</f>
        <v>data_collection1</v>
      </c>
      <c r="M2" t="s">
        <v>85</v>
      </c>
      <c r="N2" s="4" t="str">
        <f>INDEX(Organization!$B:$B,MATCH($M2,Organization!$A:$A,0))</f>
        <v>org1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A0CE-352C-4E69-8986-540397C3CD9D}">
  <dimension ref="A1:P2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2" width="35.44140625" bestFit="1" customWidth="1"/>
    <col min="3" max="3" width="23.6640625" bestFit="1" customWidth="1"/>
    <col min="4" max="4" width="35.6640625" bestFit="1" customWidth="1"/>
    <col min="5" max="5" width="21.109375" bestFit="1" customWidth="1"/>
    <col min="6" max="6" width="8.109375" bestFit="1" customWidth="1"/>
    <col min="7" max="7" width="8.6640625" bestFit="1" customWidth="1"/>
    <col min="8" max="8" width="11.88671875" bestFit="1" customWidth="1"/>
    <col min="9" max="9" width="12.109375" bestFit="1" customWidth="1"/>
    <col min="10" max="10" width="15.44140625" bestFit="1" customWidth="1"/>
    <col min="11" max="11" width="35.33203125" bestFit="1" customWidth="1"/>
    <col min="12" max="12" width="27.33203125" bestFit="1" customWidth="1"/>
    <col min="13" max="13" width="36" bestFit="1" customWidth="1"/>
    <col min="14" max="14" width="23.6640625" bestFit="1" customWidth="1"/>
    <col min="15" max="15" width="35.44140625" bestFit="1" customWidth="1"/>
    <col min="16" max="16" width="13.33203125" bestFit="1" customWidth="1"/>
  </cols>
  <sheetData>
    <row r="1" spans="1:16" x14ac:dyDescent="0.3">
      <c r="A1" t="s">
        <v>0</v>
      </c>
      <c r="B1" t="s">
        <v>2</v>
      </c>
      <c r="C1" s="3" t="s">
        <v>811</v>
      </c>
      <c r="D1" t="s">
        <v>100</v>
      </c>
      <c r="E1" s="3" t="s">
        <v>812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709</v>
      </c>
      <c r="L1" s="3" t="s">
        <v>822</v>
      </c>
      <c r="M1" s="6" t="s">
        <v>824</v>
      </c>
      <c r="N1" s="3" t="s">
        <v>825</v>
      </c>
      <c r="O1" s="7" t="s">
        <v>1</v>
      </c>
      <c r="P1" s="8" t="s">
        <v>821</v>
      </c>
    </row>
    <row r="2" spans="1:16" x14ac:dyDescent="0.3">
      <c r="A2" t="s">
        <v>823</v>
      </c>
      <c r="B2" t="s">
        <v>26</v>
      </c>
      <c r="C2" s="4" t="str">
        <f>INDEX(DataCollection!$B:$B,MATCH($B2,DataCollection!$A:$A,0))</f>
        <v>data_collection2</v>
      </c>
      <c r="D2" t="s">
        <v>108</v>
      </c>
      <c r="E2" s="4" t="str">
        <f>INDEX(CaseTypeSet!$B:$B,MATCH($D2,CaseTypeSet!$A:$A,0))</f>
        <v>case_type_set1</v>
      </c>
      <c r="F2">
        <v>1</v>
      </c>
      <c r="G2" t="b">
        <f>TRUE()</f>
        <v>1</v>
      </c>
      <c r="H2" t="b">
        <f>TRUE()</f>
        <v>1</v>
      </c>
      <c r="I2" t="b">
        <f>TRUE()</f>
        <v>1</v>
      </c>
      <c r="J2" t="b">
        <f>TRUE()</f>
        <v>1</v>
      </c>
      <c r="K2" t="s">
        <v>12</v>
      </c>
      <c r="L2" s="4" t="str">
        <f>INDEX(DataCollection!$B:$B,MATCH($K2,DataCollection!$A:$A,0))</f>
        <v>data_collection1</v>
      </c>
      <c r="M2" s="4" t="str">
        <f>INDEX(User!$F:$F,MATCH($O2,User!$A:$A,0))</f>
        <v>018d074d-ea0c-e942-07db-a3cc0ba1d653</v>
      </c>
      <c r="N2" s="4" t="str">
        <f>INDEX(Organization!$B:$B,MATCH($M2,Organization!$A:$A,0))</f>
        <v>org1</v>
      </c>
      <c r="O2" t="s">
        <v>11</v>
      </c>
      <c r="P2" s="4" t="str">
        <f>INDEX(User!$C:$C,MATCH($O2,User!$A:$A,0))</f>
        <v>org_user1_1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A2" sqref="A2"/>
    </sheetView>
  </sheetViews>
  <sheetFormatPr defaultRowHeight="14.4" x14ac:dyDescent="0.3"/>
  <cols>
    <col min="1" max="1" width="36" bestFit="1" customWidth="1"/>
    <col min="2" max="2" width="5.77734375" bestFit="1" customWidth="1"/>
    <col min="3" max="3" width="16" bestFit="1" customWidth="1"/>
    <col min="4" max="4" width="13.88671875" bestFit="1" customWidth="1"/>
    <col min="5" max="5" width="11.21875" bestFit="1" customWidth="1"/>
  </cols>
  <sheetData>
    <row r="1" spans="1:5" x14ac:dyDescent="0.3">
      <c r="A1" s="1" t="s">
        <v>0</v>
      </c>
      <c r="B1" s="1" t="s">
        <v>99</v>
      </c>
      <c r="C1" s="1" t="s">
        <v>701</v>
      </c>
      <c r="D1" s="1" t="s">
        <v>702</v>
      </c>
      <c r="E1" s="1" t="s">
        <v>703</v>
      </c>
    </row>
    <row r="2" spans="1:5" x14ac:dyDescent="0.3">
      <c r="A2" t="s">
        <v>85</v>
      </c>
      <c r="B2" t="s">
        <v>704</v>
      </c>
      <c r="C2" t="s">
        <v>704</v>
      </c>
    </row>
    <row r="3" spans="1:5" x14ac:dyDescent="0.3">
      <c r="A3" t="s">
        <v>88</v>
      </c>
      <c r="B3" t="s">
        <v>705</v>
      </c>
      <c r="C3" t="s">
        <v>705</v>
      </c>
    </row>
    <row r="4" spans="1:5" x14ac:dyDescent="0.3">
      <c r="A4" t="s">
        <v>91</v>
      </c>
      <c r="B4" t="s">
        <v>706</v>
      </c>
      <c r="C4" t="s">
        <v>706</v>
      </c>
    </row>
    <row r="5" spans="1:5" x14ac:dyDescent="0.3">
      <c r="A5" t="s">
        <v>94</v>
      </c>
      <c r="B5" t="s">
        <v>707</v>
      </c>
      <c r="C5" t="s">
        <v>707</v>
      </c>
    </row>
    <row r="6" spans="1:5" x14ac:dyDescent="0.3">
      <c r="A6" t="s">
        <v>97</v>
      </c>
      <c r="B6" t="s">
        <v>708</v>
      </c>
      <c r="C6" t="s">
        <v>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>
      <selection activeCell="C1" sqref="C1"/>
    </sheetView>
  </sheetViews>
  <sheetFormatPr defaultRowHeight="14.4" x14ac:dyDescent="0.3"/>
  <cols>
    <col min="1" max="1" width="36.5546875" bestFit="1" customWidth="1"/>
    <col min="2" max="2" width="16.21875" bestFit="1" customWidth="1"/>
    <col min="3" max="3" width="10.33203125" style="6" bestFit="1" customWidth="1"/>
  </cols>
  <sheetData>
    <row r="1" spans="1:3" x14ac:dyDescent="0.3">
      <c r="A1" s="1" t="s">
        <v>0</v>
      </c>
      <c r="B1" s="1" t="s">
        <v>99</v>
      </c>
      <c r="C1" s="10" t="s">
        <v>298</v>
      </c>
    </row>
    <row r="2" spans="1:3" x14ac:dyDescent="0.3">
      <c r="A2" t="s">
        <v>12</v>
      </c>
      <c r="B2" t="s">
        <v>690</v>
      </c>
      <c r="C2" s="6" t="str">
        <f>"dc"&amp;RIGHT($B2,LEN($B2)-15)</f>
        <v>dc1</v>
      </c>
    </row>
    <row r="3" spans="1:3" x14ac:dyDescent="0.3">
      <c r="A3" t="s">
        <v>26</v>
      </c>
      <c r="B3" t="s">
        <v>691</v>
      </c>
      <c r="C3" s="6" t="str">
        <f t="shared" ref="C3:C12" si="0">"dc"&amp;RIGHT($B3,LEN($B3)-15)</f>
        <v>dc2</v>
      </c>
    </row>
    <row r="4" spans="1:3" x14ac:dyDescent="0.3">
      <c r="A4" t="s">
        <v>40</v>
      </c>
      <c r="B4" t="s">
        <v>692</v>
      </c>
      <c r="C4" s="6" t="str">
        <f t="shared" si="0"/>
        <v>dc3</v>
      </c>
    </row>
    <row r="5" spans="1:3" x14ac:dyDescent="0.3">
      <c r="A5" t="s">
        <v>54</v>
      </c>
      <c r="B5" t="s">
        <v>693</v>
      </c>
      <c r="C5" s="6" t="str">
        <f t="shared" si="0"/>
        <v>dc4</v>
      </c>
    </row>
    <row r="6" spans="1:3" x14ac:dyDescent="0.3">
      <c r="A6" t="s">
        <v>68</v>
      </c>
      <c r="B6" t="s">
        <v>694</v>
      </c>
      <c r="C6" s="6" t="str">
        <f t="shared" si="0"/>
        <v>dc5</v>
      </c>
    </row>
    <row r="7" spans="1:3" x14ac:dyDescent="0.3">
      <c r="A7" t="s">
        <v>20</v>
      </c>
      <c r="B7" t="s">
        <v>695</v>
      </c>
      <c r="C7" s="6" t="str">
        <f t="shared" si="0"/>
        <v>dc6</v>
      </c>
    </row>
    <row r="8" spans="1:3" x14ac:dyDescent="0.3">
      <c r="A8" t="s">
        <v>34</v>
      </c>
      <c r="B8" t="s">
        <v>696</v>
      </c>
      <c r="C8" s="6" t="str">
        <f t="shared" si="0"/>
        <v>dc7</v>
      </c>
    </row>
    <row r="9" spans="1:3" x14ac:dyDescent="0.3">
      <c r="A9" t="s">
        <v>48</v>
      </c>
      <c r="B9" t="s">
        <v>697</v>
      </c>
      <c r="C9" s="6" t="str">
        <f t="shared" si="0"/>
        <v>dc8</v>
      </c>
    </row>
    <row r="10" spans="1:3" x14ac:dyDescent="0.3">
      <c r="A10" t="s">
        <v>62</v>
      </c>
      <c r="B10" t="s">
        <v>698</v>
      </c>
      <c r="C10" s="6" t="str">
        <f t="shared" si="0"/>
        <v>dc9</v>
      </c>
    </row>
    <row r="11" spans="1:3" x14ac:dyDescent="0.3">
      <c r="A11" t="s">
        <v>76</v>
      </c>
      <c r="B11" t="s">
        <v>699</v>
      </c>
      <c r="C11" s="6" t="str">
        <f t="shared" si="0"/>
        <v>dc10</v>
      </c>
    </row>
    <row r="12" spans="1:3" x14ac:dyDescent="0.3">
      <c r="A12" t="s">
        <v>81</v>
      </c>
      <c r="B12" t="s">
        <v>700</v>
      </c>
      <c r="C12" s="6" t="str">
        <f t="shared" si="0"/>
        <v>dc11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8"/>
  <sheetViews>
    <sheetView workbookViewId="0">
      <selection activeCell="I2" sqref="I2"/>
    </sheetView>
  </sheetViews>
  <sheetFormatPr defaultRowHeight="14.4" x14ac:dyDescent="0.3"/>
  <cols>
    <col min="1" max="1" width="36.109375" bestFit="1" customWidth="1"/>
    <col min="2" max="2" width="27" bestFit="1" customWidth="1"/>
    <col min="3" max="3" width="18.109375" style="6" bestFit="1" customWidth="1"/>
    <col min="4" max="4" width="36.21875" bestFit="1" customWidth="1"/>
    <col min="5" max="5" width="18.109375" bestFit="1" customWidth="1"/>
    <col min="6" max="6" width="20.21875" bestFit="1" customWidth="1"/>
    <col min="7" max="7" width="35.6640625" bestFit="1" customWidth="1"/>
    <col min="8" max="8" width="14.5546875" style="6" bestFit="1" customWidth="1"/>
    <col min="9" max="9" width="36" bestFit="1" customWidth="1"/>
    <col min="10" max="10" width="11.44140625" style="6" bestFit="1" customWidth="1"/>
  </cols>
  <sheetData>
    <row r="1" spans="1:10" x14ac:dyDescent="0.3">
      <c r="A1" s="1" t="s">
        <v>0</v>
      </c>
      <c r="B1" s="1" t="s">
        <v>657</v>
      </c>
      <c r="C1" s="10" t="s">
        <v>819</v>
      </c>
      <c r="D1" s="1" t="s">
        <v>723</v>
      </c>
      <c r="E1" s="1" t="s">
        <v>724</v>
      </c>
      <c r="F1" s="1" t="s">
        <v>658</v>
      </c>
      <c r="G1" s="1" t="s">
        <v>725</v>
      </c>
      <c r="H1" s="10" t="s">
        <v>726</v>
      </c>
      <c r="I1" s="1" t="s">
        <v>82</v>
      </c>
      <c r="J1" s="10" t="s">
        <v>83</v>
      </c>
    </row>
    <row r="2" spans="1:10" x14ac:dyDescent="0.3">
      <c r="A2" t="s">
        <v>727</v>
      </c>
      <c r="B2" t="s">
        <v>662</v>
      </c>
      <c r="C2" s="6" t="str">
        <f>LEFT($B2,LEN($B2)-9)</f>
        <v>app_admin1_1</v>
      </c>
      <c r="D2" t="s">
        <v>728</v>
      </c>
      <c r="E2" s="2">
        <v>45743.390918726589</v>
      </c>
      <c r="F2" t="s">
        <v>788</v>
      </c>
      <c r="G2" t="s">
        <v>659</v>
      </c>
      <c r="H2" s="6" t="str">
        <f>INDEX(User!$C:$C,MATCH($G2,User!$A:$A,0))</f>
        <v>root1_1</v>
      </c>
      <c r="I2" t="s">
        <v>85</v>
      </c>
      <c r="J2" s="6" t="str">
        <f>INDEX(Organization!$B:$B,MATCH($I2,Organization!$A:$A,0))</f>
        <v>org1</v>
      </c>
    </row>
    <row r="3" spans="1:10" x14ac:dyDescent="0.3">
      <c r="A3" t="s">
        <v>729</v>
      </c>
      <c r="B3" t="s">
        <v>664</v>
      </c>
      <c r="C3" s="6" t="str">
        <f t="shared" ref="C3:C28" si="0">LEFT($B3,LEN($B3)-9)</f>
        <v>metadata_admin1_1</v>
      </c>
      <c r="D3" t="s">
        <v>730</v>
      </c>
      <c r="E3" s="2">
        <v>45743.390918741461</v>
      </c>
      <c r="F3" t="s">
        <v>789</v>
      </c>
      <c r="G3" t="s">
        <v>661</v>
      </c>
      <c r="H3" s="6" t="str">
        <f>INDEX(User!$C:$C,MATCH($G3,User!$A:$A,0))</f>
        <v>app_admin1_1</v>
      </c>
      <c r="I3" t="s">
        <v>85</v>
      </c>
      <c r="J3" s="6" t="str">
        <f>INDEX(Organization!$B:$B,MATCH($I3,Organization!$A:$A,0))</f>
        <v>org1</v>
      </c>
    </row>
    <row r="4" spans="1:10" x14ac:dyDescent="0.3">
      <c r="A4" t="s">
        <v>731</v>
      </c>
      <c r="B4" t="s">
        <v>665</v>
      </c>
      <c r="C4" s="6" t="str">
        <f t="shared" si="0"/>
        <v>org_admin1_1</v>
      </c>
      <c r="D4" t="s">
        <v>732</v>
      </c>
      <c r="E4" s="2">
        <v>45743.390918746562</v>
      </c>
      <c r="F4" t="s">
        <v>790</v>
      </c>
      <c r="G4" t="s">
        <v>661</v>
      </c>
      <c r="H4" s="6" t="str">
        <f>INDEX(User!$C:$C,MATCH($G4,User!$A:$A,0))</f>
        <v>app_admin1_1</v>
      </c>
      <c r="I4" t="s">
        <v>85</v>
      </c>
      <c r="J4" s="6" t="str">
        <f>INDEX(Organization!$B:$B,MATCH($I4,Organization!$A:$A,0))</f>
        <v>org1</v>
      </c>
    </row>
    <row r="5" spans="1:10" x14ac:dyDescent="0.3">
      <c r="A5" t="s">
        <v>733</v>
      </c>
      <c r="B5" t="s">
        <v>666</v>
      </c>
      <c r="C5" s="6" t="str">
        <f t="shared" si="0"/>
        <v>org_admin2_1</v>
      </c>
      <c r="D5" t="s">
        <v>734</v>
      </c>
      <c r="E5" s="2">
        <v>45743.390918763551</v>
      </c>
      <c r="F5" t="s">
        <v>790</v>
      </c>
      <c r="G5" t="s">
        <v>661</v>
      </c>
      <c r="H5" s="6" t="str">
        <f>INDEX(User!$C:$C,MATCH($G5,User!$A:$A,0))</f>
        <v>app_admin1_1</v>
      </c>
      <c r="I5" t="s">
        <v>88</v>
      </c>
      <c r="J5" s="6" t="str">
        <f>INDEX(Organization!$B:$B,MATCH($I5,Organization!$A:$A,0))</f>
        <v>org2</v>
      </c>
    </row>
    <row r="6" spans="1:10" x14ac:dyDescent="0.3">
      <c r="A6" t="s">
        <v>735</v>
      </c>
      <c r="B6" t="s">
        <v>667</v>
      </c>
      <c r="C6" s="6" t="str">
        <f t="shared" si="0"/>
        <v>org_admin3_1</v>
      </c>
      <c r="D6" t="s">
        <v>736</v>
      </c>
      <c r="E6" s="2">
        <v>45743.390918772537</v>
      </c>
      <c r="F6" t="s">
        <v>790</v>
      </c>
      <c r="G6" t="s">
        <v>661</v>
      </c>
      <c r="H6" s="6" t="str">
        <f>INDEX(User!$C:$C,MATCH($G6,User!$A:$A,0))</f>
        <v>app_admin1_1</v>
      </c>
      <c r="I6" t="s">
        <v>91</v>
      </c>
      <c r="J6" s="6" t="str">
        <f>INDEX(Organization!$B:$B,MATCH($I6,Organization!$A:$A,0))</f>
        <v>org3</v>
      </c>
    </row>
    <row r="7" spans="1:10" x14ac:dyDescent="0.3">
      <c r="A7" t="s">
        <v>737</v>
      </c>
      <c r="B7" t="s">
        <v>668</v>
      </c>
      <c r="C7" s="6" t="str">
        <f t="shared" si="0"/>
        <v>org_admin4_1</v>
      </c>
      <c r="D7" t="s">
        <v>738</v>
      </c>
      <c r="E7" s="2">
        <v>45743.390918781181</v>
      </c>
      <c r="F7" t="s">
        <v>790</v>
      </c>
      <c r="G7" t="s">
        <v>661</v>
      </c>
      <c r="H7" s="6" t="str">
        <f>INDEX(User!$C:$C,MATCH($G7,User!$A:$A,0))</f>
        <v>app_admin1_1</v>
      </c>
      <c r="I7" t="s">
        <v>94</v>
      </c>
      <c r="J7" s="6" t="str">
        <f>INDEX(Organization!$B:$B,MATCH($I7,Organization!$A:$A,0))</f>
        <v>org4</v>
      </c>
    </row>
    <row r="8" spans="1:10" x14ac:dyDescent="0.3">
      <c r="A8" t="s">
        <v>739</v>
      </c>
      <c r="B8" t="s">
        <v>669</v>
      </c>
      <c r="C8" s="6" t="str">
        <f t="shared" si="0"/>
        <v>org_admin5_1</v>
      </c>
      <c r="D8" t="s">
        <v>740</v>
      </c>
      <c r="E8" s="2">
        <v>45743.3909187889</v>
      </c>
      <c r="F8" t="s">
        <v>790</v>
      </c>
      <c r="G8" t="s">
        <v>661</v>
      </c>
      <c r="H8" s="6" t="str">
        <f>INDEX(User!$C:$C,MATCH($G8,User!$A:$A,0))</f>
        <v>app_admin1_1</v>
      </c>
      <c r="I8" t="s">
        <v>97</v>
      </c>
      <c r="J8" s="6" t="str">
        <f>INDEX(Organization!$B:$B,MATCH($I8,Organization!$A:$A,0))</f>
        <v>org5</v>
      </c>
    </row>
    <row r="9" spans="1:10" x14ac:dyDescent="0.3">
      <c r="A9" t="s">
        <v>741</v>
      </c>
      <c r="B9" t="s">
        <v>670</v>
      </c>
      <c r="C9" s="6" t="str">
        <f t="shared" si="0"/>
        <v>org_user1_1</v>
      </c>
      <c r="D9" t="s">
        <v>742</v>
      </c>
      <c r="E9" s="2">
        <v>45743.390918796598</v>
      </c>
      <c r="F9" t="s">
        <v>791</v>
      </c>
      <c r="G9" t="s">
        <v>661</v>
      </c>
      <c r="H9" s="6" t="str">
        <f>INDEX(User!$C:$C,MATCH($G9,User!$A:$A,0))</f>
        <v>app_admin1_1</v>
      </c>
      <c r="I9" t="s">
        <v>85</v>
      </c>
      <c r="J9" s="6" t="str">
        <f>INDEX(Organization!$B:$B,MATCH($I9,Organization!$A:$A,0))</f>
        <v>org1</v>
      </c>
    </row>
    <row r="10" spans="1:10" x14ac:dyDescent="0.3">
      <c r="A10" t="s">
        <v>743</v>
      </c>
      <c r="B10" t="s">
        <v>671</v>
      </c>
      <c r="C10" s="6" t="str">
        <f t="shared" si="0"/>
        <v>org_user1_2</v>
      </c>
      <c r="D10" t="s">
        <v>744</v>
      </c>
      <c r="E10" s="2">
        <v>45743.390918801953</v>
      </c>
      <c r="F10" t="s">
        <v>791</v>
      </c>
      <c r="G10" t="s">
        <v>661</v>
      </c>
      <c r="H10" s="6" t="str">
        <f>INDEX(User!$C:$C,MATCH($G10,User!$A:$A,0))</f>
        <v>app_admin1_1</v>
      </c>
      <c r="I10" t="s">
        <v>85</v>
      </c>
      <c r="J10" s="6" t="str">
        <f>INDEX(Organization!$B:$B,MATCH($I10,Organization!$A:$A,0))</f>
        <v>org1</v>
      </c>
    </row>
    <row r="11" spans="1:10" x14ac:dyDescent="0.3">
      <c r="A11" t="s">
        <v>745</v>
      </c>
      <c r="B11" t="s">
        <v>672</v>
      </c>
      <c r="C11" s="6" t="str">
        <f t="shared" si="0"/>
        <v>org_user1_3</v>
      </c>
      <c r="D11" t="s">
        <v>746</v>
      </c>
      <c r="E11" s="2">
        <v>45743.390918807163</v>
      </c>
      <c r="F11" t="s">
        <v>791</v>
      </c>
      <c r="G11" t="s">
        <v>661</v>
      </c>
      <c r="H11" s="6" t="str">
        <f>INDEX(User!$C:$C,MATCH($G11,User!$A:$A,0))</f>
        <v>app_admin1_1</v>
      </c>
      <c r="I11" t="s">
        <v>85</v>
      </c>
      <c r="J11" s="6" t="str">
        <f>INDEX(Organization!$B:$B,MATCH($I11,Organization!$A:$A,0))</f>
        <v>org1</v>
      </c>
    </row>
    <row r="12" spans="1:10" x14ac:dyDescent="0.3">
      <c r="A12" t="s">
        <v>747</v>
      </c>
      <c r="B12" t="s">
        <v>673</v>
      </c>
      <c r="C12" s="6" t="str">
        <f t="shared" si="0"/>
        <v>org_user1_4</v>
      </c>
      <c r="D12" t="s">
        <v>748</v>
      </c>
      <c r="E12" s="2">
        <v>45743.3909188123</v>
      </c>
      <c r="F12" t="s">
        <v>791</v>
      </c>
      <c r="G12" t="s">
        <v>661</v>
      </c>
      <c r="H12" s="6" t="str">
        <f>INDEX(User!$C:$C,MATCH($G12,User!$A:$A,0))</f>
        <v>app_admin1_1</v>
      </c>
      <c r="I12" t="s">
        <v>85</v>
      </c>
      <c r="J12" s="6" t="str">
        <f>INDEX(Organization!$B:$B,MATCH($I12,Organization!$A:$A,0))</f>
        <v>org1</v>
      </c>
    </row>
    <row r="13" spans="1:10" x14ac:dyDescent="0.3">
      <c r="A13" t="s">
        <v>749</v>
      </c>
      <c r="B13" t="s">
        <v>674</v>
      </c>
      <c r="C13" s="6" t="str">
        <f t="shared" si="0"/>
        <v>org_user2_1</v>
      </c>
      <c r="D13" t="s">
        <v>750</v>
      </c>
      <c r="E13" s="2">
        <v>45743.390918817633</v>
      </c>
      <c r="F13" t="s">
        <v>791</v>
      </c>
      <c r="G13" t="s">
        <v>661</v>
      </c>
      <c r="H13" s="6" t="str">
        <f>INDEX(User!$C:$C,MATCH($G13,User!$A:$A,0))</f>
        <v>app_admin1_1</v>
      </c>
      <c r="I13" t="s">
        <v>88</v>
      </c>
      <c r="J13" s="6" t="str">
        <f>INDEX(Organization!$B:$B,MATCH($I13,Organization!$A:$A,0))</f>
        <v>org2</v>
      </c>
    </row>
    <row r="14" spans="1:10" x14ac:dyDescent="0.3">
      <c r="A14" t="s">
        <v>751</v>
      </c>
      <c r="B14" t="s">
        <v>675</v>
      </c>
      <c r="C14" s="6" t="str">
        <f t="shared" si="0"/>
        <v>org_user2_2</v>
      </c>
      <c r="D14" t="s">
        <v>752</v>
      </c>
      <c r="E14" s="2">
        <v>45743.390918822908</v>
      </c>
      <c r="F14" t="s">
        <v>791</v>
      </c>
      <c r="G14" t="s">
        <v>661</v>
      </c>
      <c r="H14" s="6" t="str">
        <f>INDEX(User!$C:$C,MATCH($G14,User!$A:$A,0))</f>
        <v>app_admin1_1</v>
      </c>
      <c r="I14" t="s">
        <v>88</v>
      </c>
      <c r="J14" s="6" t="str">
        <f>INDEX(Organization!$B:$B,MATCH($I14,Organization!$A:$A,0))</f>
        <v>org2</v>
      </c>
    </row>
    <row r="15" spans="1:10" x14ac:dyDescent="0.3">
      <c r="A15" t="s">
        <v>753</v>
      </c>
      <c r="B15" t="s">
        <v>676</v>
      </c>
      <c r="C15" s="6" t="str">
        <f t="shared" si="0"/>
        <v>org_user2_3</v>
      </c>
      <c r="D15" t="s">
        <v>754</v>
      </c>
      <c r="E15" s="2">
        <v>45743.390918828743</v>
      </c>
      <c r="F15" t="s">
        <v>791</v>
      </c>
      <c r="G15" t="s">
        <v>661</v>
      </c>
      <c r="H15" s="6" t="str">
        <f>INDEX(User!$C:$C,MATCH($G15,User!$A:$A,0))</f>
        <v>app_admin1_1</v>
      </c>
      <c r="I15" t="s">
        <v>88</v>
      </c>
      <c r="J15" s="6" t="str">
        <f>INDEX(Organization!$B:$B,MATCH($I15,Organization!$A:$A,0))</f>
        <v>org2</v>
      </c>
    </row>
    <row r="16" spans="1:10" x14ac:dyDescent="0.3">
      <c r="A16" t="s">
        <v>755</v>
      </c>
      <c r="B16" t="s">
        <v>677</v>
      </c>
      <c r="C16" s="6" t="str">
        <f t="shared" si="0"/>
        <v>org_user2_4</v>
      </c>
      <c r="D16" t="s">
        <v>756</v>
      </c>
      <c r="E16" s="2">
        <v>45743.390918834302</v>
      </c>
      <c r="F16" t="s">
        <v>791</v>
      </c>
      <c r="G16" t="s">
        <v>661</v>
      </c>
      <c r="H16" s="6" t="str">
        <f>INDEX(User!$C:$C,MATCH($G16,User!$A:$A,0))</f>
        <v>app_admin1_1</v>
      </c>
      <c r="I16" t="s">
        <v>88</v>
      </c>
      <c r="J16" s="6" t="str">
        <f>INDEX(Organization!$B:$B,MATCH($I16,Organization!$A:$A,0))</f>
        <v>org2</v>
      </c>
    </row>
    <row r="17" spans="1:10" x14ac:dyDescent="0.3">
      <c r="A17" t="s">
        <v>757</v>
      </c>
      <c r="B17" t="s">
        <v>678</v>
      </c>
      <c r="C17" s="6" t="str">
        <f t="shared" si="0"/>
        <v>org_user3_1</v>
      </c>
      <c r="D17" t="s">
        <v>758</v>
      </c>
      <c r="E17" s="2">
        <v>45743.390918839839</v>
      </c>
      <c r="F17" t="s">
        <v>791</v>
      </c>
      <c r="G17" t="s">
        <v>661</v>
      </c>
      <c r="H17" s="6" t="str">
        <f>INDEX(User!$C:$C,MATCH($G17,User!$A:$A,0))</f>
        <v>app_admin1_1</v>
      </c>
      <c r="I17" t="s">
        <v>91</v>
      </c>
      <c r="J17" s="6" t="str">
        <f>INDEX(Organization!$B:$B,MATCH($I17,Organization!$A:$A,0))</f>
        <v>org3</v>
      </c>
    </row>
    <row r="18" spans="1:10" x14ac:dyDescent="0.3">
      <c r="A18" t="s">
        <v>759</v>
      </c>
      <c r="B18" t="s">
        <v>679</v>
      </c>
      <c r="C18" s="6" t="str">
        <f t="shared" si="0"/>
        <v>org_user3_2</v>
      </c>
      <c r="D18" t="s">
        <v>760</v>
      </c>
      <c r="E18" s="2">
        <v>45743.390918845187</v>
      </c>
      <c r="F18" t="s">
        <v>791</v>
      </c>
      <c r="G18" t="s">
        <v>661</v>
      </c>
      <c r="H18" s="6" t="str">
        <f>INDEX(User!$C:$C,MATCH($G18,User!$A:$A,0))</f>
        <v>app_admin1_1</v>
      </c>
      <c r="I18" t="s">
        <v>91</v>
      </c>
      <c r="J18" s="6" t="str">
        <f>INDEX(Organization!$B:$B,MATCH($I18,Organization!$A:$A,0))</f>
        <v>org3</v>
      </c>
    </row>
    <row r="19" spans="1:10" x14ac:dyDescent="0.3">
      <c r="A19" t="s">
        <v>761</v>
      </c>
      <c r="B19" t="s">
        <v>680</v>
      </c>
      <c r="C19" s="6" t="str">
        <f t="shared" si="0"/>
        <v>org_user3_3</v>
      </c>
      <c r="D19" t="s">
        <v>762</v>
      </c>
      <c r="E19" s="2">
        <v>45743.390918851088</v>
      </c>
      <c r="F19" t="s">
        <v>791</v>
      </c>
      <c r="G19" t="s">
        <v>661</v>
      </c>
      <c r="H19" s="6" t="str">
        <f>INDEX(User!$C:$C,MATCH($G19,User!$A:$A,0))</f>
        <v>app_admin1_1</v>
      </c>
      <c r="I19" t="s">
        <v>91</v>
      </c>
      <c r="J19" s="6" t="str">
        <f>INDEX(Organization!$B:$B,MATCH($I19,Organization!$A:$A,0))</f>
        <v>org3</v>
      </c>
    </row>
    <row r="20" spans="1:10" x14ac:dyDescent="0.3">
      <c r="A20" t="s">
        <v>763</v>
      </c>
      <c r="B20" t="s">
        <v>681</v>
      </c>
      <c r="C20" s="6" t="str">
        <f t="shared" si="0"/>
        <v>org_user3_4</v>
      </c>
      <c r="D20" t="s">
        <v>764</v>
      </c>
      <c r="E20" s="2">
        <v>45743.39091885696</v>
      </c>
      <c r="F20" t="s">
        <v>791</v>
      </c>
      <c r="G20" t="s">
        <v>661</v>
      </c>
      <c r="H20" s="6" t="str">
        <f>INDEX(User!$C:$C,MATCH($G20,User!$A:$A,0))</f>
        <v>app_admin1_1</v>
      </c>
      <c r="I20" t="s">
        <v>91</v>
      </c>
      <c r="J20" s="6" t="str">
        <f>INDEX(Organization!$B:$B,MATCH($I20,Organization!$A:$A,0))</f>
        <v>org3</v>
      </c>
    </row>
    <row r="21" spans="1:10" x14ac:dyDescent="0.3">
      <c r="A21" t="s">
        <v>765</v>
      </c>
      <c r="B21" t="s">
        <v>682</v>
      </c>
      <c r="C21" s="6" t="str">
        <f t="shared" si="0"/>
        <v>org_user4_1</v>
      </c>
      <c r="D21" t="s">
        <v>766</v>
      </c>
      <c r="E21" s="2">
        <v>45743.390918862962</v>
      </c>
      <c r="F21" t="s">
        <v>791</v>
      </c>
      <c r="G21" t="s">
        <v>661</v>
      </c>
      <c r="H21" s="6" t="str">
        <f>INDEX(User!$C:$C,MATCH($G21,User!$A:$A,0))</f>
        <v>app_admin1_1</v>
      </c>
      <c r="I21" t="s">
        <v>94</v>
      </c>
      <c r="J21" s="6" t="str">
        <f>INDEX(Organization!$B:$B,MATCH($I21,Organization!$A:$A,0))</f>
        <v>org4</v>
      </c>
    </row>
    <row r="22" spans="1:10" x14ac:dyDescent="0.3">
      <c r="A22" t="s">
        <v>767</v>
      </c>
      <c r="B22" t="s">
        <v>683</v>
      </c>
      <c r="C22" s="6" t="str">
        <f t="shared" si="0"/>
        <v>org_user4_2</v>
      </c>
      <c r="D22" t="s">
        <v>768</v>
      </c>
      <c r="E22" s="2">
        <v>45743.390918868739</v>
      </c>
      <c r="F22" t="s">
        <v>791</v>
      </c>
      <c r="G22" t="s">
        <v>661</v>
      </c>
      <c r="H22" s="6" t="str">
        <f>INDEX(User!$C:$C,MATCH($G22,User!$A:$A,0))</f>
        <v>app_admin1_1</v>
      </c>
      <c r="I22" t="s">
        <v>94</v>
      </c>
      <c r="J22" s="6" t="str">
        <f>INDEX(Organization!$B:$B,MATCH($I22,Organization!$A:$A,0))</f>
        <v>org4</v>
      </c>
    </row>
    <row r="23" spans="1:10" x14ac:dyDescent="0.3">
      <c r="A23" t="s">
        <v>769</v>
      </c>
      <c r="B23" t="s">
        <v>684</v>
      </c>
      <c r="C23" s="6" t="str">
        <f t="shared" si="0"/>
        <v>org_user4_3</v>
      </c>
      <c r="D23" t="s">
        <v>770</v>
      </c>
      <c r="E23" s="2">
        <v>45743.390918874728</v>
      </c>
      <c r="F23" t="s">
        <v>791</v>
      </c>
      <c r="G23" t="s">
        <v>661</v>
      </c>
      <c r="H23" s="6" t="str">
        <f>INDEX(User!$C:$C,MATCH($G23,User!$A:$A,0))</f>
        <v>app_admin1_1</v>
      </c>
      <c r="I23" t="s">
        <v>94</v>
      </c>
      <c r="J23" s="6" t="str">
        <f>INDEX(Organization!$B:$B,MATCH($I23,Organization!$A:$A,0))</f>
        <v>org4</v>
      </c>
    </row>
    <row r="24" spans="1:10" x14ac:dyDescent="0.3">
      <c r="A24" t="s">
        <v>771</v>
      </c>
      <c r="B24" t="s">
        <v>685</v>
      </c>
      <c r="C24" s="6" t="str">
        <f t="shared" si="0"/>
        <v>org_user4_4</v>
      </c>
      <c r="D24" t="s">
        <v>772</v>
      </c>
      <c r="E24" s="2">
        <v>45743.390918881109</v>
      </c>
      <c r="F24" t="s">
        <v>791</v>
      </c>
      <c r="G24" t="s">
        <v>661</v>
      </c>
      <c r="H24" s="6" t="str">
        <f>INDEX(User!$C:$C,MATCH($G24,User!$A:$A,0))</f>
        <v>app_admin1_1</v>
      </c>
      <c r="I24" t="s">
        <v>94</v>
      </c>
      <c r="J24" s="6" t="str">
        <f>INDEX(Organization!$B:$B,MATCH($I24,Organization!$A:$A,0))</f>
        <v>org4</v>
      </c>
    </row>
    <row r="25" spans="1:10" x14ac:dyDescent="0.3">
      <c r="A25" t="s">
        <v>773</v>
      </c>
      <c r="B25" t="s">
        <v>686</v>
      </c>
      <c r="C25" s="6" t="str">
        <f t="shared" si="0"/>
        <v>org_user5_1</v>
      </c>
      <c r="D25" t="s">
        <v>774</v>
      </c>
      <c r="E25" s="2">
        <v>45743.390918887373</v>
      </c>
      <c r="F25" t="s">
        <v>791</v>
      </c>
      <c r="G25" t="s">
        <v>661</v>
      </c>
      <c r="H25" s="6" t="str">
        <f>INDEX(User!$C:$C,MATCH($G25,User!$A:$A,0))</f>
        <v>app_admin1_1</v>
      </c>
      <c r="I25" t="s">
        <v>97</v>
      </c>
      <c r="J25" s="6" t="str">
        <f>INDEX(Organization!$B:$B,MATCH($I25,Organization!$A:$A,0))</f>
        <v>org5</v>
      </c>
    </row>
    <row r="26" spans="1:10" x14ac:dyDescent="0.3">
      <c r="A26" t="s">
        <v>775</v>
      </c>
      <c r="B26" t="s">
        <v>687</v>
      </c>
      <c r="C26" s="6" t="str">
        <f t="shared" si="0"/>
        <v>org_user5_2</v>
      </c>
      <c r="D26" t="s">
        <v>776</v>
      </c>
      <c r="E26" s="2">
        <v>45743.39091889358</v>
      </c>
      <c r="F26" t="s">
        <v>791</v>
      </c>
      <c r="G26" t="s">
        <v>661</v>
      </c>
      <c r="H26" s="6" t="str">
        <f>INDEX(User!$C:$C,MATCH($G26,User!$A:$A,0))</f>
        <v>app_admin1_1</v>
      </c>
      <c r="I26" t="s">
        <v>97</v>
      </c>
      <c r="J26" s="6" t="str">
        <f>INDEX(Organization!$B:$B,MATCH($I26,Organization!$A:$A,0))</f>
        <v>org5</v>
      </c>
    </row>
    <row r="27" spans="1:10" x14ac:dyDescent="0.3">
      <c r="A27" t="s">
        <v>777</v>
      </c>
      <c r="B27" t="s">
        <v>688</v>
      </c>
      <c r="C27" s="6" t="str">
        <f t="shared" si="0"/>
        <v>org_user5_3</v>
      </c>
      <c r="D27" t="s">
        <v>778</v>
      </c>
      <c r="E27" s="2">
        <v>45743.390918900091</v>
      </c>
      <c r="F27" t="s">
        <v>791</v>
      </c>
      <c r="G27" t="s">
        <v>661</v>
      </c>
      <c r="H27" s="6" t="str">
        <f>INDEX(User!$C:$C,MATCH($G27,User!$A:$A,0))</f>
        <v>app_admin1_1</v>
      </c>
      <c r="I27" t="s">
        <v>97</v>
      </c>
      <c r="J27" s="6" t="str">
        <f>INDEX(Organization!$B:$B,MATCH($I27,Organization!$A:$A,0))</f>
        <v>org5</v>
      </c>
    </row>
    <row r="28" spans="1:10" x14ac:dyDescent="0.3">
      <c r="A28" t="s">
        <v>779</v>
      </c>
      <c r="B28" t="s">
        <v>689</v>
      </c>
      <c r="C28" s="6" t="str">
        <f t="shared" si="0"/>
        <v>org_user5_4</v>
      </c>
      <c r="D28" t="s">
        <v>780</v>
      </c>
      <c r="E28" s="2">
        <v>45743.390918906553</v>
      </c>
      <c r="F28" t="s">
        <v>791</v>
      </c>
      <c r="G28" t="s">
        <v>661</v>
      </c>
      <c r="H28" s="6" t="str">
        <f>INDEX(User!$C:$C,MATCH($G28,User!$A:$A,0))</f>
        <v>app_admin1_1</v>
      </c>
      <c r="I28" t="s">
        <v>97</v>
      </c>
      <c r="J28" s="6" t="str">
        <f>INDEX(Organization!$B:$B,MATCH($I28,Organization!$A:$A,0))</f>
        <v>org5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workbookViewId="0">
      <selection activeCell="B2" sqref="B2"/>
    </sheetView>
  </sheetViews>
  <sheetFormatPr defaultRowHeight="14.4" x14ac:dyDescent="0.3"/>
  <cols>
    <col min="1" max="1" width="36.33203125" bestFit="1" customWidth="1"/>
    <col min="2" max="2" width="27.88671875" bestFit="1" customWidth="1"/>
    <col min="3" max="3" width="18.77734375" bestFit="1" customWidth="1"/>
    <col min="5" max="5" width="21.109375" bestFit="1" customWidth="1"/>
    <col min="6" max="6" width="36" bestFit="1" customWidth="1"/>
    <col min="7" max="7" width="20.33203125" bestFit="1" customWidth="1"/>
  </cols>
  <sheetData>
    <row r="1" spans="1:7" x14ac:dyDescent="0.3">
      <c r="A1" s="1" t="s">
        <v>0</v>
      </c>
      <c r="B1" s="1" t="s">
        <v>657</v>
      </c>
      <c r="C1" s="1" t="s">
        <v>99</v>
      </c>
      <c r="D1" s="1" t="s">
        <v>3</v>
      </c>
      <c r="E1" s="1" t="s">
        <v>658</v>
      </c>
      <c r="F1" s="1" t="s">
        <v>82</v>
      </c>
      <c r="G1" s="5" t="s">
        <v>818</v>
      </c>
    </row>
    <row r="2" spans="1:7" x14ac:dyDescent="0.3">
      <c r="A2" t="s">
        <v>659</v>
      </c>
      <c r="B2" t="s">
        <v>660</v>
      </c>
      <c r="C2" t="str">
        <f>LEFT(B2,FIND("@",B2)-1)</f>
        <v>root1_1</v>
      </c>
      <c r="D2" t="b">
        <v>1</v>
      </c>
      <c r="E2" t="s">
        <v>787</v>
      </c>
      <c r="F2" t="s">
        <v>85</v>
      </c>
      <c r="G2" s="4" t="str">
        <f>INDEX(Organization!$B:$B,MATCH($F2,Organization!$A:$A,0))</f>
        <v>org1</v>
      </c>
    </row>
    <row r="3" spans="1:7" x14ac:dyDescent="0.3">
      <c r="A3" t="s">
        <v>661</v>
      </c>
      <c r="B3" t="s">
        <v>662</v>
      </c>
      <c r="C3" t="str">
        <f t="shared" ref="C3:C29" si="0">LEFT(B3,FIND("@",B3)-1)</f>
        <v>app_admin1_1</v>
      </c>
      <c r="D3" t="b">
        <v>1</v>
      </c>
      <c r="E3" t="s">
        <v>788</v>
      </c>
      <c r="F3" t="s">
        <v>85</v>
      </c>
      <c r="G3" s="4" t="str">
        <f>INDEX(Organization!$B:$B,MATCH($F3,Organization!$A:$A,0))</f>
        <v>org1</v>
      </c>
    </row>
    <row r="4" spans="1:7" x14ac:dyDescent="0.3">
      <c r="A4" t="s">
        <v>663</v>
      </c>
      <c r="B4" t="s">
        <v>664</v>
      </c>
      <c r="C4" t="str">
        <f t="shared" si="0"/>
        <v>metadata_admin1_1</v>
      </c>
      <c r="D4" t="b">
        <v>1</v>
      </c>
      <c r="E4" t="s">
        <v>789</v>
      </c>
      <c r="F4" t="s">
        <v>85</v>
      </c>
      <c r="G4" s="4" t="str">
        <f>INDEX(Organization!$B:$B,MATCH($F4,Organization!$A:$A,0))</f>
        <v>org1</v>
      </c>
    </row>
    <row r="5" spans="1:7" x14ac:dyDescent="0.3">
      <c r="A5" t="s">
        <v>86</v>
      </c>
      <c r="B5" t="s">
        <v>665</v>
      </c>
      <c r="C5" t="str">
        <f t="shared" si="0"/>
        <v>org_admin1_1</v>
      </c>
      <c r="D5" t="b">
        <v>1</v>
      </c>
      <c r="E5" t="s">
        <v>790</v>
      </c>
      <c r="F5" t="s">
        <v>85</v>
      </c>
      <c r="G5" s="4" t="str">
        <f>INDEX(Organization!$B:$B,MATCH($F5,Organization!$A:$A,0))</f>
        <v>org1</v>
      </c>
    </row>
    <row r="6" spans="1:7" x14ac:dyDescent="0.3">
      <c r="A6" t="s">
        <v>89</v>
      </c>
      <c r="B6" t="s">
        <v>666</v>
      </c>
      <c r="C6" t="str">
        <f t="shared" si="0"/>
        <v>org_admin2_1</v>
      </c>
      <c r="D6" t="b">
        <v>1</v>
      </c>
      <c r="E6" t="s">
        <v>790</v>
      </c>
      <c r="F6" t="s">
        <v>88</v>
      </c>
      <c r="G6" s="4" t="str">
        <f>INDEX(Organization!$B:$B,MATCH($F6,Organization!$A:$A,0))</f>
        <v>org2</v>
      </c>
    </row>
    <row r="7" spans="1:7" x14ac:dyDescent="0.3">
      <c r="A7" t="s">
        <v>92</v>
      </c>
      <c r="B7" t="s">
        <v>667</v>
      </c>
      <c r="C7" t="str">
        <f t="shared" si="0"/>
        <v>org_admin3_1</v>
      </c>
      <c r="D7" t="b">
        <v>1</v>
      </c>
      <c r="E7" t="s">
        <v>790</v>
      </c>
      <c r="F7" t="s">
        <v>91</v>
      </c>
      <c r="G7" s="4" t="str">
        <f>INDEX(Organization!$B:$B,MATCH($F7,Organization!$A:$A,0))</f>
        <v>org3</v>
      </c>
    </row>
    <row r="8" spans="1:7" x14ac:dyDescent="0.3">
      <c r="A8" t="s">
        <v>95</v>
      </c>
      <c r="B8" t="s">
        <v>668</v>
      </c>
      <c r="C8" t="str">
        <f t="shared" si="0"/>
        <v>org_admin4_1</v>
      </c>
      <c r="D8" t="b">
        <v>1</v>
      </c>
      <c r="E8" t="s">
        <v>790</v>
      </c>
      <c r="F8" t="s">
        <v>94</v>
      </c>
      <c r="G8" s="4" t="str">
        <f>INDEX(Organization!$B:$B,MATCH($F8,Organization!$A:$A,0))</f>
        <v>org4</v>
      </c>
    </row>
    <row r="9" spans="1:7" x14ac:dyDescent="0.3">
      <c r="A9" t="s">
        <v>98</v>
      </c>
      <c r="B9" t="s">
        <v>669</v>
      </c>
      <c r="C9" t="str">
        <f t="shared" si="0"/>
        <v>org_admin5_1</v>
      </c>
      <c r="D9" t="b">
        <v>1</v>
      </c>
      <c r="E9" t="s">
        <v>790</v>
      </c>
      <c r="F9" t="s">
        <v>97</v>
      </c>
      <c r="G9" s="4" t="str">
        <f>INDEX(Organization!$B:$B,MATCH($F9,Organization!$A:$A,0))</f>
        <v>org5</v>
      </c>
    </row>
    <row r="10" spans="1:7" x14ac:dyDescent="0.3">
      <c r="A10" t="s">
        <v>11</v>
      </c>
      <c r="B10" t="s">
        <v>670</v>
      </c>
      <c r="C10" t="str">
        <f t="shared" si="0"/>
        <v>org_user1_1</v>
      </c>
      <c r="D10" t="b">
        <v>1</v>
      </c>
      <c r="E10" t="s">
        <v>791</v>
      </c>
      <c r="F10" t="s">
        <v>85</v>
      </c>
      <c r="G10" s="4" t="str">
        <f>INDEX(Organization!$B:$B,MATCH($F10,Organization!$A:$A,0))</f>
        <v>org1</v>
      </c>
    </row>
    <row r="11" spans="1:7" x14ac:dyDescent="0.3">
      <c r="A11" t="s">
        <v>14</v>
      </c>
      <c r="B11" t="s">
        <v>671</v>
      </c>
      <c r="C11" t="str">
        <f t="shared" si="0"/>
        <v>org_user1_2</v>
      </c>
      <c r="D11" t="b">
        <v>1</v>
      </c>
      <c r="E11" t="s">
        <v>791</v>
      </c>
      <c r="F11" t="s">
        <v>85</v>
      </c>
      <c r="G11" s="4" t="str">
        <f>INDEX(Organization!$B:$B,MATCH($F11,Organization!$A:$A,0))</f>
        <v>org1</v>
      </c>
    </row>
    <row r="12" spans="1:7" x14ac:dyDescent="0.3">
      <c r="A12" t="s">
        <v>16</v>
      </c>
      <c r="B12" t="s">
        <v>672</v>
      </c>
      <c r="C12" t="str">
        <f t="shared" si="0"/>
        <v>org_user1_3</v>
      </c>
      <c r="D12" t="b">
        <v>1</v>
      </c>
      <c r="E12" t="s">
        <v>791</v>
      </c>
      <c r="F12" t="s">
        <v>85</v>
      </c>
      <c r="G12" s="4" t="str">
        <f>INDEX(Organization!$B:$B,MATCH($F12,Organization!$A:$A,0))</f>
        <v>org1</v>
      </c>
    </row>
    <row r="13" spans="1:7" x14ac:dyDescent="0.3">
      <c r="A13" t="s">
        <v>18</v>
      </c>
      <c r="B13" t="s">
        <v>673</v>
      </c>
      <c r="C13" t="str">
        <f t="shared" si="0"/>
        <v>org_user1_4</v>
      </c>
      <c r="D13" t="b">
        <v>1</v>
      </c>
      <c r="E13" t="s">
        <v>791</v>
      </c>
      <c r="F13" t="s">
        <v>85</v>
      </c>
      <c r="G13" s="4" t="str">
        <f>INDEX(Organization!$B:$B,MATCH($F13,Organization!$A:$A,0))</f>
        <v>org1</v>
      </c>
    </row>
    <row r="14" spans="1:7" x14ac:dyDescent="0.3">
      <c r="A14" t="s">
        <v>25</v>
      </c>
      <c r="B14" t="s">
        <v>674</v>
      </c>
      <c r="C14" t="str">
        <f t="shared" si="0"/>
        <v>org_user2_1</v>
      </c>
      <c r="D14" t="b">
        <v>1</v>
      </c>
      <c r="E14" t="s">
        <v>791</v>
      </c>
      <c r="F14" t="s">
        <v>88</v>
      </c>
      <c r="G14" s="4" t="str">
        <f>INDEX(Organization!$B:$B,MATCH($F14,Organization!$A:$A,0))</f>
        <v>org2</v>
      </c>
    </row>
    <row r="15" spans="1:7" x14ac:dyDescent="0.3">
      <c r="A15" t="s">
        <v>28</v>
      </c>
      <c r="B15" t="s">
        <v>675</v>
      </c>
      <c r="C15" t="str">
        <f t="shared" si="0"/>
        <v>org_user2_2</v>
      </c>
      <c r="D15" t="b">
        <v>1</v>
      </c>
      <c r="E15" t="s">
        <v>791</v>
      </c>
      <c r="F15" t="s">
        <v>88</v>
      </c>
      <c r="G15" s="4" t="str">
        <f>INDEX(Organization!$B:$B,MATCH($F15,Organization!$A:$A,0))</f>
        <v>org2</v>
      </c>
    </row>
    <row r="16" spans="1:7" x14ac:dyDescent="0.3">
      <c r="A16" t="s">
        <v>30</v>
      </c>
      <c r="B16" t="s">
        <v>676</v>
      </c>
      <c r="C16" t="str">
        <f t="shared" si="0"/>
        <v>org_user2_3</v>
      </c>
      <c r="D16" t="b">
        <v>1</v>
      </c>
      <c r="E16" t="s">
        <v>791</v>
      </c>
      <c r="F16" t="s">
        <v>88</v>
      </c>
      <c r="G16" s="4" t="str">
        <f>INDEX(Organization!$B:$B,MATCH($F16,Organization!$A:$A,0))</f>
        <v>org2</v>
      </c>
    </row>
    <row r="17" spans="1:7" x14ac:dyDescent="0.3">
      <c r="A17" t="s">
        <v>32</v>
      </c>
      <c r="B17" t="s">
        <v>677</v>
      </c>
      <c r="C17" t="str">
        <f t="shared" si="0"/>
        <v>org_user2_4</v>
      </c>
      <c r="D17" t="b">
        <v>1</v>
      </c>
      <c r="E17" t="s">
        <v>791</v>
      </c>
      <c r="F17" t="s">
        <v>88</v>
      </c>
      <c r="G17" s="4" t="str">
        <f>INDEX(Organization!$B:$B,MATCH($F17,Organization!$A:$A,0))</f>
        <v>org2</v>
      </c>
    </row>
    <row r="18" spans="1:7" x14ac:dyDescent="0.3">
      <c r="A18" t="s">
        <v>39</v>
      </c>
      <c r="B18" t="s">
        <v>678</v>
      </c>
      <c r="C18" t="str">
        <f t="shared" si="0"/>
        <v>org_user3_1</v>
      </c>
      <c r="D18" t="b">
        <v>1</v>
      </c>
      <c r="E18" t="s">
        <v>791</v>
      </c>
      <c r="F18" t="s">
        <v>91</v>
      </c>
      <c r="G18" s="4" t="str">
        <f>INDEX(Organization!$B:$B,MATCH($F18,Organization!$A:$A,0))</f>
        <v>org3</v>
      </c>
    </row>
    <row r="19" spans="1:7" x14ac:dyDescent="0.3">
      <c r="A19" t="s">
        <v>42</v>
      </c>
      <c r="B19" t="s">
        <v>679</v>
      </c>
      <c r="C19" t="str">
        <f t="shared" si="0"/>
        <v>org_user3_2</v>
      </c>
      <c r="D19" t="b">
        <v>1</v>
      </c>
      <c r="E19" t="s">
        <v>791</v>
      </c>
      <c r="F19" t="s">
        <v>91</v>
      </c>
      <c r="G19" s="4" t="str">
        <f>INDEX(Organization!$B:$B,MATCH($F19,Organization!$A:$A,0))</f>
        <v>org3</v>
      </c>
    </row>
    <row r="20" spans="1:7" x14ac:dyDescent="0.3">
      <c r="A20" t="s">
        <v>44</v>
      </c>
      <c r="B20" t="s">
        <v>680</v>
      </c>
      <c r="C20" t="str">
        <f t="shared" si="0"/>
        <v>org_user3_3</v>
      </c>
      <c r="D20" t="b">
        <v>1</v>
      </c>
      <c r="E20" t="s">
        <v>791</v>
      </c>
      <c r="F20" t="s">
        <v>91</v>
      </c>
      <c r="G20" s="4" t="str">
        <f>INDEX(Organization!$B:$B,MATCH($F20,Organization!$A:$A,0))</f>
        <v>org3</v>
      </c>
    </row>
    <row r="21" spans="1:7" x14ac:dyDescent="0.3">
      <c r="A21" t="s">
        <v>46</v>
      </c>
      <c r="B21" t="s">
        <v>681</v>
      </c>
      <c r="C21" t="str">
        <f t="shared" si="0"/>
        <v>org_user3_4</v>
      </c>
      <c r="D21" t="b">
        <v>1</v>
      </c>
      <c r="E21" t="s">
        <v>791</v>
      </c>
      <c r="F21" t="s">
        <v>91</v>
      </c>
      <c r="G21" s="4" t="str">
        <f>INDEX(Organization!$B:$B,MATCH($F21,Organization!$A:$A,0))</f>
        <v>org3</v>
      </c>
    </row>
    <row r="22" spans="1:7" x14ac:dyDescent="0.3">
      <c r="A22" t="s">
        <v>53</v>
      </c>
      <c r="B22" t="s">
        <v>682</v>
      </c>
      <c r="C22" t="str">
        <f t="shared" si="0"/>
        <v>org_user4_1</v>
      </c>
      <c r="D22" t="b">
        <v>1</v>
      </c>
      <c r="E22" t="s">
        <v>791</v>
      </c>
      <c r="F22" t="s">
        <v>94</v>
      </c>
      <c r="G22" s="4" t="str">
        <f>INDEX(Organization!$B:$B,MATCH($F22,Organization!$A:$A,0))</f>
        <v>org4</v>
      </c>
    </row>
    <row r="23" spans="1:7" x14ac:dyDescent="0.3">
      <c r="A23" t="s">
        <v>56</v>
      </c>
      <c r="B23" t="s">
        <v>683</v>
      </c>
      <c r="C23" t="str">
        <f t="shared" si="0"/>
        <v>org_user4_2</v>
      </c>
      <c r="D23" t="b">
        <v>1</v>
      </c>
      <c r="E23" t="s">
        <v>791</v>
      </c>
      <c r="F23" t="s">
        <v>94</v>
      </c>
      <c r="G23" s="4" t="str">
        <f>INDEX(Organization!$B:$B,MATCH($F23,Organization!$A:$A,0))</f>
        <v>org4</v>
      </c>
    </row>
    <row r="24" spans="1:7" x14ac:dyDescent="0.3">
      <c r="A24" t="s">
        <v>58</v>
      </c>
      <c r="B24" t="s">
        <v>684</v>
      </c>
      <c r="C24" t="str">
        <f t="shared" si="0"/>
        <v>org_user4_3</v>
      </c>
      <c r="D24" t="b">
        <v>1</v>
      </c>
      <c r="E24" t="s">
        <v>791</v>
      </c>
      <c r="F24" t="s">
        <v>94</v>
      </c>
      <c r="G24" s="4" t="str">
        <f>INDEX(Organization!$B:$B,MATCH($F24,Organization!$A:$A,0))</f>
        <v>org4</v>
      </c>
    </row>
    <row r="25" spans="1:7" x14ac:dyDescent="0.3">
      <c r="A25" t="s">
        <v>60</v>
      </c>
      <c r="B25" t="s">
        <v>685</v>
      </c>
      <c r="C25" t="str">
        <f t="shared" si="0"/>
        <v>org_user4_4</v>
      </c>
      <c r="D25" t="b">
        <v>1</v>
      </c>
      <c r="E25" t="s">
        <v>791</v>
      </c>
      <c r="F25" t="s">
        <v>94</v>
      </c>
      <c r="G25" s="4" t="str">
        <f>INDEX(Organization!$B:$B,MATCH($F25,Organization!$A:$A,0))</f>
        <v>org4</v>
      </c>
    </row>
    <row r="26" spans="1:7" x14ac:dyDescent="0.3">
      <c r="A26" t="s">
        <v>67</v>
      </c>
      <c r="B26" t="s">
        <v>686</v>
      </c>
      <c r="C26" t="str">
        <f t="shared" si="0"/>
        <v>org_user5_1</v>
      </c>
      <c r="D26" t="b">
        <v>1</v>
      </c>
      <c r="E26" t="s">
        <v>791</v>
      </c>
      <c r="F26" t="s">
        <v>97</v>
      </c>
      <c r="G26" s="4" t="str">
        <f>INDEX(Organization!$B:$B,MATCH($F26,Organization!$A:$A,0))</f>
        <v>org5</v>
      </c>
    </row>
    <row r="27" spans="1:7" x14ac:dyDescent="0.3">
      <c r="A27" t="s">
        <v>70</v>
      </c>
      <c r="B27" t="s">
        <v>687</v>
      </c>
      <c r="C27" t="str">
        <f t="shared" si="0"/>
        <v>org_user5_2</v>
      </c>
      <c r="D27" t="b">
        <v>1</v>
      </c>
      <c r="E27" t="s">
        <v>791</v>
      </c>
      <c r="F27" t="s">
        <v>97</v>
      </c>
      <c r="G27" s="4" t="str">
        <f>INDEX(Organization!$B:$B,MATCH($F27,Organization!$A:$A,0))</f>
        <v>org5</v>
      </c>
    </row>
    <row r="28" spans="1:7" x14ac:dyDescent="0.3">
      <c r="A28" t="s">
        <v>72</v>
      </c>
      <c r="B28" t="s">
        <v>688</v>
      </c>
      <c r="C28" t="str">
        <f t="shared" si="0"/>
        <v>org_user5_3</v>
      </c>
      <c r="D28" t="b">
        <v>1</v>
      </c>
      <c r="E28" t="s">
        <v>791</v>
      </c>
      <c r="F28" t="s">
        <v>97</v>
      </c>
      <c r="G28" s="4" t="str">
        <f>INDEX(Organization!$B:$B,MATCH($F28,Organization!$A:$A,0))</f>
        <v>org5</v>
      </c>
    </row>
    <row r="29" spans="1:7" x14ac:dyDescent="0.3">
      <c r="A29" t="s">
        <v>74</v>
      </c>
      <c r="B29" t="s">
        <v>689</v>
      </c>
      <c r="C29" t="str">
        <f t="shared" si="0"/>
        <v>org_user5_4</v>
      </c>
      <c r="D29" t="b">
        <v>1</v>
      </c>
      <c r="E29" t="s">
        <v>791</v>
      </c>
      <c r="F29" t="s">
        <v>97</v>
      </c>
      <c r="G29" s="4" t="str">
        <f>INDEX(Organization!$B:$B,MATCH($F29,Organization!$A:$A,0))</f>
        <v>org5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OrganizationAdminPolicy</vt:lpstr>
      <vt:lpstr>OrganizationAccessCasePolicy</vt:lpstr>
      <vt:lpstr>UserAccessCasePolicy</vt:lpstr>
      <vt:lpstr>OrganizationShareCasePolicy</vt:lpstr>
      <vt:lpstr>UserShareCasePolicy</vt:lpstr>
      <vt:lpstr>Organization</vt:lpstr>
      <vt:lpstr>DataCollection</vt:lpstr>
      <vt:lpstr>UserInvitation</vt:lpstr>
      <vt:lpstr>User</vt:lpstr>
      <vt:lpstr>Dim</vt:lpstr>
      <vt:lpstr>Col</vt:lpstr>
      <vt:lpstr>CaseTypeSet</vt:lpstr>
      <vt:lpstr>CaseTypeSetCategory</vt:lpstr>
      <vt:lpstr>CaseType</vt:lpstr>
      <vt:lpstr>CaseTypeColSetMember</vt:lpstr>
      <vt:lpstr>CaseTypeColSet</vt:lpstr>
      <vt:lpstr>CaseTypeCol</vt:lpstr>
      <vt:lpstr>CaseTypeSetMember</vt:lpstr>
      <vt:lpstr>DataCollectionRelation</vt:lpstr>
      <vt:lpstr>_OrganizationCasePolicy</vt:lpstr>
      <vt:lpstr>_UserCasePolicy</vt:lpstr>
      <vt:lpstr>_OrganizationDataCollectionPoli</vt:lpstr>
      <vt:lpstr>_UserDataCollectionPolicy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Van Walle</cp:lastModifiedBy>
  <dcterms:created xsi:type="dcterms:W3CDTF">2025-03-26T08:22:55Z</dcterms:created>
  <dcterms:modified xsi:type="dcterms:W3CDTF">2025-05-13T12:51:31Z</dcterms:modified>
</cp:coreProperties>
</file>