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Brecha\AppData\Local\Box\Box Edit\Documents\xxzX2TGSh0GtdBbq0PjcxA==\"/>
    </mc:Choice>
  </mc:AlternateContent>
  <xr:revisionPtr revIDLastSave="0" documentId="13_ncr:1_{710D1AC5-DEE2-4374-B857-FF19461E0369}" xr6:coauthVersionLast="47" xr6:coauthVersionMax="47" xr10:uidLastSave="{00000000-0000-0000-0000-000000000000}"/>
  <bookViews>
    <workbookView xWindow="10" yWindow="10" windowWidth="19190" windowHeight="10790" tabRatio="746" firstSheet="1" activeTab="2" xr2:uid="{7FFB7A4F-0056-490E-83F9-680C3AF0330E}"/>
  </bookViews>
  <sheets>
    <sheet name="Extendable, no storage" sheetId="1" r:id="rId1"/>
    <sheet name="Storage, diesel" sheetId="2" r:id="rId2"/>
    <sheet name="Storage, H2" sheetId="6" r:id="rId3"/>
    <sheet name="Storage with links" sheetId="4" r:id="rId4"/>
    <sheet name="Storage, links, H2" sheetId="5" r:id="rId5"/>
    <sheet name="Storage, limited links, H2" sheetId="8" r:id="rId6"/>
    <sheet name="LCOE summary" sheetId="7" r:id="rId7"/>
    <sheet name="Sheet1" sheetId="9" r:id="rId8"/>
    <sheet name="Stores, no diesel" sheetId="3" r:id="rId9"/>
  </sheets>
  <definedNames>
    <definedName name="_xlchart.v1.0" hidden="1">'LCOE summary'!$D$2:$D$26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2" i="5" l="1"/>
  <c r="AJ33" i="5"/>
  <c r="AJ34" i="5"/>
  <c r="AJ35" i="5"/>
  <c r="AJ36" i="5"/>
  <c r="AJ37" i="5"/>
  <c r="AJ38" i="5"/>
  <c r="AJ39" i="5"/>
  <c r="AJ40" i="5"/>
  <c r="AJ31" i="5"/>
  <c r="D28" i="7"/>
  <c r="D27" i="7"/>
  <c r="BX13" i="8"/>
  <c r="BX12" i="8"/>
  <c r="BX11" i="8"/>
  <c r="BX10" i="8"/>
  <c r="BX9" i="8"/>
  <c r="BX8" i="8"/>
  <c r="BX7" i="8"/>
  <c r="BX6" i="8"/>
  <c r="BX5" i="8"/>
  <c r="BX4" i="8"/>
  <c r="CC52" i="8"/>
  <c r="CB52" i="8"/>
  <c r="CA52" i="8"/>
  <c r="BZ52" i="8"/>
  <c r="BY52" i="8"/>
  <c r="BX52" i="8"/>
  <c r="BW52" i="8"/>
  <c r="CC51" i="8"/>
  <c r="CB51" i="8"/>
  <c r="CA51" i="8"/>
  <c r="BZ51" i="8"/>
  <c r="BY51" i="8"/>
  <c r="BX51" i="8"/>
  <c r="BW51" i="8"/>
  <c r="CC50" i="8"/>
  <c r="CB50" i="8"/>
  <c r="CA50" i="8"/>
  <c r="BZ50" i="8"/>
  <c r="BY50" i="8"/>
  <c r="BX50" i="8"/>
  <c r="BW50" i="8"/>
  <c r="CC49" i="8"/>
  <c r="CB49" i="8"/>
  <c r="CA49" i="8"/>
  <c r="BZ49" i="8"/>
  <c r="BY49" i="8"/>
  <c r="BX49" i="8"/>
  <c r="BW49" i="8"/>
  <c r="CC48" i="8"/>
  <c r="CB48" i="8"/>
  <c r="CA48" i="8"/>
  <c r="BZ48" i="8"/>
  <c r="BY48" i="8"/>
  <c r="BX48" i="8"/>
  <c r="BW48" i="8"/>
  <c r="CC47" i="8"/>
  <c r="CB47" i="8"/>
  <c r="CA47" i="8"/>
  <c r="BZ47" i="8"/>
  <c r="BY47" i="8"/>
  <c r="BX47" i="8"/>
  <c r="BW47" i="8"/>
  <c r="CC46" i="8"/>
  <c r="CB46" i="8"/>
  <c r="CA46" i="8"/>
  <c r="BZ46" i="8"/>
  <c r="BY46" i="8"/>
  <c r="BX46" i="8"/>
  <c r="BW46" i="8"/>
  <c r="CC45" i="8"/>
  <c r="CB45" i="8"/>
  <c r="CA45" i="8"/>
  <c r="BZ45" i="8"/>
  <c r="BY45" i="8"/>
  <c r="BX45" i="8"/>
  <c r="BW45" i="8"/>
  <c r="CC44" i="8"/>
  <c r="CB44" i="8"/>
  <c r="CA44" i="8"/>
  <c r="BZ44" i="8"/>
  <c r="BY44" i="8"/>
  <c r="BX44" i="8"/>
  <c r="BW44" i="8"/>
  <c r="CC43" i="8"/>
  <c r="CB43" i="8"/>
  <c r="CA43" i="8"/>
  <c r="BZ43" i="8"/>
  <c r="BY43" i="8"/>
  <c r="BX43" i="8"/>
  <c r="BW43" i="8"/>
  <c r="BQ52" i="8"/>
  <c r="BP52" i="8"/>
  <c r="BO52" i="8"/>
  <c r="BN52" i="8"/>
  <c r="BM52" i="8"/>
  <c r="BL52" i="8"/>
  <c r="BK52" i="8"/>
  <c r="BQ51" i="8"/>
  <c r="BP51" i="8"/>
  <c r="BO51" i="8"/>
  <c r="BN51" i="8"/>
  <c r="BM51" i="8"/>
  <c r="BL51" i="8"/>
  <c r="BK51" i="8"/>
  <c r="BQ50" i="8"/>
  <c r="BP50" i="8"/>
  <c r="BO50" i="8"/>
  <c r="BN50" i="8"/>
  <c r="BM50" i="8"/>
  <c r="BL50" i="8"/>
  <c r="BK50" i="8"/>
  <c r="BQ49" i="8"/>
  <c r="BP49" i="8"/>
  <c r="BO49" i="8"/>
  <c r="BN49" i="8"/>
  <c r="BM49" i="8"/>
  <c r="BL49" i="8"/>
  <c r="BK49" i="8"/>
  <c r="BQ48" i="8"/>
  <c r="BP48" i="8"/>
  <c r="BO48" i="8"/>
  <c r="BN48" i="8"/>
  <c r="BM48" i="8"/>
  <c r="BL48" i="8"/>
  <c r="BK48" i="8"/>
  <c r="BQ47" i="8"/>
  <c r="BP47" i="8"/>
  <c r="BO47" i="8"/>
  <c r="BN47" i="8"/>
  <c r="BM47" i="8"/>
  <c r="BL47" i="8"/>
  <c r="BK47" i="8"/>
  <c r="BQ46" i="8"/>
  <c r="BP46" i="8"/>
  <c r="BO46" i="8"/>
  <c r="BN46" i="8"/>
  <c r="BM46" i="8"/>
  <c r="BL46" i="8"/>
  <c r="BK46" i="8"/>
  <c r="BQ45" i="8"/>
  <c r="BP45" i="8"/>
  <c r="BO45" i="8"/>
  <c r="BN45" i="8"/>
  <c r="BM45" i="8"/>
  <c r="BL45" i="8"/>
  <c r="BK45" i="8"/>
  <c r="BQ44" i="8"/>
  <c r="BP44" i="8"/>
  <c r="BO44" i="8"/>
  <c r="BN44" i="8"/>
  <c r="BM44" i="8"/>
  <c r="BL44" i="8"/>
  <c r="BK44" i="8"/>
  <c r="BQ43" i="8"/>
  <c r="BP43" i="8"/>
  <c r="BO43" i="8"/>
  <c r="BN43" i="8"/>
  <c r="BM43" i="8"/>
  <c r="BL43" i="8"/>
  <c r="BK43" i="8"/>
  <c r="BL13" i="8"/>
  <c r="BL12" i="8"/>
  <c r="BL11" i="8"/>
  <c r="BL10" i="8"/>
  <c r="BL9" i="8"/>
  <c r="BL8" i="8"/>
  <c r="BL7" i="8"/>
  <c r="BL6" i="8"/>
  <c r="BL5" i="8"/>
  <c r="BL4" i="8"/>
  <c r="D20" i="7"/>
  <c r="AP13" i="5"/>
  <c r="AP12" i="5"/>
  <c r="AP11" i="5"/>
  <c r="AP10" i="5"/>
  <c r="AP9" i="5"/>
  <c r="AP8" i="5"/>
  <c r="AP7" i="5"/>
  <c r="AP6" i="5"/>
  <c r="AP5" i="5"/>
  <c r="AP4" i="5"/>
  <c r="D19" i="7"/>
  <c r="D26" i="7"/>
  <c r="BE52" i="8"/>
  <c r="BD52" i="8"/>
  <c r="BC52" i="8"/>
  <c r="BB52" i="8"/>
  <c r="BA52" i="8"/>
  <c r="AZ52" i="8"/>
  <c r="AY52" i="8"/>
  <c r="BE51" i="8"/>
  <c r="BD51" i="8"/>
  <c r="BC51" i="8"/>
  <c r="BB51" i="8"/>
  <c r="BA51" i="8"/>
  <c r="AZ51" i="8"/>
  <c r="AY51" i="8"/>
  <c r="BE50" i="8"/>
  <c r="BD50" i="8"/>
  <c r="BC50" i="8"/>
  <c r="BB50" i="8"/>
  <c r="BA50" i="8"/>
  <c r="AZ50" i="8"/>
  <c r="AY50" i="8"/>
  <c r="BE49" i="8"/>
  <c r="BD49" i="8"/>
  <c r="BC49" i="8"/>
  <c r="BB49" i="8"/>
  <c r="BA49" i="8"/>
  <c r="AZ49" i="8"/>
  <c r="AY49" i="8"/>
  <c r="BE48" i="8"/>
  <c r="BD48" i="8"/>
  <c r="BC48" i="8"/>
  <c r="BB48" i="8"/>
  <c r="BA48" i="8"/>
  <c r="AZ48" i="8"/>
  <c r="AY48" i="8"/>
  <c r="BE47" i="8"/>
  <c r="BD47" i="8"/>
  <c r="BC47" i="8"/>
  <c r="BB47" i="8"/>
  <c r="BA47" i="8"/>
  <c r="AZ47" i="8"/>
  <c r="AY47" i="8"/>
  <c r="BE46" i="8"/>
  <c r="BD46" i="8"/>
  <c r="BC46" i="8"/>
  <c r="BB46" i="8"/>
  <c r="BA46" i="8"/>
  <c r="AZ46" i="8"/>
  <c r="AY46" i="8"/>
  <c r="BE45" i="8"/>
  <c r="BD45" i="8"/>
  <c r="BC45" i="8"/>
  <c r="BB45" i="8"/>
  <c r="BA45" i="8"/>
  <c r="AZ45" i="8"/>
  <c r="AY45" i="8"/>
  <c r="BE44" i="8"/>
  <c r="BD44" i="8"/>
  <c r="BC44" i="8"/>
  <c r="BB44" i="8"/>
  <c r="BA44" i="8"/>
  <c r="AZ44" i="8"/>
  <c r="AY44" i="8"/>
  <c r="BE43" i="8"/>
  <c r="BD43" i="8"/>
  <c r="BC43" i="8"/>
  <c r="BB43" i="8"/>
  <c r="BA43" i="8"/>
  <c r="AZ43" i="8"/>
  <c r="AY43" i="8"/>
  <c r="AZ13" i="8"/>
  <c r="AZ12" i="8"/>
  <c r="AZ11" i="8"/>
  <c r="AZ10" i="8"/>
  <c r="AZ9" i="8"/>
  <c r="AZ8" i="8"/>
  <c r="AZ7" i="8"/>
  <c r="AZ6" i="8"/>
  <c r="AZ5" i="8"/>
  <c r="AZ4" i="8"/>
  <c r="AD5" i="5"/>
  <c r="AD6" i="5"/>
  <c r="AD7" i="5"/>
  <c r="AD8" i="5"/>
  <c r="AD9" i="5"/>
  <c r="AD10" i="5"/>
  <c r="AD11" i="5"/>
  <c r="AD12" i="5"/>
  <c r="AD13" i="5"/>
  <c r="AD4" i="5"/>
  <c r="D25" i="7"/>
  <c r="AS52" i="8"/>
  <c r="AR52" i="8"/>
  <c r="AQ52" i="8"/>
  <c r="AP52" i="8"/>
  <c r="AO52" i="8"/>
  <c r="AN52" i="8"/>
  <c r="AM52" i="8"/>
  <c r="AS51" i="8"/>
  <c r="AR51" i="8"/>
  <c r="AQ51" i="8"/>
  <c r="AP51" i="8"/>
  <c r="AO51" i="8"/>
  <c r="AN51" i="8"/>
  <c r="AM51" i="8"/>
  <c r="AS50" i="8"/>
  <c r="AR50" i="8"/>
  <c r="AQ50" i="8"/>
  <c r="AP50" i="8"/>
  <c r="AO50" i="8"/>
  <c r="AN50" i="8"/>
  <c r="AM50" i="8"/>
  <c r="AS49" i="8"/>
  <c r="AR49" i="8"/>
  <c r="AQ49" i="8"/>
  <c r="AP49" i="8"/>
  <c r="AO49" i="8"/>
  <c r="AN49" i="8"/>
  <c r="AM49" i="8"/>
  <c r="AS48" i="8"/>
  <c r="AR48" i="8"/>
  <c r="AQ48" i="8"/>
  <c r="AP48" i="8"/>
  <c r="AO48" i="8"/>
  <c r="AN48" i="8"/>
  <c r="AM48" i="8"/>
  <c r="AS47" i="8"/>
  <c r="AR47" i="8"/>
  <c r="AQ47" i="8"/>
  <c r="AP47" i="8"/>
  <c r="AO47" i="8"/>
  <c r="AN47" i="8"/>
  <c r="AM47" i="8"/>
  <c r="AS46" i="8"/>
  <c r="AR46" i="8"/>
  <c r="AQ46" i="8"/>
  <c r="AP46" i="8"/>
  <c r="AO46" i="8"/>
  <c r="AN46" i="8"/>
  <c r="AM46" i="8"/>
  <c r="AS45" i="8"/>
  <c r="AR45" i="8"/>
  <c r="AQ45" i="8"/>
  <c r="AP45" i="8"/>
  <c r="AO45" i="8"/>
  <c r="AN45" i="8"/>
  <c r="AM45" i="8"/>
  <c r="AS44" i="8"/>
  <c r="AR44" i="8"/>
  <c r="AQ44" i="8"/>
  <c r="AP44" i="8"/>
  <c r="AO44" i="8"/>
  <c r="AN44" i="8"/>
  <c r="AM44" i="8"/>
  <c r="AS43" i="8"/>
  <c r="AR43" i="8"/>
  <c r="AQ43" i="8"/>
  <c r="AP43" i="8"/>
  <c r="AO43" i="8"/>
  <c r="AN43" i="8"/>
  <c r="AM43" i="8"/>
  <c r="AN13" i="8"/>
  <c r="AN12" i="8"/>
  <c r="AN11" i="8"/>
  <c r="AN10" i="8"/>
  <c r="AN9" i="8"/>
  <c r="AN8" i="8"/>
  <c r="AN7" i="8"/>
  <c r="AN6" i="8"/>
  <c r="AN5" i="8"/>
  <c r="AN4" i="8"/>
  <c r="D24" i="7"/>
  <c r="AG52" i="8"/>
  <c r="AF52" i="8"/>
  <c r="AE52" i="8"/>
  <c r="AD52" i="8"/>
  <c r="AC52" i="8"/>
  <c r="AB52" i="8"/>
  <c r="AA52" i="8"/>
  <c r="AG51" i="8"/>
  <c r="AF51" i="8"/>
  <c r="AE51" i="8"/>
  <c r="AD51" i="8"/>
  <c r="AC51" i="8"/>
  <c r="AB51" i="8"/>
  <c r="AA51" i="8"/>
  <c r="AG50" i="8"/>
  <c r="AF50" i="8"/>
  <c r="AE50" i="8"/>
  <c r="AD50" i="8"/>
  <c r="AC50" i="8"/>
  <c r="AB50" i="8"/>
  <c r="AA50" i="8"/>
  <c r="AG49" i="8"/>
  <c r="AF49" i="8"/>
  <c r="AE49" i="8"/>
  <c r="AD49" i="8"/>
  <c r="AC49" i="8"/>
  <c r="AB49" i="8"/>
  <c r="AA49" i="8"/>
  <c r="AG48" i="8"/>
  <c r="AF48" i="8"/>
  <c r="AE48" i="8"/>
  <c r="AD48" i="8"/>
  <c r="AC48" i="8"/>
  <c r="AB48" i="8"/>
  <c r="AA48" i="8"/>
  <c r="AG47" i="8"/>
  <c r="AF47" i="8"/>
  <c r="AE47" i="8"/>
  <c r="AD47" i="8"/>
  <c r="AC47" i="8"/>
  <c r="AB47" i="8"/>
  <c r="AA47" i="8"/>
  <c r="AG46" i="8"/>
  <c r="AF46" i="8"/>
  <c r="AE46" i="8"/>
  <c r="AD46" i="8"/>
  <c r="AC46" i="8"/>
  <c r="AB46" i="8"/>
  <c r="AA46" i="8"/>
  <c r="AG45" i="8"/>
  <c r="AF45" i="8"/>
  <c r="AE45" i="8"/>
  <c r="AD45" i="8"/>
  <c r="AC45" i="8"/>
  <c r="AB45" i="8"/>
  <c r="AA45" i="8"/>
  <c r="AG44" i="8"/>
  <c r="AF44" i="8"/>
  <c r="AE44" i="8"/>
  <c r="AD44" i="8"/>
  <c r="AC44" i="8"/>
  <c r="AB44" i="8"/>
  <c r="AA44" i="8"/>
  <c r="AG43" i="8"/>
  <c r="AF43" i="8"/>
  <c r="AE43" i="8"/>
  <c r="AD43" i="8"/>
  <c r="AC43" i="8"/>
  <c r="AB43" i="8"/>
  <c r="AA43" i="8"/>
  <c r="AB13" i="8"/>
  <c r="AB12" i="8"/>
  <c r="AB11" i="8"/>
  <c r="AB10" i="8"/>
  <c r="AB9" i="8"/>
  <c r="AB8" i="8"/>
  <c r="AB7" i="8"/>
  <c r="AB6" i="8"/>
  <c r="AB5" i="8"/>
  <c r="AB4" i="8"/>
  <c r="D23" i="7"/>
  <c r="D22" i="7"/>
  <c r="I52" i="8"/>
  <c r="H52" i="8"/>
  <c r="G52" i="8"/>
  <c r="F52" i="8"/>
  <c r="E52" i="8"/>
  <c r="D52" i="8"/>
  <c r="C52" i="8"/>
  <c r="I51" i="8"/>
  <c r="H51" i="8"/>
  <c r="G51" i="8"/>
  <c r="F51" i="8"/>
  <c r="E51" i="8"/>
  <c r="D51" i="8"/>
  <c r="C51" i="8"/>
  <c r="I50" i="8"/>
  <c r="H50" i="8"/>
  <c r="G50" i="8"/>
  <c r="F50" i="8"/>
  <c r="E50" i="8"/>
  <c r="D50" i="8"/>
  <c r="C50" i="8"/>
  <c r="I49" i="8"/>
  <c r="H49" i="8"/>
  <c r="G49" i="8"/>
  <c r="F49" i="8"/>
  <c r="E49" i="8"/>
  <c r="D49" i="8"/>
  <c r="C49" i="8"/>
  <c r="I48" i="8"/>
  <c r="H48" i="8"/>
  <c r="G48" i="8"/>
  <c r="F48" i="8"/>
  <c r="E48" i="8"/>
  <c r="D48" i="8"/>
  <c r="C48" i="8"/>
  <c r="I47" i="8"/>
  <c r="H47" i="8"/>
  <c r="G47" i="8"/>
  <c r="F47" i="8"/>
  <c r="E47" i="8"/>
  <c r="D47" i="8"/>
  <c r="C47" i="8"/>
  <c r="I46" i="8"/>
  <c r="H46" i="8"/>
  <c r="G46" i="8"/>
  <c r="F46" i="8"/>
  <c r="E46" i="8"/>
  <c r="D46" i="8"/>
  <c r="C46" i="8"/>
  <c r="I45" i="8"/>
  <c r="H45" i="8"/>
  <c r="G45" i="8"/>
  <c r="F45" i="8"/>
  <c r="E45" i="8"/>
  <c r="D45" i="8"/>
  <c r="C45" i="8"/>
  <c r="I44" i="8"/>
  <c r="H44" i="8"/>
  <c r="G44" i="8"/>
  <c r="F44" i="8"/>
  <c r="E44" i="8"/>
  <c r="D44" i="8"/>
  <c r="C44" i="8"/>
  <c r="I43" i="8"/>
  <c r="H43" i="8"/>
  <c r="G43" i="8"/>
  <c r="F43" i="8"/>
  <c r="E43" i="8"/>
  <c r="D43" i="8"/>
  <c r="C43" i="8"/>
  <c r="D13" i="8"/>
  <c r="D12" i="8"/>
  <c r="D11" i="8"/>
  <c r="D10" i="8"/>
  <c r="D9" i="8"/>
  <c r="D8" i="8"/>
  <c r="D7" i="8"/>
  <c r="D6" i="8"/>
  <c r="D5" i="8"/>
  <c r="D4" i="8"/>
  <c r="P5" i="8"/>
  <c r="P6" i="8"/>
  <c r="P7" i="8"/>
  <c r="P8" i="8"/>
  <c r="P9" i="8"/>
  <c r="P10" i="8"/>
  <c r="P11" i="8"/>
  <c r="P12" i="8"/>
  <c r="P13" i="8"/>
  <c r="P4" i="8"/>
  <c r="U52" i="8"/>
  <c r="T52" i="8"/>
  <c r="S52" i="8"/>
  <c r="R52" i="8"/>
  <c r="Q52" i="8"/>
  <c r="P52" i="8"/>
  <c r="O52" i="8"/>
  <c r="U51" i="8"/>
  <c r="T51" i="8"/>
  <c r="S51" i="8"/>
  <c r="R51" i="8"/>
  <c r="Q51" i="8"/>
  <c r="P51" i="8"/>
  <c r="O51" i="8"/>
  <c r="U50" i="8"/>
  <c r="T50" i="8"/>
  <c r="S50" i="8"/>
  <c r="R50" i="8"/>
  <c r="Q50" i="8"/>
  <c r="P50" i="8"/>
  <c r="O50" i="8"/>
  <c r="U49" i="8"/>
  <c r="T49" i="8"/>
  <c r="S49" i="8"/>
  <c r="R49" i="8"/>
  <c r="Q49" i="8"/>
  <c r="P49" i="8"/>
  <c r="O49" i="8"/>
  <c r="U48" i="8"/>
  <c r="T48" i="8"/>
  <c r="S48" i="8"/>
  <c r="R48" i="8"/>
  <c r="Q48" i="8"/>
  <c r="P48" i="8"/>
  <c r="O48" i="8"/>
  <c r="U47" i="8"/>
  <c r="T47" i="8"/>
  <c r="S47" i="8"/>
  <c r="R47" i="8"/>
  <c r="Q47" i="8"/>
  <c r="P47" i="8"/>
  <c r="O47" i="8"/>
  <c r="U46" i="8"/>
  <c r="T46" i="8"/>
  <c r="S46" i="8"/>
  <c r="R46" i="8"/>
  <c r="Q46" i="8"/>
  <c r="P46" i="8"/>
  <c r="O46" i="8"/>
  <c r="U45" i="8"/>
  <c r="T45" i="8"/>
  <c r="S45" i="8"/>
  <c r="R45" i="8"/>
  <c r="Q45" i="8"/>
  <c r="P45" i="8"/>
  <c r="O45" i="8"/>
  <c r="U44" i="8"/>
  <c r="T44" i="8"/>
  <c r="S44" i="8"/>
  <c r="R44" i="8"/>
  <c r="Q44" i="8"/>
  <c r="P44" i="8"/>
  <c r="O44" i="8"/>
  <c r="U43" i="8"/>
  <c r="T43" i="8"/>
  <c r="S43" i="8"/>
  <c r="R43" i="8"/>
  <c r="Q43" i="8"/>
  <c r="P43" i="8"/>
  <c r="O43" i="8"/>
  <c r="D33" i="7" l="1"/>
  <c r="D18" i="7"/>
  <c r="D17" i="7"/>
  <c r="D16" i="7"/>
  <c r="D15" i="7"/>
  <c r="D14" i="7"/>
  <c r="D13" i="7"/>
  <c r="D12" i="7"/>
  <c r="D11" i="7"/>
  <c r="D10" i="7"/>
  <c r="D9" i="7"/>
  <c r="D8" i="7"/>
  <c r="D7" i="7"/>
  <c r="D2" i="7"/>
  <c r="D3" i="7"/>
  <c r="D4" i="7"/>
  <c r="D5" i="7"/>
  <c r="D6" i="7"/>
  <c r="E6" i="6"/>
  <c r="E7" i="6"/>
  <c r="E8" i="6"/>
  <c r="E10" i="6"/>
  <c r="E11" i="6"/>
  <c r="E12" i="6"/>
  <c r="E13" i="6"/>
  <c r="E14" i="6"/>
  <c r="E5" i="6"/>
  <c r="K40" i="4"/>
  <c r="K39" i="4"/>
  <c r="K38" i="4"/>
  <c r="K37" i="4"/>
  <c r="K36" i="4"/>
  <c r="K35" i="4"/>
  <c r="K34" i="4"/>
  <c r="K33" i="4"/>
  <c r="K32" i="4"/>
  <c r="K31" i="4"/>
  <c r="AE40" i="4"/>
  <c r="AE39" i="4"/>
  <c r="AE38" i="4"/>
  <c r="AE37" i="4"/>
  <c r="AE36" i="4"/>
  <c r="AE35" i="4"/>
  <c r="AE34" i="4"/>
  <c r="AE33" i="4"/>
  <c r="AE32" i="4"/>
  <c r="AE31" i="4"/>
  <c r="U40" i="4"/>
  <c r="U39" i="4"/>
  <c r="U38" i="4"/>
  <c r="U37" i="4"/>
  <c r="U36" i="4"/>
  <c r="U35" i="4"/>
  <c r="U34" i="4"/>
  <c r="U33" i="4"/>
  <c r="U32" i="4"/>
  <c r="U31" i="4"/>
  <c r="AH33" i="6"/>
  <c r="AH34" i="6"/>
  <c r="AH35" i="6"/>
  <c r="AH36" i="6"/>
  <c r="AH37" i="6"/>
  <c r="AH38" i="6"/>
  <c r="AH39" i="6"/>
  <c r="AH40" i="6"/>
  <c r="AH41" i="6"/>
  <c r="AH32" i="6"/>
  <c r="AG42" i="6"/>
  <c r="AS42" i="6"/>
  <c r="BB51" i="1"/>
  <c r="BA51" i="1"/>
  <c r="AZ51" i="1"/>
  <c r="AY51" i="1"/>
  <c r="AX51" i="1"/>
  <c r="AW51" i="1"/>
  <c r="AV51" i="1"/>
  <c r="BB50" i="1"/>
  <c r="BA50" i="1"/>
  <c r="AZ50" i="1"/>
  <c r="AY50" i="1"/>
  <c r="AX50" i="1"/>
  <c r="AW50" i="1"/>
  <c r="AV50" i="1"/>
  <c r="BB49" i="1"/>
  <c r="BA49" i="1"/>
  <c r="AZ49" i="1"/>
  <c r="AY49" i="1"/>
  <c r="AX49" i="1"/>
  <c r="AW49" i="1"/>
  <c r="AV49" i="1"/>
  <c r="BB48" i="1"/>
  <c r="BA48" i="1"/>
  <c r="AZ48" i="1"/>
  <c r="AY48" i="1"/>
  <c r="AX48" i="1"/>
  <c r="AW48" i="1"/>
  <c r="AV48" i="1"/>
  <c r="BB47" i="1"/>
  <c r="BA47" i="1"/>
  <c r="AZ47" i="1"/>
  <c r="AY47" i="1"/>
  <c r="AX47" i="1"/>
  <c r="AW47" i="1"/>
  <c r="AV47" i="1"/>
  <c r="BB46" i="1"/>
  <c r="BA46" i="1"/>
  <c r="AZ46" i="1"/>
  <c r="AY46" i="1"/>
  <c r="AX46" i="1"/>
  <c r="AW46" i="1"/>
  <c r="AV46" i="1"/>
  <c r="BB45" i="1"/>
  <c r="BA45" i="1"/>
  <c r="AZ45" i="1"/>
  <c r="AY45" i="1"/>
  <c r="AX45" i="1"/>
  <c r="AW45" i="1"/>
  <c r="AV45" i="1"/>
  <c r="BB44" i="1"/>
  <c r="BA44" i="1"/>
  <c r="AZ44" i="1"/>
  <c r="AY44" i="1"/>
  <c r="AX44" i="1"/>
  <c r="AW44" i="1"/>
  <c r="AV44" i="1"/>
  <c r="BB43" i="1"/>
  <c r="BA43" i="1"/>
  <c r="AZ43" i="1"/>
  <c r="AY43" i="1"/>
  <c r="AX43" i="1"/>
  <c r="AW43" i="1"/>
  <c r="AV43" i="1"/>
  <c r="BB42" i="1"/>
  <c r="BA42" i="1"/>
  <c r="AZ42" i="1"/>
  <c r="AY42" i="1"/>
  <c r="AX42" i="1"/>
  <c r="AW42" i="1"/>
  <c r="AV42" i="1"/>
  <c r="AS51" i="1"/>
  <c r="AR51" i="1"/>
  <c r="AQ51" i="1"/>
  <c r="AP51" i="1"/>
  <c r="AO51" i="1"/>
  <c r="AN51" i="1"/>
  <c r="AM51" i="1"/>
  <c r="AS50" i="1"/>
  <c r="AR50" i="1"/>
  <c r="AQ50" i="1"/>
  <c r="AP50" i="1"/>
  <c r="AO50" i="1"/>
  <c r="AN50" i="1"/>
  <c r="AM50" i="1"/>
  <c r="AS49" i="1"/>
  <c r="AR49" i="1"/>
  <c r="AQ49" i="1"/>
  <c r="AP49" i="1"/>
  <c r="AO49" i="1"/>
  <c r="AN49" i="1"/>
  <c r="AM49" i="1"/>
  <c r="AS48" i="1"/>
  <c r="AR48" i="1"/>
  <c r="AQ48" i="1"/>
  <c r="AP48" i="1"/>
  <c r="AO48" i="1"/>
  <c r="AN48" i="1"/>
  <c r="AM48" i="1"/>
  <c r="AS47" i="1"/>
  <c r="AR47" i="1"/>
  <c r="AQ47" i="1"/>
  <c r="AP47" i="1"/>
  <c r="AO47" i="1"/>
  <c r="AN47" i="1"/>
  <c r="AM47" i="1"/>
  <c r="AS46" i="1"/>
  <c r="AR46" i="1"/>
  <c r="AQ46" i="1"/>
  <c r="AP46" i="1"/>
  <c r="AO46" i="1"/>
  <c r="AN46" i="1"/>
  <c r="AM46" i="1"/>
  <c r="AS45" i="1"/>
  <c r="AR45" i="1"/>
  <c r="AQ45" i="1"/>
  <c r="AP45" i="1"/>
  <c r="AO45" i="1"/>
  <c r="AN45" i="1"/>
  <c r="AM45" i="1"/>
  <c r="AS44" i="1"/>
  <c r="AR44" i="1"/>
  <c r="AQ44" i="1"/>
  <c r="AP44" i="1"/>
  <c r="AO44" i="1"/>
  <c r="AN44" i="1"/>
  <c r="AM44" i="1"/>
  <c r="AS43" i="1"/>
  <c r="AR43" i="1"/>
  <c r="AQ43" i="1"/>
  <c r="AP43" i="1"/>
  <c r="AO43" i="1"/>
  <c r="AN43" i="1"/>
  <c r="AM43" i="1"/>
  <c r="AS42" i="1"/>
  <c r="AR42" i="1"/>
  <c r="AQ42" i="1"/>
  <c r="AP42" i="1"/>
  <c r="AO42" i="1"/>
  <c r="AN42" i="1"/>
  <c r="AM42" i="1"/>
  <c r="AJ51" i="1"/>
  <c r="AI51" i="1"/>
  <c r="AH51" i="1"/>
  <c r="AG51" i="1"/>
  <c r="AF51" i="1"/>
  <c r="AE51" i="1"/>
  <c r="AD51" i="1"/>
  <c r="AJ50" i="1"/>
  <c r="AI50" i="1"/>
  <c r="AH50" i="1"/>
  <c r="AG50" i="1"/>
  <c r="AF50" i="1"/>
  <c r="AE50" i="1"/>
  <c r="AD50" i="1"/>
  <c r="AJ49" i="1"/>
  <c r="AI49" i="1"/>
  <c r="AH49" i="1"/>
  <c r="AG49" i="1"/>
  <c r="AF49" i="1"/>
  <c r="AE49" i="1"/>
  <c r="AD49" i="1"/>
  <c r="AJ48" i="1"/>
  <c r="AI48" i="1"/>
  <c r="AH48" i="1"/>
  <c r="AG48" i="1"/>
  <c r="AF48" i="1"/>
  <c r="AE48" i="1"/>
  <c r="AD48" i="1"/>
  <c r="AJ47" i="1"/>
  <c r="AI47" i="1"/>
  <c r="AH47" i="1"/>
  <c r="AG47" i="1"/>
  <c r="AF47" i="1"/>
  <c r="AE47" i="1"/>
  <c r="AD47" i="1"/>
  <c r="AJ46" i="1"/>
  <c r="AI46" i="1"/>
  <c r="AH46" i="1"/>
  <c r="AG46" i="1"/>
  <c r="AF46" i="1"/>
  <c r="AE46" i="1"/>
  <c r="AD46" i="1"/>
  <c r="AJ45" i="1"/>
  <c r="AI45" i="1"/>
  <c r="AH45" i="1"/>
  <c r="AG45" i="1"/>
  <c r="AF45" i="1"/>
  <c r="AE45" i="1"/>
  <c r="AD45" i="1"/>
  <c r="AJ44" i="1"/>
  <c r="AI44" i="1"/>
  <c r="AH44" i="1"/>
  <c r="AG44" i="1"/>
  <c r="AF44" i="1"/>
  <c r="AE44" i="1"/>
  <c r="AD44" i="1"/>
  <c r="AJ43" i="1"/>
  <c r="AI43" i="1"/>
  <c r="AH43" i="1"/>
  <c r="AG43" i="1"/>
  <c r="AF43" i="1"/>
  <c r="AE43" i="1"/>
  <c r="AD43" i="1"/>
  <c r="AJ42" i="1"/>
  <c r="AI42" i="1"/>
  <c r="AH42" i="1"/>
  <c r="AG42" i="1"/>
  <c r="AF42" i="1"/>
  <c r="AE42" i="1"/>
  <c r="AD42" i="1"/>
  <c r="AA51" i="1"/>
  <c r="Z51" i="1"/>
  <c r="Y51" i="1"/>
  <c r="X51" i="1"/>
  <c r="W51" i="1"/>
  <c r="V51" i="1"/>
  <c r="U51" i="1"/>
  <c r="AA50" i="1"/>
  <c r="Z50" i="1"/>
  <c r="Y50" i="1"/>
  <c r="X50" i="1"/>
  <c r="W50" i="1"/>
  <c r="V50" i="1"/>
  <c r="U50" i="1"/>
  <c r="AA49" i="1"/>
  <c r="Z49" i="1"/>
  <c r="Y49" i="1"/>
  <c r="X49" i="1"/>
  <c r="W49" i="1"/>
  <c r="V49" i="1"/>
  <c r="U49" i="1"/>
  <c r="AA48" i="1"/>
  <c r="Z48" i="1"/>
  <c r="Y48" i="1"/>
  <c r="X48" i="1"/>
  <c r="W48" i="1"/>
  <c r="V48" i="1"/>
  <c r="U48" i="1"/>
  <c r="AA47" i="1"/>
  <c r="Z47" i="1"/>
  <c r="Y47" i="1"/>
  <c r="X47" i="1"/>
  <c r="W47" i="1"/>
  <c r="V47" i="1"/>
  <c r="U47" i="1"/>
  <c r="AA46" i="1"/>
  <c r="Z46" i="1"/>
  <c r="Y46" i="1"/>
  <c r="X46" i="1"/>
  <c r="W46" i="1"/>
  <c r="V46" i="1"/>
  <c r="U46" i="1"/>
  <c r="AA45" i="1"/>
  <c r="Z45" i="1"/>
  <c r="Y45" i="1"/>
  <c r="X45" i="1"/>
  <c r="W45" i="1"/>
  <c r="V45" i="1"/>
  <c r="U45" i="1"/>
  <c r="AA44" i="1"/>
  <c r="Z44" i="1"/>
  <c r="Y44" i="1"/>
  <c r="X44" i="1"/>
  <c r="W44" i="1"/>
  <c r="V44" i="1"/>
  <c r="U44" i="1"/>
  <c r="AA43" i="1"/>
  <c r="Z43" i="1"/>
  <c r="Y43" i="1"/>
  <c r="X43" i="1"/>
  <c r="W43" i="1"/>
  <c r="V43" i="1"/>
  <c r="U43" i="1"/>
  <c r="AA42" i="1"/>
  <c r="Z42" i="1"/>
  <c r="Y42" i="1"/>
  <c r="X42" i="1"/>
  <c r="W42" i="1"/>
  <c r="V42" i="1"/>
  <c r="U42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AU52" i="5"/>
  <c r="AT52" i="5"/>
  <c r="AS52" i="5"/>
  <c r="AR52" i="5"/>
  <c r="AQ52" i="5"/>
  <c r="AP52" i="5"/>
  <c r="AO52" i="5"/>
  <c r="AU51" i="5"/>
  <c r="AT51" i="5"/>
  <c r="AS51" i="5"/>
  <c r="AR51" i="5"/>
  <c r="AQ51" i="5"/>
  <c r="AP51" i="5"/>
  <c r="AO51" i="5"/>
  <c r="AU50" i="5"/>
  <c r="AT50" i="5"/>
  <c r="AS50" i="5"/>
  <c r="AR50" i="5"/>
  <c r="AQ50" i="5"/>
  <c r="AP50" i="5"/>
  <c r="AO50" i="5"/>
  <c r="AU49" i="5"/>
  <c r="AT49" i="5"/>
  <c r="AS49" i="5"/>
  <c r="AR49" i="5"/>
  <c r="AQ49" i="5"/>
  <c r="AP49" i="5"/>
  <c r="AO49" i="5"/>
  <c r="AU48" i="5"/>
  <c r="AT48" i="5"/>
  <c r="AS48" i="5"/>
  <c r="AR48" i="5"/>
  <c r="AQ48" i="5"/>
  <c r="AP48" i="5"/>
  <c r="AO48" i="5"/>
  <c r="AU47" i="5"/>
  <c r="AT47" i="5"/>
  <c r="AS47" i="5"/>
  <c r="AR47" i="5"/>
  <c r="AQ47" i="5"/>
  <c r="AP47" i="5"/>
  <c r="AO47" i="5"/>
  <c r="AU46" i="5"/>
  <c r="AT46" i="5"/>
  <c r="AS46" i="5"/>
  <c r="AR46" i="5"/>
  <c r="AQ46" i="5"/>
  <c r="AP46" i="5"/>
  <c r="AO46" i="5"/>
  <c r="AU45" i="5"/>
  <c r="AT45" i="5"/>
  <c r="AS45" i="5"/>
  <c r="AR45" i="5"/>
  <c r="AQ45" i="5"/>
  <c r="AP45" i="5"/>
  <c r="AO45" i="5"/>
  <c r="AU44" i="5"/>
  <c r="AT44" i="5"/>
  <c r="AS44" i="5"/>
  <c r="AR44" i="5"/>
  <c r="AQ44" i="5"/>
  <c r="AP44" i="5"/>
  <c r="AO44" i="5"/>
  <c r="AU43" i="5"/>
  <c r="AT43" i="5"/>
  <c r="AS43" i="5"/>
  <c r="AR43" i="5"/>
  <c r="AQ43" i="5"/>
  <c r="AP43" i="5"/>
  <c r="AO43" i="5"/>
  <c r="D30" i="7" l="1"/>
  <c r="D31" i="7"/>
  <c r="AI52" i="5"/>
  <c r="AH52" i="5"/>
  <c r="AG52" i="5"/>
  <c r="AF52" i="5"/>
  <c r="AE52" i="5"/>
  <c r="AD52" i="5"/>
  <c r="AC52" i="5"/>
  <c r="AI51" i="5"/>
  <c r="AH51" i="5"/>
  <c r="AG51" i="5"/>
  <c r="AF51" i="5"/>
  <c r="AE51" i="5"/>
  <c r="AD51" i="5"/>
  <c r="AC51" i="5"/>
  <c r="AI50" i="5"/>
  <c r="AH50" i="5"/>
  <c r="AG50" i="5"/>
  <c r="AF50" i="5"/>
  <c r="AE50" i="5"/>
  <c r="AD50" i="5"/>
  <c r="AC50" i="5"/>
  <c r="AI49" i="5"/>
  <c r="AH49" i="5"/>
  <c r="AG49" i="5"/>
  <c r="AF49" i="5"/>
  <c r="AE49" i="5"/>
  <c r="AD49" i="5"/>
  <c r="AC49" i="5"/>
  <c r="AI48" i="5"/>
  <c r="AH48" i="5"/>
  <c r="AG48" i="5"/>
  <c r="AF48" i="5"/>
  <c r="AE48" i="5"/>
  <c r="AD48" i="5"/>
  <c r="AC48" i="5"/>
  <c r="AI47" i="5"/>
  <c r="AH47" i="5"/>
  <c r="AG47" i="5"/>
  <c r="AF47" i="5"/>
  <c r="AE47" i="5"/>
  <c r="AD47" i="5"/>
  <c r="AC47" i="5"/>
  <c r="AI46" i="5"/>
  <c r="AH46" i="5"/>
  <c r="AG46" i="5"/>
  <c r="AF46" i="5"/>
  <c r="AE46" i="5"/>
  <c r="AD46" i="5"/>
  <c r="AC46" i="5"/>
  <c r="AI45" i="5"/>
  <c r="AH45" i="5"/>
  <c r="AG45" i="5"/>
  <c r="AF45" i="5"/>
  <c r="AE45" i="5"/>
  <c r="AD45" i="5"/>
  <c r="AC45" i="5"/>
  <c r="AI44" i="5"/>
  <c r="AH44" i="5"/>
  <c r="AG44" i="5"/>
  <c r="AF44" i="5"/>
  <c r="AE44" i="5"/>
  <c r="AD44" i="5"/>
  <c r="AC44" i="5"/>
  <c r="AI43" i="5"/>
  <c r="AH43" i="5"/>
  <c r="AG43" i="5"/>
  <c r="AF43" i="5"/>
  <c r="AE43" i="5"/>
  <c r="AD43" i="5"/>
  <c r="AC43" i="5"/>
  <c r="J52" i="4"/>
  <c r="I52" i="4"/>
  <c r="H52" i="4"/>
  <c r="G52" i="4"/>
  <c r="F52" i="4"/>
  <c r="E52" i="4"/>
  <c r="D52" i="4"/>
  <c r="J51" i="4"/>
  <c r="I51" i="4"/>
  <c r="H51" i="4"/>
  <c r="G51" i="4"/>
  <c r="F51" i="4"/>
  <c r="E51" i="4"/>
  <c r="D51" i="4"/>
  <c r="J50" i="4"/>
  <c r="I50" i="4"/>
  <c r="H50" i="4"/>
  <c r="G50" i="4"/>
  <c r="F50" i="4"/>
  <c r="E50" i="4"/>
  <c r="D50" i="4"/>
  <c r="J49" i="4"/>
  <c r="I49" i="4"/>
  <c r="H49" i="4"/>
  <c r="G49" i="4"/>
  <c r="F49" i="4"/>
  <c r="E49" i="4"/>
  <c r="D49" i="4"/>
  <c r="J48" i="4"/>
  <c r="I48" i="4"/>
  <c r="H48" i="4"/>
  <c r="G48" i="4"/>
  <c r="F48" i="4"/>
  <c r="E48" i="4"/>
  <c r="D48" i="4"/>
  <c r="J47" i="4"/>
  <c r="I47" i="4"/>
  <c r="H47" i="4"/>
  <c r="G47" i="4"/>
  <c r="F47" i="4"/>
  <c r="E47" i="4"/>
  <c r="D47" i="4"/>
  <c r="J46" i="4"/>
  <c r="I46" i="4"/>
  <c r="H46" i="4"/>
  <c r="G46" i="4"/>
  <c r="F46" i="4"/>
  <c r="E46" i="4"/>
  <c r="D46" i="4"/>
  <c r="J45" i="4"/>
  <c r="I45" i="4"/>
  <c r="H45" i="4"/>
  <c r="G45" i="4"/>
  <c r="F45" i="4"/>
  <c r="E45" i="4"/>
  <c r="D45" i="4"/>
  <c r="J44" i="4"/>
  <c r="I44" i="4"/>
  <c r="H44" i="4"/>
  <c r="G44" i="4"/>
  <c r="F44" i="4"/>
  <c r="E44" i="4"/>
  <c r="D44" i="4"/>
  <c r="J43" i="4"/>
  <c r="I43" i="4"/>
  <c r="H43" i="4"/>
  <c r="G43" i="4"/>
  <c r="F43" i="4"/>
  <c r="E43" i="4"/>
  <c r="D43" i="4"/>
  <c r="AS55" i="6" l="1"/>
  <c r="AR55" i="6"/>
  <c r="AQ55" i="6"/>
  <c r="AP55" i="6"/>
  <c r="AO55" i="6"/>
  <c r="AN55" i="6"/>
  <c r="AM55" i="6"/>
  <c r="AS54" i="6"/>
  <c r="AR54" i="6"/>
  <c r="AQ54" i="6"/>
  <c r="AP54" i="6"/>
  <c r="AO54" i="6"/>
  <c r="AN54" i="6"/>
  <c r="AM54" i="6"/>
  <c r="AS53" i="6"/>
  <c r="AR53" i="6"/>
  <c r="AQ53" i="6"/>
  <c r="AP53" i="6"/>
  <c r="AO53" i="6"/>
  <c r="AN53" i="6"/>
  <c r="AM53" i="6"/>
  <c r="AS52" i="6"/>
  <c r="AR52" i="6"/>
  <c r="AQ52" i="6"/>
  <c r="AP52" i="6"/>
  <c r="AO52" i="6"/>
  <c r="AN52" i="6"/>
  <c r="AM52" i="6"/>
  <c r="AS51" i="6"/>
  <c r="AR51" i="6"/>
  <c r="AQ51" i="6"/>
  <c r="AP51" i="6"/>
  <c r="AO51" i="6"/>
  <c r="AN51" i="6"/>
  <c r="AM51" i="6"/>
  <c r="AS50" i="6"/>
  <c r="AR50" i="6"/>
  <c r="AQ50" i="6"/>
  <c r="AP50" i="6"/>
  <c r="AO50" i="6"/>
  <c r="AN50" i="6"/>
  <c r="AM50" i="6"/>
  <c r="AS49" i="6"/>
  <c r="AR49" i="6"/>
  <c r="AQ49" i="6"/>
  <c r="AP49" i="6"/>
  <c r="AO49" i="6"/>
  <c r="AN49" i="6"/>
  <c r="AM49" i="6"/>
  <c r="AS48" i="6"/>
  <c r="AR48" i="6"/>
  <c r="AQ48" i="6"/>
  <c r="AP48" i="6"/>
  <c r="AO48" i="6"/>
  <c r="AN48" i="6"/>
  <c r="AM48" i="6"/>
  <c r="AS47" i="6"/>
  <c r="AR47" i="6"/>
  <c r="AQ47" i="6"/>
  <c r="AP47" i="6"/>
  <c r="AO47" i="6"/>
  <c r="AN47" i="6"/>
  <c r="AM47" i="6"/>
  <c r="AS46" i="6"/>
  <c r="AR46" i="6"/>
  <c r="AQ46" i="6"/>
  <c r="AP46" i="6"/>
  <c r="AO46" i="6"/>
  <c r="AN46" i="6"/>
  <c r="AM46" i="6"/>
  <c r="AG55" i="6"/>
  <c r="AF55" i="6"/>
  <c r="AE55" i="6"/>
  <c r="AD55" i="6"/>
  <c r="AC55" i="6"/>
  <c r="AB55" i="6"/>
  <c r="AA55" i="6"/>
  <c r="AG54" i="6"/>
  <c r="AF54" i="6"/>
  <c r="AE54" i="6"/>
  <c r="AD54" i="6"/>
  <c r="AC54" i="6"/>
  <c r="AB54" i="6"/>
  <c r="AA54" i="6"/>
  <c r="AG53" i="6"/>
  <c r="AF53" i="6"/>
  <c r="AE53" i="6"/>
  <c r="AD53" i="6"/>
  <c r="AC53" i="6"/>
  <c r="AB53" i="6"/>
  <c r="AA53" i="6"/>
  <c r="AG52" i="6"/>
  <c r="AF52" i="6"/>
  <c r="AE52" i="6"/>
  <c r="AD52" i="6"/>
  <c r="AC52" i="6"/>
  <c r="AB52" i="6"/>
  <c r="AA52" i="6"/>
  <c r="AG51" i="6"/>
  <c r="AF51" i="6"/>
  <c r="AE51" i="6"/>
  <c r="AD51" i="6"/>
  <c r="AC51" i="6"/>
  <c r="AB51" i="6"/>
  <c r="AA51" i="6"/>
  <c r="AG50" i="6"/>
  <c r="AF50" i="6"/>
  <c r="AE50" i="6"/>
  <c r="AD50" i="6"/>
  <c r="AC50" i="6"/>
  <c r="AB50" i="6"/>
  <c r="AA50" i="6"/>
  <c r="AG49" i="6"/>
  <c r="AF49" i="6"/>
  <c r="AE49" i="6"/>
  <c r="AD49" i="6"/>
  <c r="AC49" i="6"/>
  <c r="AB49" i="6"/>
  <c r="AA49" i="6"/>
  <c r="AG48" i="6"/>
  <c r="AF48" i="6"/>
  <c r="AE48" i="6"/>
  <c r="AD48" i="6"/>
  <c r="AC48" i="6"/>
  <c r="AB48" i="6"/>
  <c r="AA48" i="6"/>
  <c r="AG47" i="6"/>
  <c r="AF47" i="6"/>
  <c r="AE47" i="6"/>
  <c r="AD47" i="6"/>
  <c r="AC47" i="6"/>
  <c r="AB47" i="6"/>
  <c r="AA47" i="6"/>
  <c r="AG46" i="6"/>
  <c r="AF46" i="6"/>
  <c r="AE46" i="6"/>
  <c r="AD46" i="6"/>
  <c r="AC46" i="6"/>
  <c r="AB46" i="6"/>
  <c r="AA46" i="6"/>
  <c r="AP55" i="3"/>
  <c r="AO55" i="3"/>
  <c r="AN55" i="3"/>
  <c r="AM55" i="3"/>
  <c r="AL55" i="3"/>
  <c r="AK55" i="3"/>
  <c r="AJ55" i="3"/>
  <c r="AP54" i="3"/>
  <c r="AO54" i="3"/>
  <c r="AN54" i="3"/>
  <c r="AM54" i="3"/>
  <c r="AL54" i="3"/>
  <c r="AK54" i="3"/>
  <c r="AJ54" i="3"/>
  <c r="AP53" i="3"/>
  <c r="AO53" i="3"/>
  <c r="AN53" i="3"/>
  <c r="AM53" i="3"/>
  <c r="AL53" i="3"/>
  <c r="AK53" i="3"/>
  <c r="AJ53" i="3"/>
  <c r="AP52" i="3"/>
  <c r="AO52" i="3"/>
  <c r="AN52" i="3"/>
  <c r="AM52" i="3"/>
  <c r="AL52" i="3"/>
  <c r="AK52" i="3"/>
  <c r="AJ52" i="3"/>
  <c r="AP51" i="3"/>
  <c r="AO51" i="3"/>
  <c r="AN51" i="3"/>
  <c r="AM51" i="3"/>
  <c r="AL51" i="3"/>
  <c r="AK51" i="3"/>
  <c r="AJ51" i="3"/>
  <c r="AP50" i="3"/>
  <c r="AO50" i="3"/>
  <c r="AN50" i="3"/>
  <c r="AM50" i="3"/>
  <c r="AL50" i="3"/>
  <c r="AK50" i="3"/>
  <c r="AJ50" i="3"/>
  <c r="AP49" i="3"/>
  <c r="AO49" i="3"/>
  <c r="AN49" i="3"/>
  <c r="AM49" i="3"/>
  <c r="AL49" i="3"/>
  <c r="AK49" i="3"/>
  <c r="AJ49" i="3"/>
  <c r="AP48" i="3"/>
  <c r="AO48" i="3"/>
  <c r="AN48" i="3"/>
  <c r="AM48" i="3"/>
  <c r="AL48" i="3"/>
  <c r="AK48" i="3"/>
  <c r="AJ48" i="3"/>
  <c r="AP47" i="3"/>
  <c r="AO47" i="3"/>
  <c r="AN47" i="3"/>
  <c r="AM47" i="3"/>
  <c r="AL47" i="3"/>
  <c r="AK47" i="3"/>
  <c r="AJ47" i="3"/>
  <c r="AP46" i="3"/>
  <c r="AO46" i="3"/>
  <c r="AN46" i="3"/>
  <c r="AM46" i="3"/>
  <c r="AL46" i="3"/>
  <c r="AK46" i="3"/>
  <c r="AJ46" i="3"/>
  <c r="AD55" i="3"/>
  <c r="AC55" i="3"/>
  <c r="AB55" i="3"/>
  <c r="AA55" i="3"/>
  <c r="Z55" i="3"/>
  <c r="Y55" i="3"/>
  <c r="X55" i="3"/>
  <c r="AD54" i="3"/>
  <c r="AC54" i="3"/>
  <c r="AB54" i="3"/>
  <c r="AA54" i="3"/>
  <c r="Z54" i="3"/>
  <c r="Y54" i="3"/>
  <c r="X54" i="3"/>
  <c r="AD53" i="3"/>
  <c r="AC53" i="3"/>
  <c r="AB53" i="3"/>
  <c r="AA53" i="3"/>
  <c r="Z53" i="3"/>
  <c r="Y53" i="3"/>
  <c r="X53" i="3"/>
  <c r="AD52" i="3"/>
  <c r="AC52" i="3"/>
  <c r="AB52" i="3"/>
  <c r="AA52" i="3"/>
  <c r="Z52" i="3"/>
  <c r="Y52" i="3"/>
  <c r="X52" i="3"/>
  <c r="AD51" i="3"/>
  <c r="AC51" i="3"/>
  <c r="AB51" i="3"/>
  <c r="AA51" i="3"/>
  <c r="Z51" i="3"/>
  <c r="Y51" i="3"/>
  <c r="X51" i="3"/>
  <c r="AD50" i="3"/>
  <c r="AC50" i="3"/>
  <c r="AB50" i="3"/>
  <c r="AA50" i="3"/>
  <c r="Z50" i="3"/>
  <c r="Y50" i="3"/>
  <c r="X50" i="3"/>
  <c r="AD49" i="3"/>
  <c r="AC49" i="3"/>
  <c r="AB49" i="3"/>
  <c r="AA49" i="3"/>
  <c r="Z49" i="3"/>
  <c r="Y49" i="3"/>
  <c r="X49" i="3"/>
  <c r="AD48" i="3"/>
  <c r="AC48" i="3"/>
  <c r="AB48" i="3"/>
  <c r="AA48" i="3"/>
  <c r="Z48" i="3"/>
  <c r="Y48" i="3"/>
  <c r="X48" i="3"/>
  <c r="AD47" i="3"/>
  <c r="AC47" i="3"/>
  <c r="AB47" i="3"/>
  <c r="AA47" i="3"/>
  <c r="Z47" i="3"/>
  <c r="Y47" i="3"/>
  <c r="X47" i="3"/>
  <c r="AD46" i="3"/>
  <c r="AC46" i="3"/>
  <c r="AB46" i="3"/>
  <c r="AA46" i="3"/>
  <c r="Z46" i="3"/>
  <c r="Y46" i="3"/>
  <c r="X46" i="3"/>
  <c r="R55" i="3"/>
  <c r="Q55" i="3"/>
  <c r="P55" i="3"/>
  <c r="O55" i="3"/>
  <c r="N55" i="3"/>
  <c r="M55" i="3"/>
  <c r="L55" i="3"/>
  <c r="R54" i="3"/>
  <c r="Q54" i="3"/>
  <c r="P54" i="3"/>
  <c r="O54" i="3"/>
  <c r="N54" i="3"/>
  <c r="M54" i="3"/>
  <c r="L54" i="3"/>
  <c r="R53" i="3"/>
  <c r="Q53" i="3"/>
  <c r="P53" i="3"/>
  <c r="O53" i="3"/>
  <c r="N53" i="3"/>
  <c r="M53" i="3"/>
  <c r="L53" i="3"/>
  <c r="R52" i="3"/>
  <c r="Q52" i="3"/>
  <c r="P52" i="3"/>
  <c r="O52" i="3"/>
  <c r="N52" i="3"/>
  <c r="M52" i="3"/>
  <c r="L52" i="3"/>
  <c r="R51" i="3"/>
  <c r="Q51" i="3"/>
  <c r="P51" i="3"/>
  <c r="O51" i="3"/>
  <c r="N51" i="3"/>
  <c r="M51" i="3"/>
  <c r="L51" i="3"/>
  <c r="R50" i="3"/>
  <c r="Q50" i="3"/>
  <c r="P50" i="3"/>
  <c r="O50" i="3"/>
  <c r="N50" i="3"/>
  <c r="M50" i="3"/>
  <c r="L50" i="3"/>
  <c r="R49" i="3"/>
  <c r="Q49" i="3"/>
  <c r="P49" i="3"/>
  <c r="O49" i="3"/>
  <c r="N49" i="3"/>
  <c r="M49" i="3"/>
  <c r="L49" i="3"/>
  <c r="R48" i="3"/>
  <c r="Q48" i="3"/>
  <c r="P48" i="3"/>
  <c r="O48" i="3"/>
  <c r="N48" i="3"/>
  <c r="M48" i="3"/>
  <c r="L48" i="3"/>
  <c r="R47" i="3"/>
  <c r="Q47" i="3"/>
  <c r="P47" i="3"/>
  <c r="O47" i="3"/>
  <c r="N47" i="3"/>
  <c r="M47" i="3"/>
  <c r="L47" i="3"/>
  <c r="R46" i="3"/>
  <c r="Q46" i="3"/>
  <c r="P46" i="3"/>
  <c r="O46" i="3"/>
  <c r="N46" i="3"/>
  <c r="M46" i="3"/>
  <c r="L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4" i="3"/>
  <c r="C54" i="3"/>
  <c r="D54" i="3"/>
  <c r="E54" i="3"/>
  <c r="F54" i="3"/>
  <c r="G54" i="3"/>
  <c r="H54" i="3"/>
  <c r="B55" i="3"/>
  <c r="C55" i="3"/>
  <c r="D55" i="3"/>
  <c r="E55" i="3"/>
  <c r="F55" i="3"/>
  <c r="G55" i="3"/>
  <c r="H55" i="3"/>
  <c r="C46" i="3"/>
  <c r="D46" i="3"/>
  <c r="E46" i="3"/>
  <c r="F46" i="3"/>
  <c r="G46" i="3"/>
  <c r="H46" i="3"/>
  <c r="B46" i="3"/>
  <c r="U55" i="6"/>
  <c r="T55" i="6"/>
  <c r="S55" i="6"/>
  <c r="R55" i="6"/>
  <c r="Q55" i="6"/>
  <c r="P55" i="6"/>
  <c r="O55" i="6"/>
  <c r="U54" i="6"/>
  <c r="T54" i="6"/>
  <c r="S54" i="6"/>
  <c r="R54" i="6"/>
  <c r="Q54" i="6"/>
  <c r="P54" i="6"/>
  <c r="O54" i="6"/>
  <c r="U53" i="6"/>
  <c r="T53" i="6"/>
  <c r="S53" i="6"/>
  <c r="R53" i="6"/>
  <c r="Q53" i="6"/>
  <c r="P53" i="6"/>
  <c r="O53" i="6"/>
  <c r="U52" i="6"/>
  <c r="T52" i="6"/>
  <c r="S52" i="6"/>
  <c r="R52" i="6"/>
  <c r="Q52" i="6"/>
  <c r="P52" i="6"/>
  <c r="O52" i="6"/>
  <c r="U51" i="6"/>
  <c r="T51" i="6"/>
  <c r="S51" i="6"/>
  <c r="R51" i="6"/>
  <c r="Q51" i="6"/>
  <c r="P51" i="6"/>
  <c r="O51" i="6"/>
  <c r="U50" i="6"/>
  <c r="T50" i="6"/>
  <c r="S50" i="6"/>
  <c r="R50" i="6"/>
  <c r="Q50" i="6"/>
  <c r="P50" i="6"/>
  <c r="O50" i="6"/>
  <c r="U49" i="6"/>
  <c r="T49" i="6"/>
  <c r="S49" i="6"/>
  <c r="R49" i="6"/>
  <c r="Q49" i="6"/>
  <c r="P49" i="6"/>
  <c r="O49" i="6"/>
  <c r="U48" i="6"/>
  <c r="T48" i="6"/>
  <c r="S48" i="6"/>
  <c r="R48" i="6"/>
  <c r="Q48" i="6"/>
  <c r="P48" i="6"/>
  <c r="O48" i="6"/>
  <c r="U47" i="6"/>
  <c r="T47" i="6"/>
  <c r="S47" i="6"/>
  <c r="R47" i="6"/>
  <c r="Q47" i="6"/>
  <c r="P47" i="6"/>
  <c r="O47" i="6"/>
  <c r="U46" i="6"/>
  <c r="T46" i="6"/>
  <c r="S46" i="6"/>
  <c r="R46" i="6"/>
  <c r="Q46" i="6"/>
  <c r="P46" i="6"/>
  <c r="O46" i="6"/>
  <c r="AD52" i="4" l="1"/>
  <c r="AC52" i="4"/>
  <c r="AB52" i="4"/>
  <c r="AA52" i="4"/>
  <c r="Z52" i="4"/>
  <c r="Y52" i="4"/>
  <c r="X52" i="4"/>
  <c r="AD51" i="4"/>
  <c r="AC51" i="4"/>
  <c r="AB51" i="4"/>
  <c r="AA51" i="4"/>
  <c r="Z51" i="4"/>
  <c r="Y51" i="4"/>
  <c r="X51" i="4"/>
  <c r="AD50" i="4"/>
  <c r="AC50" i="4"/>
  <c r="AB50" i="4"/>
  <c r="AA50" i="4"/>
  <c r="Z50" i="4"/>
  <c r="Y50" i="4"/>
  <c r="X50" i="4"/>
  <c r="AD49" i="4"/>
  <c r="AC49" i="4"/>
  <c r="AB49" i="4"/>
  <c r="AA49" i="4"/>
  <c r="Z49" i="4"/>
  <c r="Y49" i="4"/>
  <c r="X49" i="4"/>
  <c r="AD48" i="4"/>
  <c r="AC48" i="4"/>
  <c r="AB48" i="4"/>
  <c r="AA48" i="4"/>
  <c r="Z48" i="4"/>
  <c r="Y48" i="4"/>
  <c r="X48" i="4"/>
  <c r="AD47" i="4"/>
  <c r="AC47" i="4"/>
  <c r="AB47" i="4"/>
  <c r="AA47" i="4"/>
  <c r="Z47" i="4"/>
  <c r="Y47" i="4"/>
  <c r="X47" i="4"/>
  <c r="AD46" i="4"/>
  <c r="AC46" i="4"/>
  <c r="AB46" i="4"/>
  <c r="AA46" i="4"/>
  <c r="Z46" i="4"/>
  <c r="Y46" i="4"/>
  <c r="X46" i="4"/>
  <c r="AD45" i="4"/>
  <c r="AC45" i="4"/>
  <c r="AB45" i="4"/>
  <c r="AA45" i="4"/>
  <c r="Z45" i="4"/>
  <c r="Y45" i="4"/>
  <c r="X45" i="4"/>
  <c r="AD44" i="4"/>
  <c r="AC44" i="4"/>
  <c r="AB44" i="4"/>
  <c r="AA44" i="4"/>
  <c r="Z44" i="4"/>
  <c r="Y44" i="4"/>
  <c r="X44" i="4"/>
  <c r="AD43" i="4"/>
  <c r="AC43" i="4"/>
  <c r="AB43" i="4"/>
  <c r="AA43" i="4"/>
  <c r="Z43" i="4"/>
  <c r="Y43" i="4"/>
  <c r="X43" i="4"/>
  <c r="Y13" i="4"/>
  <c r="Y12" i="4"/>
  <c r="Y11" i="4"/>
  <c r="Y10" i="4"/>
  <c r="Y9" i="4"/>
  <c r="Y8" i="4"/>
  <c r="Y7" i="4"/>
  <c r="Y6" i="4"/>
  <c r="Y5" i="4"/>
  <c r="Y4" i="4"/>
  <c r="AN14" i="6"/>
  <c r="AN13" i="6"/>
  <c r="AN12" i="6"/>
  <c r="AN11" i="6"/>
  <c r="AN10" i="6"/>
  <c r="AN9" i="6"/>
  <c r="AN8" i="6"/>
  <c r="AN7" i="6"/>
  <c r="AN6" i="6"/>
  <c r="AN5" i="6"/>
  <c r="O5" i="4" l="1"/>
  <c r="O6" i="4"/>
  <c r="O7" i="4"/>
  <c r="O8" i="4"/>
  <c r="O9" i="4"/>
  <c r="O10" i="4"/>
  <c r="O11" i="4"/>
  <c r="O12" i="4"/>
  <c r="O13" i="4"/>
  <c r="O4" i="4"/>
  <c r="AE6" i="2" l="1"/>
  <c r="AE7" i="2"/>
  <c r="AE8" i="2"/>
  <c r="AE9" i="2"/>
  <c r="AE10" i="2"/>
  <c r="AE11" i="2"/>
  <c r="AE12" i="2"/>
  <c r="AE13" i="2"/>
  <c r="AE14" i="2"/>
  <c r="AE5" i="2"/>
  <c r="AX54" i="1"/>
  <c r="AX57" i="1" s="1"/>
  <c r="AX53" i="1"/>
  <c r="E54" i="1"/>
  <c r="E57" i="1" s="1"/>
  <c r="E53" i="1"/>
  <c r="W54" i="1"/>
  <c r="W57" i="1" s="1"/>
  <c r="W53" i="1"/>
  <c r="AF54" i="1"/>
  <c r="AF57" i="1" s="1"/>
  <c r="AF53" i="1"/>
  <c r="AO54" i="1"/>
  <c r="AO57" i="1" s="1"/>
  <c r="AO53" i="1"/>
  <c r="N54" i="1"/>
  <c r="N57" i="1" s="1"/>
  <c r="N53" i="1"/>
  <c r="W55" i="2"/>
  <c r="W58" i="2" s="1"/>
  <c r="W59" i="2" s="1"/>
  <c r="W54" i="2"/>
  <c r="AA52" i="2"/>
  <c r="Z52" i="2"/>
  <c r="Y52" i="2"/>
  <c r="X52" i="2"/>
  <c r="W52" i="2"/>
  <c r="V52" i="2"/>
  <c r="U52" i="2"/>
  <c r="AA51" i="2"/>
  <c r="Z51" i="2"/>
  <c r="Y51" i="2"/>
  <c r="X51" i="2"/>
  <c r="W51" i="2"/>
  <c r="V51" i="2"/>
  <c r="U51" i="2"/>
  <c r="AA50" i="2"/>
  <c r="Z50" i="2"/>
  <c r="Y50" i="2"/>
  <c r="X50" i="2"/>
  <c r="W50" i="2"/>
  <c r="V50" i="2"/>
  <c r="U50" i="2"/>
  <c r="AA49" i="2"/>
  <c r="Z49" i="2"/>
  <c r="Y49" i="2"/>
  <c r="X49" i="2"/>
  <c r="W49" i="2"/>
  <c r="V49" i="2"/>
  <c r="U49" i="2"/>
  <c r="AA48" i="2"/>
  <c r="Z48" i="2"/>
  <c r="Y48" i="2"/>
  <c r="X48" i="2"/>
  <c r="W48" i="2"/>
  <c r="V48" i="2"/>
  <c r="U48" i="2"/>
  <c r="AA47" i="2"/>
  <c r="Z47" i="2"/>
  <c r="Y47" i="2"/>
  <c r="X47" i="2"/>
  <c r="W47" i="2"/>
  <c r="V47" i="2"/>
  <c r="U47" i="2"/>
  <c r="AA46" i="2"/>
  <c r="Z46" i="2"/>
  <c r="Y46" i="2"/>
  <c r="X46" i="2"/>
  <c r="W46" i="2"/>
  <c r="V46" i="2"/>
  <c r="U46" i="2"/>
  <c r="AA45" i="2"/>
  <c r="Z45" i="2"/>
  <c r="Y45" i="2"/>
  <c r="X45" i="2"/>
  <c r="W45" i="2"/>
  <c r="V45" i="2"/>
  <c r="U45" i="2"/>
  <c r="AA44" i="2"/>
  <c r="Z44" i="2"/>
  <c r="Y44" i="2"/>
  <c r="X44" i="2"/>
  <c r="W44" i="2"/>
  <c r="V44" i="2"/>
  <c r="U44" i="2"/>
  <c r="AA43" i="2"/>
  <c r="Z43" i="2"/>
  <c r="Y43" i="2"/>
  <c r="X43" i="2"/>
  <c r="W43" i="2"/>
  <c r="V43" i="2"/>
  <c r="U43" i="2"/>
  <c r="V14" i="2"/>
  <c r="V13" i="2"/>
  <c r="V12" i="2"/>
  <c r="V11" i="2"/>
  <c r="V10" i="2"/>
  <c r="V9" i="2"/>
  <c r="V8" i="2"/>
  <c r="V7" i="2"/>
  <c r="V6" i="2"/>
  <c r="V5" i="2"/>
  <c r="AO55" i="2"/>
  <c r="AO58" i="2" s="1"/>
  <c r="AO54" i="2"/>
  <c r="E55" i="2"/>
  <c r="E58" i="2" s="1"/>
  <c r="E54" i="2"/>
  <c r="AF55" i="2"/>
  <c r="AF58" i="2" s="1"/>
  <c r="AF54" i="2"/>
  <c r="N55" i="2"/>
  <c r="N58" i="2" s="1"/>
  <c r="N54" i="2"/>
  <c r="R52" i="2"/>
  <c r="Q52" i="2"/>
  <c r="P52" i="2"/>
  <c r="O52" i="2"/>
  <c r="N52" i="2"/>
  <c r="M52" i="2"/>
  <c r="L52" i="2"/>
  <c r="R51" i="2"/>
  <c r="Q51" i="2"/>
  <c r="P51" i="2"/>
  <c r="O51" i="2"/>
  <c r="N51" i="2"/>
  <c r="M51" i="2"/>
  <c r="L51" i="2"/>
  <c r="R50" i="2"/>
  <c r="Q50" i="2"/>
  <c r="P50" i="2"/>
  <c r="O50" i="2"/>
  <c r="N50" i="2"/>
  <c r="M50" i="2"/>
  <c r="L50" i="2"/>
  <c r="R49" i="2"/>
  <c r="Q49" i="2"/>
  <c r="P49" i="2"/>
  <c r="O49" i="2"/>
  <c r="N49" i="2"/>
  <c r="M49" i="2"/>
  <c r="L49" i="2"/>
  <c r="R48" i="2"/>
  <c r="Q48" i="2"/>
  <c r="P48" i="2"/>
  <c r="O48" i="2"/>
  <c r="N48" i="2"/>
  <c r="M48" i="2"/>
  <c r="L48" i="2"/>
  <c r="R47" i="2"/>
  <c r="Q47" i="2"/>
  <c r="P47" i="2"/>
  <c r="O47" i="2"/>
  <c r="N47" i="2"/>
  <c r="M47" i="2"/>
  <c r="L47" i="2"/>
  <c r="R46" i="2"/>
  <c r="Q46" i="2"/>
  <c r="P46" i="2"/>
  <c r="O46" i="2"/>
  <c r="N46" i="2"/>
  <c r="M46" i="2"/>
  <c r="L46" i="2"/>
  <c r="R45" i="2"/>
  <c r="Q45" i="2"/>
  <c r="P45" i="2"/>
  <c r="O45" i="2"/>
  <c r="N45" i="2"/>
  <c r="M45" i="2"/>
  <c r="L45" i="2"/>
  <c r="R44" i="2"/>
  <c r="Q44" i="2"/>
  <c r="P44" i="2"/>
  <c r="O44" i="2"/>
  <c r="N44" i="2"/>
  <c r="M44" i="2"/>
  <c r="L44" i="2"/>
  <c r="R43" i="2"/>
  <c r="Q43" i="2"/>
  <c r="P43" i="2"/>
  <c r="O43" i="2"/>
  <c r="N43" i="2"/>
  <c r="M43" i="2"/>
  <c r="L43" i="2"/>
  <c r="M14" i="2"/>
  <c r="M13" i="2"/>
  <c r="M12" i="2"/>
  <c r="M11" i="2"/>
  <c r="M10" i="2"/>
  <c r="M9" i="2"/>
  <c r="M8" i="2"/>
  <c r="M7" i="2"/>
  <c r="M6" i="2"/>
  <c r="M5" i="2"/>
  <c r="AS52" i="2"/>
  <c r="AR52" i="2"/>
  <c r="AQ52" i="2"/>
  <c r="AP52" i="2"/>
  <c r="AO52" i="2"/>
  <c r="AN52" i="2"/>
  <c r="AM52" i="2"/>
  <c r="AS51" i="2"/>
  <c r="AR51" i="2"/>
  <c r="AQ51" i="2"/>
  <c r="AP51" i="2"/>
  <c r="AO51" i="2"/>
  <c r="AN51" i="2"/>
  <c r="AM51" i="2"/>
  <c r="AS50" i="2"/>
  <c r="AR50" i="2"/>
  <c r="AQ50" i="2"/>
  <c r="AP50" i="2"/>
  <c r="AO50" i="2"/>
  <c r="AN50" i="2"/>
  <c r="AM50" i="2"/>
  <c r="AS49" i="2"/>
  <c r="AR49" i="2"/>
  <c r="AQ49" i="2"/>
  <c r="AP49" i="2"/>
  <c r="AO49" i="2"/>
  <c r="AN49" i="2"/>
  <c r="AM49" i="2"/>
  <c r="AS48" i="2"/>
  <c r="AR48" i="2"/>
  <c r="AQ48" i="2"/>
  <c r="AP48" i="2"/>
  <c r="AO48" i="2"/>
  <c r="AN48" i="2"/>
  <c r="AM48" i="2"/>
  <c r="AS47" i="2"/>
  <c r="AR47" i="2"/>
  <c r="AQ47" i="2"/>
  <c r="AP47" i="2"/>
  <c r="AO47" i="2"/>
  <c r="AN47" i="2"/>
  <c r="AM47" i="2"/>
  <c r="AS46" i="2"/>
  <c r="AR46" i="2"/>
  <c r="AQ46" i="2"/>
  <c r="AP46" i="2"/>
  <c r="AO46" i="2"/>
  <c r="AN46" i="2"/>
  <c r="AM46" i="2"/>
  <c r="AS45" i="2"/>
  <c r="AR45" i="2"/>
  <c r="AQ45" i="2"/>
  <c r="AP45" i="2"/>
  <c r="AO45" i="2"/>
  <c r="AN45" i="2"/>
  <c r="AM45" i="2"/>
  <c r="AS44" i="2"/>
  <c r="AR44" i="2"/>
  <c r="AQ44" i="2"/>
  <c r="AP44" i="2"/>
  <c r="AO44" i="2"/>
  <c r="AN44" i="2"/>
  <c r="AM44" i="2"/>
  <c r="AS43" i="2"/>
  <c r="AR43" i="2"/>
  <c r="AQ43" i="2"/>
  <c r="AP43" i="2"/>
  <c r="AO43" i="2"/>
  <c r="AN43" i="2"/>
  <c r="AM43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E52" i="2"/>
  <c r="E51" i="2"/>
  <c r="E50" i="2"/>
  <c r="E49" i="2"/>
  <c r="E48" i="2"/>
  <c r="E47" i="2"/>
  <c r="E46" i="2"/>
  <c r="E45" i="2"/>
  <c r="E44" i="2"/>
  <c r="E43" i="2"/>
  <c r="N51" i="1"/>
  <c r="N50" i="1"/>
  <c r="N49" i="1"/>
  <c r="N48" i="1"/>
  <c r="N47" i="1"/>
  <c r="N46" i="1"/>
  <c r="N45" i="1"/>
  <c r="N44" i="1"/>
  <c r="N43" i="1"/>
  <c r="N42" i="1"/>
  <c r="N58" i="1" l="1"/>
  <c r="AX58" i="1"/>
  <c r="AO58" i="1"/>
  <c r="W58" i="1"/>
  <c r="AF58" i="1"/>
  <c r="E58" i="1"/>
  <c r="AX55" i="1"/>
  <c r="E55" i="1"/>
  <c r="W55" i="1"/>
  <c r="AF55" i="1"/>
  <c r="AO55" i="1"/>
  <c r="N55" i="1"/>
  <c r="E59" i="2"/>
  <c r="W56" i="2"/>
  <c r="AF59" i="2"/>
  <c r="AO59" i="2"/>
  <c r="AO56" i="2"/>
  <c r="E56" i="2"/>
  <c r="AF56" i="2"/>
  <c r="N59" i="2"/>
  <c r="N56" i="2"/>
  <c r="AB14" i="6" l="1"/>
  <c r="AB13" i="6"/>
  <c r="AB12" i="6"/>
  <c r="AB11" i="6"/>
  <c r="AB10" i="6"/>
  <c r="AB9" i="6"/>
  <c r="AB8" i="6"/>
  <c r="AB7" i="6"/>
  <c r="AB6" i="6"/>
  <c r="AB5" i="6"/>
  <c r="AN6" i="2"/>
  <c r="AN7" i="2"/>
  <c r="AN8" i="2"/>
  <c r="AN9" i="2"/>
  <c r="AN10" i="2"/>
  <c r="AN11" i="2"/>
  <c r="AN12" i="2"/>
  <c r="AN13" i="2"/>
  <c r="AN14" i="2"/>
  <c r="AN5" i="2"/>
  <c r="D6" i="2" l="1"/>
  <c r="D7" i="2"/>
  <c r="D8" i="2"/>
  <c r="D9" i="2"/>
  <c r="D10" i="2"/>
  <c r="D11" i="2"/>
  <c r="D12" i="2"/>
  <c r="D13" i="2"/>
  <c r="D14" i="2"/>
  <c r="D5" i="2"/>
  <c r="AG43" i="2"/>
  <c r="AH43" i="2"/>
  <c r="AI43" i="2"/>
  <c r="AJ43" i="2"/>
  <c r="AG44" i="2"/>
  <c r="AH44" i="2"/>
  <c r="AI44" i="2"/>
  <c r="AJ44" i="2"/>
  <c r="AG45" i="2"/>
  <c r="AH45" i="2"/>
  <c r="AI45" i="2"/>
  <c r="AJ45" i="2"/>
  <c r="AG46" i="2"/>
  <c r="AH46" i="2"/>
  <c r="AI46" i="2"/>
  <c r="AJ46" i="2"/>
  <c r="AG47" i="2"/>
  <c r="AH47" i="2"/>
  <c r="AI47" i="2"/>
  <c r="AJ47" i="2"/>
  <c r="AG48" i="2"/>
  <c r="AH48" i="2"/>
  <c r="AI48" i="2"/>
  <c r="AJ48" i="2"/>
  <c r="AG49" i="2"/>
  <c r="AH49" i="2"/>
  <c r="AI49" i="2"/>
  <c r="AJ49" i="2"/>
  <c r="AG50" i="2"/>
  <c r="AH50" i="2"/>
  <c r="AI50" i="2"/>
  <c r="AJ50" i="2"/>
  <c r="AG51" i="2"/>
  <c r="AH51" i="2"/>
  <c r="AI51" i="2"/>
  <c r="AJ51" i="2"/>
  <c r="AG52" i="2"/>
  <c r="AH52" i="2"/>
  <c r="AI52" i="2"/>
  <c r="AJ52" i="2"/>
  <c r="AD44" i="2"/>
  <c r="AD45" i="2"/>
  <c r="AD46" i="2"/>
  <c r="AD47" i="2"/>
  <c r="AD48" i="2"/>
  <c r="AD49" i="2"/>
  <c r="AD50" i="2"/>
  <c r="AD51" i="2"/>
  <c r="AD52" i="2"/>
  <c r="AE44" i="2"/>
  <c r="AE45" i="2"/>
  <c r="AE46" i="2"/>
  <c r="AE47" i="2"/>
  <c r="AE48" i="2"/>
  <c r="AE49" i="2"/>
  <c r="AE50" i="2"/>
  <c r="AE51" i="2"/>
  <c r="AE52" i="2"/>
  <c r="AD43" i="2"/>
  <c r="AE43" i="2"/>
  <c r="T52" i="4"/>
  <c r="S52" i="4"/>
  <c r="R52" i="4"/>
  <c r="Q52" i="4"/>
  <c r="P52" i="4"/>
  <c r="O52" i="4"/>
  <c r="N52" i="4"/>
  <c r="T51" i="4"/>
  <c r="S51" i="4"/>
  <c r="R51" i="4"/>
  <c r="Q51" i="4"/>
  <c r="P51" i="4"/>
  <c r="O51" i="4"/>
  <c r="N51" i="4"/>
  <c r="T50" i="4"/>
  <c r="S50" i="4"/>
  <c r="R50" i="4"/>
  <c r="Q50" i="4"/>
  <c r="P50" i="4"/>
  <c r="O50" i="4"/>
  <c r="N50" i="4"/>
  <c r="T49" i="4"/>
  <c r="S49" i="4"/>
  <c r="R49" i="4"/>
  <c r="Q49" i="4"/>
  <c r="P49" i="4"/>
  <c r="O49" i="4"/>
  <c r="N49" i="4"/>
  <c r="T48" i="4"/>
  <c r="S48" i="4"/>
  <c r="R48" i="4"/>
  <c r="Q48" i="4"/>
  <c r="P48" i="4"/>
  <c r="O48" i="4"/>
  <c r="N48" i="4"/>
  <c r="T47" i="4"/>
  <c r="S47" i="4"/>
  <c r="R47" i="4"/>
  <c r="Q47" i="4"/>
  <c r="P47" i="4"/>
  <c r="O47" i="4"/>
  <c r="N47" i="4"/>
  <c r="T46" i="4"/>
  <c r="S46" i="4"/>
  <c r="R46" i="4"/>
  <c r="Q46" i="4"/>
  <c r="P46" i="4"/>
  <c r="O46" i="4"/>
  <c r="N46" i="4"/>
  <c r="T45" i="4"/>
  <c r="S45" i="4"/>
  <c r="R45" i="4"/>
  <c r="Q45" i="4"/>
  <c r="P45" i="4"/>
  <c r="O45" i="4"/>
  <c r="N45" i="4"/>
  <c r="T44" i="4"/>
  <c r="S44" i="4"/>
  <c r="R44" i="4"/>
  <c r="Q44" i="4"/>
  <c r="P44" i="4"/>
  <c r="O44" i="4"/>
  <c r="N44" i="4"/>
  <c r="T43" i="4"/>
  <c r="S43" i="4"/>
  <c r="R43" i="4"/>
  <c r="Q43" i="4"/>
  <c r="P43" i="4"/>
  <c r="O43" i="4"/>
  <c r="N43" i="4"/>
  <c r="P14" i="6"/>
  <c r="P13" i="6"/>
  <c r="P12" i="6"/>
  <c r="P11" i="6"/>
  <c r="P10" i="6"/>
  <c r="P9" i="6"/>
  <c r="P8" i="6"/>
  <c r="P7" i="6"/>
  <c r="P6" i="6"/>
  <c r="P5" i="6"/>
  <c r="D6" i="6"/>
  <c r="D7" i="6"/>
  <c r="D8" i="6"/>
  <c r="D9" i="6"/>
  <c r="D10" i="6"/>
  <c r="D11" i="6"/>
  <c r="D12" i="6"/>
  <c r="D13" i="6"/>
  <c r="D14" i="6"/>
  <c r="D5" i="6"/>
  <c r="D46" i="6"/>
  <c r="E46" i="6"/>
  <c r="F46" i="6"/>
  <c r="G46" i="6"/>
  <c r="H46" i="6"/>
  <c r="I46" i="6"/>
  <c r="D47" i="6"/>
  <c r="E47" i="6"/>
  <c r="F47" i="6"/>
  <c r="G47" i="6"/>
  <c r="H47" i="6"/>
  <c r="I47" i="6"/>
  <c r="D48" i="6"/>
  <c r="E48" i="6"/>
  <c r="F48" i="6"/>
  <c r="G48" i="6"/>
  <c r="H48" i="6"/>
  <c r="I48" i="6"/>
  <c r="D49" i="6"/>
  <c r="E49" i="6"/>
  <c r="F49" i="6"/>
  <c r="G49" i="6"/>
  <c r="H49" i="6"/>
  <c r="I49" i="6"/>
  <c r="D50" i="6"/>
  <c r="E50" i="6"/>
  <c r="F50" i="6"/>
  <c r="G50" i="6"/>
  <c r="H50" i="6"/>
  <c r="I50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55" i="6"/>
  <c r="E55" i="6"/>
  <c r="F55" i="6"/>
  <c r="G55" i="6"/>
  <c r="H55" i="6"/>
  <c r="I55" i="6"/>
  <c r="C47" i="6"/>
  <c r="C48" i="6"/>
  <c r="C49" i="6"/>
  <c r="C50" i="6"/>
  <c r="C51" i="6"/>
  <c r="C52" i="6"/>
  <c r="C53" i="6"/>
  <c r="C54" i="6"/>
  <c r="C55" i="6"/>
  <c r="C46" i="6"/>
  <c r="AF44" i="2" l="1"/>
  <c r="AF45" i="2"/>
  <c r="AF46" i="2"/>
  <c r="AF47" i="2"/>
  <c r="AF48" i="2"/>
  <c r="AF49" i="2"/>
  <c r="AF50" i="2"/>
  <c r="AF51" i="2"/>
  <c r="AF52" i="2"/>
  <c r="AF43" i="2"/>
  <c r="E43" i="1"/>
  <c r="E44" i="1"/>
  <c r="E45" i="1"/>
  <c r="E46" i="1"/>
  <c r="E47" i="1"/>
  <c r="E48" i="1"/>
  <c r="E49" i="1"/>
  <c r="E50" i="1"/>
  <c r="E51" i="1"/>
  <c r="E42" i="1"/>
  <c r="P5" i="3" l="1"/>
  <c r="P6" i="3"/>
  <c r="P7" i="3"/>
  <c r="P8" i="3"/>
  <c r="P9" i="3"/>
  <c r="P10" i="3"/>
  <c r="P11" i="3"/>
  <c r="P12" i="3"/>
  <c r="P13" i="3"/>
  <c r="P4" i="3"/>
  <c r="R5" i="5"/>
  <c r="R6" i="5"/>
  <c r="R7" i="5"/>
  <c r="R8" i="5"/>
  <c r="R9" i="5"/>
  <c r="R10" i="5"/>
  <c r="R11" i="5"/>
  <c r="R12" i="5"/>
  <c r="R13" i="5"/>
  <c r="R4" i="5"/>
</calcChain>
</file>

<file path=xl/sharedStrings.xml><?xml version="1.0" encoding="utf-8"?>
<sst xmlns="http://schemas.openxmlformats.org/spreadsheetml/2006/main" count="5296" uniqueCount="263">
  <si>
    <t>ATG</t>
  </si>
  <si>
    <t>BRB</t>
  </si>
  <si>
    <t>DMA</t>
  </si>
  <si>
    <t>GLP</t>
  </si>
  <si>
    <t>GRD</t>
  </si>
  <si>
    <t>LCA</t>
  </si>
  <si>
    <t>MSR</t>
  </si>
  <si>
    <t>MTQ</t>
  </si>
  <si>
    <t>SKN</t>
  </si>
  <si>
    <t>SVG</t>
  </si>
  <si>
    <t>Country</t>
  </si>
  <si>
    <t>Cost [$/MWh]</t>
  </si>
  <si>
    <t>LCOE, region</t>
  </si>
  <si>
    <t>$/MWh</t>
  </si>
  <si>
    <t>name</t>
  </si>
  <si>
    <t>Stores, baseline, no diesel</t>
  </si>
  <si>
    <t>Technology</t>
  </si>
  <si>
    <t>biomass</t>
  </si>
  <si>
    <t>coal</t>
  </si>
  <si>
    <t>diesel</t>
  </si>
  <si>
    <t>geothermal</t>
  </si>
  <si>
    <t>hydro</t>
  </si>
  <si>
    <t>solar pv</t>
  </si>
  <si>
    <t>wind</t>
  </si>
  <si>
    <t>NaN</t>
  </si>
  <si>
    <t>Production [GWh]</t>
  </si>
  <si>
    <t>Capacity [MW]</t>
  </si>
  <si>
    <t>lcoe</t>
  </si>
  <si>
    <t>Region lcoe</t>
  </si>
  <si>
    <t>capacity factors</t>
  </si>
  <si>
    <t>Stores, high battery and high geothermal costs</t>
  </si>
  <si>
    <t>Storage</t>
  </si>
  <si>
    <t>SKN diesel</t>
  </si>
  <si>
    <t>SKN solar pv</t>
  </si>
  <si>
    <t>SKN wind</t>
  </si>
  <si>
    <t>SKN geothermal</t>
  </si>
  <si>
    <t>ATG diesel</t>
  </si>
  <si>
    <t>ATG wind</t>
  </si>
  <si>
    <t>ATG solar pv</t>
  </si>
  <si>
    <t>MSR diesel</t>
  </si>
  <si>
    <t>MSR geothermal</t>
  </si>
  <si>
    <t>MSR solar pv</t>
  </si>
  <si>
    <t>GLP diesel</t>
  </si>
  <si>
    <t>GLP coal</t>
  </si>
  <si>
    <t>GLP hydro</t>
  </si>
  <si>
    <t>GLP geothermal</t>
  </si>
  <si>
    <t>GLP wind</t>
  </si>
  <si>
    <t>GLP solar pv</t>
  </si>
  <si>
    <t>GLP biomass</t>
  </si>
  <si>
    <t>DMA diesel</t>
  </si>
  <si>
    <t>DMA hydro</t>
  </si>
  <si>
    <t>DMA wind</t>
  </si>
  <si>
    <t>DMA solar pv</t>
  </si>
  <si>
    <t>DMA geothermal</t>
  </si>
  <si>
    <t>MTQ diesel</t>
  </si>
  <si>
    <t>MTQ wind</t>
  </si>
  <si>
    <t>MTQ solar pv</t>
  </si>
  <si>
    <t>MTQ biomass</t>
  </si>
  <si>
    <t>MTQ geothermal</t>
  </si>
  <si>
    <t>LCA diesel</t>
  </si>
  <si>
    <t>LCA wind</t>
  </si>
  <si>
    <t>LCA solar pv</t>
  </si>
  <si>
    <t>LCA geothermal</t>
  </si>
  <si>
    <t>BRB diesel</t>
  </si>
  <si>
    <t>BRB solar pv</t>
  </si>
  <si>
    <t>BRB wind</t>
  </si>
  <si>
    <t>BRB biomass</t>
  </si>
  <si>
    <t>SVG diesel</t>
  </si>
  <si>
    <t>SVG solar pv</t>
  </si>
  <si>
    <t>SVG wind</t>
  </si>
  <si>
    <t>SVG geothermal</t>
  </si>
  <si>
    <t>SVG hydro</t>
  </si>
  <si>
    <t>GRD diesel</t>
  </si>
  <si>
    <t>GRD solar pv</t>
  </si>
  <si>
    <t>GRD wind</t>
  </si>
  <si>
    <t>GRD geothermal</t>
  </si>
  <si>
    <t>GRD hydro</t>
  </si>
  <si>
    <t>SKN Storage</t>
  </si>
  <si>
    <t>ATG Storage</t>
  </si>
  <si>
    <t>MSR Storage</t>
  </si>
  <si>
    <t>GLP Storage</t>
  </si>
  <si>
    <t>DMA Storage</t>
  </si>
  <si>
    <t>MTQ Storage</t>
  </si>
  <si>
    <t>LCA Storage</t>
  </si>
  <si>
    <t>BRB Storage</t>
  </si>
  <si>
    <t>SVG Storage</t>
  </si>
  <si>
    <t>GRD Storage</t>
  </si>
  <si>
    <t>capacity [MWh]</t>
  </si>
  <si>
    <t>storage hours</t>
  </si>
  <si>
    <t>SKN MSR link</t>
  </si>
  <si>
    <t>MSR ATG link</t>
  </si>
  <si>
    <t>ATG GLP link</t>
  </si>
  <si>
    <t>GLP DMA link</t>
  </si>
  <si>
    <t>DMA MTQ link</t>
  </si>
  <si>
    <t>MTQ LCA link</t>
  </si>
  <si>
    <t>LCA SVG link</t>
  </si>
  <si>
    <t>SVG GRD link</t>
  </si>
  <si>
    <t>SVG BRB link</t>
  </si>
  <si>
    <t>LCA BRB link</t>
  </si>
  <si>
    <t>Stores with links and hydrogen - high battery and geothermal cost</t>
  </si>
  <si>
    <t>ATG Electrolyzer</t>
  </si>
  <si>
    <t>ATG Fuel Cell</t>
  </si>
  <si>
    <t>BRB Electrolyzer</t>
  </si>
  <si>
    <t>BRB Fuel Cell</t>
  </si>
  <si>
    <t>GLP Electrolyzer</t>
  </si>
  <si>
    <t>GLP Fuel Cell</t>
  </si>
  <si>
    <t>MTQ Electrolyzer</t>
  </si>
  <si>
    <t>MTQ Fuel Cell</t>
  </si>
  <si>
    <t>LCA Electrolyzer</t>
  </si>
  <si>
    <t>LCA Fuel Cell</t>
  </si>
  <si>
    <t>p_nom_opt</t>
  </si>
  <si>
    <t>-hr storage output</t>
  </si>
  <si>
    <t>Antigua H2 Tank</t>
  </si>
  <si>
    <t>Barbados H2 Tank</t>
  </si>
  <si>
    <t>Guadeloupe H2 Tank</t>
  </si>
  <si>
    <t>Martinique H2 Tank</t>
  </si>
  <si>
    <t>SaintLucia H2 Tank</t>
  </si>
  <si>
    <t>e_nom_opt</t>
  </si>
  <si>
    <t>p_nom_max</t>
  </si>
  <si>
    <t>MW</t>
  </si>
  <si>
    <t>Total</t>
  </si>
  <si>
    <t>GWh</t>
  </si>
  <si>
    <t>Diesel</t>
  </si>
  <si>
    <t>Fraction</t>
  </si>
  <si>
    <t>Assuming</t>
  </si>
  <si>
    <t>ktCO2/GWh</t>
  </si>
  <si>
    <t>Emissions</t>
  </si>
  <si>
    <t xml:space="preserve">ktCO2 </t>
  </si>
  <si>
    <t>Overall emissions factor</t>
  </si>
  <si>
    <t>tCO2/MWh</t>
  </si>
  <si>
    <t>Regional lcoe</t>
  </si>
  <si>
    <t>higher wind allowed</t>
  </si>
  <si>
    <t>Extendable, no storage, current system</t>
  </si>
  <si>
    <t>Generator</t>
  </si>
  <si>
    <t>Basline with more wind, solar allowed in ATG and BRB</t>
  </si>
  <si>
    <t>production [GWh]</t>
  </si>
  <si>
    <t>capacity [MW]</t>
  </si>
  <si>
    <t>Storage, 6 hours, baseline costs</t>
  </si>
  <si>
    <t>Generation [GWh]</t>
  </si>
  <si>
    <t>p_nom_opt*max_hours</t>
  </si>
  <si>
    <t>Stores with links and hydrogen - baseline; 12 hours storage</t>
  </si>
  <si>
    <t>Links</t>
  </si>
  <si>
    <t>lcoe - no links</t>
  </si>
  <si>
    <t>Extendable, 8hr storage + hydrogen</t>
  </si>
  <si>
    <t>SVG Electrolyzer</t>
  </si>
  <si>
    <t>SVG Fuel Cell</t>
  </si>
  <si>
    <t>GRD Electrolyzer</t>
  </si>
  <si>
    <t>GRD Fuel Cell</t>
  </si>
  <si>
    <t>SKN Electrolyzer</t>
  </si>
  <si>
    <t>SKN Fuel Cell</t>
  </si>
  <si>
    <t>MSR Electrolyzer</t>
  </si>
  <si>
    <t>MSR Fuel Cell</t>
  </si>
  <si>
    <t>DMA Electrolyzer</t>
  </si>
  <si>
    <t>DMA Fuel Cell</t>
  </si>
  <si>
    <t>Extendable, 8hr storage + hydrogen, expensive battery</t>
  </si>
  <si>
    <t>MWh</t>
  </si>
  <si>
    <t>Capacity factors</t>
  </si>
  <si>
    <t>Storage, 8 hours, baseline costs</t>
  </si>
  <si>
    <t>Storage [MWh]</t>
  </si>
  <si>
    <t>Storage, 8 hours, higher battery costs</t>
  </si>
  <si>
    <t>6.6.2023</t>
  </si>
  <si>
    <t xml:space="preserve">Extendable, no storage, new baseline - final </t>
  </si>
  <si>
    <t>6.6.23</t>
  </si>
  <si>
    <t>Extendable, no storage, half as much potential wind capacity</t>
  </si>
  <si>
    <t>Extendable, no storage, higher geothermal costs (initial higher wind)</t>
  </si>
  <si>
    <t>Extendable, high fuel cost, half potential wind capacity</t>
  </si>
  <si>
    <t>Extendable, high fuel cost (initial higher wind allowed)</t>
  </si>
  <si>
    <t>Storage, 8 hours, high geothermal cost</t>
  </si>
  <si>
    <t>7.6.2023</t>
  </si>
  <si>
    <t>Storage, 8 hours, high fuel cost</t>
  </si>
  <si>
    <t>lcoe (w/o link cost)</t>
  </si>
  <si>
    <t xml:space="preserve">Extendable, 8hr storage  + hydrogen, expensive H2 </t>
  </si>
  <si>
    <t>Extendable, 8hr storage  + hydrogen, expensive geothermal</t>
  </si>
  <si>
    <t>Storage (8hr), links, high battery and geothermal cost</t>
  </si>
  <si>
    <t>3.8.2023</t>
  </si>
  <si>
    <t>29.8.23</t>
  </si>
  <si>
    <t>Storage (8hr), links (less MSR capacity), baseline costs</t>
  </si>
  <si>
    <t>SCG GRD link</t>
  </si>
  <si>
    <t>Baseline storage, links and hydrogen</t>
  </si>
  <si>
    <t>Storage, links and hydrogen, doubled link costs</t>
  </si>
  <si>
    <t xml:space="preserve"> Baseline links, lower H2 cost</t>
  </si>
  <si>
    <t>Final</t>
  </si>
  <si>
    <t>versions</t>
  </si>
  <si>
    <t>----&gt;</t>
  </si>
  <si>
    <t>Total demand</t>
  </si>
  <si>
    <t>31.8.23</t>
  </si>
  <si>
    <t>Storage with links - double link costs, high battery cost</t>
  </si>
  <si>
    <t>1.9.23</t>
  </si>
  <si>
    <t>Extendable, no storage</t>
  </si>
  <si>
    <t>Baseline</t>
  </si>
  <si>
    <t>Half wind max cap</t>
  </si>
  <si>
    <t>Higher geothermal cost</t>
  </si>
  <si>
    <t>Higher fuel cost</t>
  </si>
  <si>
    <t>Higher fuel cost, half wind</t>
  </si>
  <si>
    <t>Storage, diesel</t>
  </si>
  <si>
    <t>Baseline (8 hr storage)</t>
  </si>
  <si>
    <t>Baseline (6 hr storage)</t>
  </si>
  <si>
    <t>Higher battery cost</t>
  </si>
  <si>
    <t>Storage, hydrogen</t>
  </si>
  <si>
    <t>Higher hydrogen cost</t>
  </si>
  <si>
    <t>Storage, links</t>
  </si>
  <si>
    <t>Higher link and battery cost</t>
  </si>
  <si>
    <t>Higher battery and geothermal cost</t>
  </si>
  <si>
    <t>Storage, links, hydrogen</t>
  </si>
  <si>
    <t>Double link costs</t>
  </si>
  <si>
    <t>Lower hydrogen cost</t>
  </si>
  <si>
    <t>average</t>
  </si>
  <si>
    <t>st dev</t>
  </si>
  <si>
    <t>Business as usual</t>
  </si>
  <si>
    <t>Current system</t>
  </si>
  <si>
    <t>ATG H2 Tank</t>
  </si>
  <si>
    <t>BRB H2 Tank</t>
  </si>
  <si>
    <t>GLP H2 Tank</t>
  </si>
  <si>
    <t>MTQ H2 Tank</t>
  </si>
  <si>
    <t>LCA H2 Tank</t>
  </si>
  <si>
    <t>SKN H2 Tank</t>
  </si>
  <si>
    <t>SVG H2 Tank</t>
  </si>
  <si>
    <t>MSR H2 Tank</t>
  </si>
  <si>
    <t>GRD H2 Tank</t>
  </si>
  <si>
    <t>DMA H2 Tank</t>
  </si>
  <si>
    <t>Baseline , 8-hr storage, limited links and hydrogen, doubled link cost, lower hydrogen cost</t>
  </si>
  <si>
    <t>Storage, limited links, hydrogen</t>
  </si>
  <si>
    <t>Double link costs, lower hydrogen cost</t>
  </si>
  <si>
    <t>Baseline , 8-hr storage, limited links and hydrogen, higher hydrogen cost</t>
  </si>
  <si>
    <t>Baseline , 8-hr storage, limited links and hydrogen, higher geothermal cost</t>
  </si>
  <si>
    <t>Scenario Set 1</t>
  </si>
  <si>
    <t>Scenario Set 2</t>
  </si>
  <si>
    <t>Scenario Set 3</t>
  </si>
  <si>
    <t>Scenario Set 4</t>
  </si>
  <si>
    <t>Scenario Set 5</t>
  </si>
  <si>
    <t>Baseline , 8-hr storage, limited links and hydrogen</t>
  </si>
  <si>
    <t>Baseline , 8-hr storage, limited links and hydrogen, selected lower wind max capacity</t>
  </si>
  <si>
    <t>GLP, MTQ 50 MW; LCA, SVG, GRD 10 MW</t>
  </si>
  <si>
    <t>Baseline , 8-hr storage, limited links and hydrogen, lower wind and solar max capacity, higher geothermal cost</t>
  </si>
  <si>
    <t>Lower solar + wind max cap; higher geothermal cost</t>
  </si>
  <si>
    <t>GLP, MTQ 50 MW; LCA, SVG, GRD, SKN, ATG, BRB 10 MW</t>
  </si>
  <si>
    <t>Selected even lower wind max cap</t>
  </si>
  <si>
    <t>All lower wind max cap</t>
  </si>
  <si>
    <t>Baseline with battery storage</t>
  </si>
  <si>
    <t>Baseline without battery storage</t>
  </si>
  <si>
    <t>Country or Territory</t>
  </si>
  <si>
    <t>Avg load</t>
  </si>
  <si>
    <t>Peak load</t>
  </si>
  <si>
    <t>St Kitts &amp; Nevis</t>
  </si>
  <si>
    <t>Antigua</t>
  </si>
  <si>
    <t>Montserrat</t>
  </si>
  <si>
    <t>Guadeloupe</t>
  </si>
  <si>
    <t>Dominica</t>
  </si>
  <si>
    <t>Martinique</t>
  </si>
  <si>
    <t>Saint Lucia</t>
  </si>
  <si>
    <t>Barbados</t>
  </si>
  <si>
    <t>Saint Vincent</t>
  </si>
  <si>
    <t>Grenada</t>
  </si>
  <si>
    <t>Including diesel</t>
  </si>
  <si>
    <t>Scenario set 1</t>
  </si>
  <si>
    <t>Scenario set 2</t>
  </si>
  <si>
    <t>No diesel, but with H2</t>
  </si>
  <si>
    <t>H2 tank [MWh]</t>
  </si>
  <si>
    <t>Fuel cell [MW]</t>
  </si>
  <si>
    <t>Scenario set 3</t>
  </si>
  <si>
    <t>Electrolyzer  [MW]</t>
  </si>
  <si>
    <t>Storage and links, no H2</t>
  </si>
  <si>
    <t>Scenario Set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</si>
</sst>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" fontId="0" fillId="3" borderId="0" xfId="0" applyNumberFormat="1" applyFill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164" fontId="0" fillId="0" borderId="1" xfId="0" applyNumberForma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0" fillId="4" borderId="0" xfId="0" quotePrefix="1" applyFill="1"/>
    <xf numFmtId="164" fontId="2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1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4" fontId="1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Regional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System  LCOE</a:t>
            </a:r>
          </a:p>
        </cx:rich>
      </cx:tx>
    </cx:title>
    <cx:plotArea>
      <cx:plotAreaRegion>
        <cx:series layoutId="boxWhisker" uniqueId="{F2C80A67-4C60-43C0-B5D5-7FCD4417E146}"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00"/>
        <cx:title>
          <cx:tx>
            <cx:txData>
              <cx:v>System LCOE [US$/MWh]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System LCOE [US$/MWh]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  <cx:numFmt formatCode="[$$-en-US]#,##0" sourceLinked="0"/>
        <cx:spPr>
          <a:ln w="25400">
            <a:solidFill>
              <a:schemeClr val="accent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255587</xdr:colOff>
      <xdr:row>1</xdr:row>
      <xdr:rowOff>38099</xdr:rowOff>
    </xdr:from>
    <xdr:to>
      <xdr:col>11</xdr:col>
      <xdr:colOff>98425</xdr:colOff>
      <xdr:row>26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0D6C55-7EAF-DE39-8F04-FC7919EEF1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5287" y="225424"/>
              <a:ext cx="3500438" cy="465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473075</xdr:colOff>
      <xdr:row>6</xdr:row>
      <xdr:rowOff>69850</xdr:rowOff>
    </xdr:from>
    <xdr:to>
      <xdr:col>11</xdr:col>
      <xdr:colOff>15875</xdr:colOff>
      <xdr:row>6</xdr:row>
      <xdr:rowOff>79375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A933673-FB84-D186-B5F3-80EA547027A5}"/>
            </a:ext>
          </a:extLst>
        </xdr:cNvPr>
        <xdr:cNvCxnSpPr/>
      </xdr:nvCxnSpPr>
      <xdr:spPr>
        <a:xfrm>
          <a:off x="5375275" y="1193800"/>
          <a:ext cx="2590800" cy="9525"/>
        </a:xfrm>
        <a:prstGeom prst="line">
          <a:avLst/>
        </a:prstGeom>
        <a:ln w="2222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D047-2B5F-4FC6-A024-2D23E21C0CD5}">
  <dimension ref="A1:CQ60"/>
  <sheetViews>
    <sheetView topLeftCell="I15" workbookViewId="0">
      <selection activeCell="P26" sqref="P26"/>
    </sheetView>
  </sheetViews>
  <sheetFormatPr defaultRowHeight="14.75"/>
  <cols>
    <col min="1" max="1" width="8.7265625" style="16"/>
    <col min="2" max="2" width="9.86328125" customWidth="1"/>
    <col min="10" max="10" width="8.7265625" style="16"/>
    <col min="11" max="11" width="10.76953125" customWidth="1"/>
    <col min="20" max="20" width="11.7265625" customWidth="1"/>
    <col min="21" max="21" width="9.54296875" bestFit="1" customWidth="1"/>
    <col min="28" max="28" width="8.7265625" style="16"/>
    <col min="31" max="31" width="9.7265625" customWidth="1"/>
    <col min="38" max="38" width="11.26953125" customWidth="1"/>
    <col min="46" max="46" width="8.7265625" style="16"/>
    <col min="50" max="50" width="12" customWidth="1"/>
    <col min="55" max="55" width="8.7265625" style="16"/>
    <col min="82" max="82" width="11.40625" customWidth="1"/>
    <col min="83" max="83" width="9.54296875" bestFit="1" customWidth="1"/>
    <col min="94" max="94" width="13" customWidth="1"/>
    <col min="95" max="95" width="13.26953125" customWidth="1"/>
    <col min="96" max="96" width="9.54296875" bestFit="1" customWidth="1"/>
  </cols>
  <sheetData>
    <row r="1" spans="2:95" s="16" customFormat="1">
      <c r="B1" s="16" t="s">
        <v>132</v>
      </c>
      <c r="K1" s="16" t="s">
        <v>161</v>
      </c>
      <c r="T1" s="16" t="s">
        <v>163</v>
      </c>
      <c r="AC1" s="16" t="s">
        <v>164</v>
      </c>
      <c r="AL1" s="16" t="s">
        <v>165</v>
      </c>
      <c r="AU1" s="16" t="s">
        <v>166</v>
      </c>
    </row>
    <row r="2" spans="2:95">
      <c r="R2" t="s">
        <v>160</v>
      </c>
      <c r="S2" s="16"/>
      <c r="AA2" t="s">
        <v>162</v>
      </c>
      <c r="AJ2" t="s">
        <v>162</v>
      </c>
      <c r="AK2" s="16"/>
      <c r="AS2" t="s">
        <v>160</v>
      </c>
      <c r="AZ2" s="2"/>
      <c r="BB2" t="s">
        <v>160</v>
      </c>
      <c r="BM2" s="2"/>
      <c r="BW2" s="2"/>
      <c r="CI2" s="2"/>
    </row>
    <row r="3" spans="2:95">
      <c r="B3" t="s">
        <v>12</v>
      </c>
      <c r="C3">
        <v>173.8</v>
      </c>
      <c r="K3" t="s">
        <v>12</v>
      </c>
      <c r="L3">
        <v>87.7</v>
      </c>
      <c r="M3" s="2" t="s">
        <v>13</v>
      </c>
      <c r="S3" s="16"/>
      <c r="T3" t="s">
        <v>12</v>
      </c>
      <c r="U3">
        <v>102.6</v>
      </c>
      <c r="V3" s="2" t="s">
        <v>13</v>
      </c>
      <c r="AC3" t="s">
        <v>12</v>
      </c>
      <c r="AD3">
        <v>92.4</v>
      </c>
      <c r="AE3" s="2" t="s">
        <v>13</v>
      </c>
      <c r="AK3" s="16"/>
      <c r="AL3" t="s">
        <v>12</v>
      </c>
      <c r="AM3">
        <v>116.9</v>
      </c>
      <c r="AN3" s="2" t="s">
        <v>13</v>
      </c>
      <c r="AS3" s="1"/>
      <c r="AU3" t="s">
        <v>12</v>
      </c>
      <c r="AV3">
        <v>96.7</v>
      </c>
      <c r="AW3" s="2" t="s">
        <v>13</v>
      </c>
      <c r="AY3" s="1"/>
      <c r="BB3" s="1"/>
      <c r="BF3" s="1"/>
      <c r="BI3" s="1"/>
      <c r="BL3" s="1"/>
      <c r="BO3" s="1"/>
      <c r="BR3" s="1"/>
      <c r="BU3" s="1"/>
      <c r="BX3" s="1"/>
      <c r="CA3" s="1"/>
      <c r="CD3" s="1"/>
      <c r="CI3" s="2"/>
      <c r="CN3" s="2"/>
      <c r="CO3" s="2"/>
    </row>
    <row r="4" spans="2:95">
      <c r="B4" s="1" t="s">
        <v>10</v>
      </c>
      <c r="C4" t="s">
        <v>11</v>
      </c>
      <c r="K4" s="1" t="s">
        <v>10</v>
      </c>
      <c r="L4" t="s">
        <v>11</v>
      </c>
      <c r="S4" s="16"/>
      <c r="T4" s="1" t="s">
        <v>10</v>
      </c>
      <c r="U4" t="s">
        <v>11</v>
      </c>
      <c r="AC4" s="1" t="s">
        <v>10</v>
      </c>
      <c r="AD4" t="s">
        <v>11</v>
      </c>
      <c r="AK4" s="16"/>
      <c r="AL4" s="1" t="s">
        <v>10</v>
      </c>
      <c r="AS4" s="1"/>
      <c r="AU4" s="1" t="s">
        <v>10</v>
      </c>
      <c r="AW4" s="1"/>
      <c r="AX4" s="6"/>
      <c r="AY4" s="1"/>
      <c r="AZ4" s="6"/>
      <c r="BB4" s="1"/>
      <c r="BF4" s="1"/>
      <c r="BH4" s="6"/>
      <c r="BI4" s="1"/>
      <c r="BJ4" s="6"/>
      <c r="BL4" s="1"/>
      <c r="BO4" s="1"/>
      <c r="BR4" s="1"/>
      <c r="BU4" s="1"/>
      <c r="BV4" s="6"/>
      <c r="BX4" s="1"/>
      <c r="BY4" s="6"/>
      <c r="CA4" s="1"/>
      <c r="CD4" s="1"/>
      <c r="CE4" s="6"/>
      <c r="CG4" s="6"/>
    </row>
    <row r="5" spans="2:95">
      <c r="B5" s="1" t="s">
        <v>0</v>
      </c>
      <c r="C5">
        <v>196.095947</v>
      </c>
      <c r="K5" s="1" t="s">
        <v>0</v>
      </c>
      <c r="L5" s="6">
        <v>101.79463200000001</v>
      </c>
      <c r="S5" s="16"/>
      <c r="T5" s="1" t="s">
        <v>0</v>
      </c>
      <c r="U5" s="6">
        <v>125.742486</v>
      </c>
      <c r="AC5" s="1" t="s">
        <v>0</v>
      </c>
      <c r="AD5" s="6">
        <v>101.79463200000001</v>
      </c>
      <c r="AK5" s="16"/>
      <c r="AL5" s="1" t="s">
        <v>0</v>
      </c>
      <c r="AM5" s="6">
        <v>156.091734</v>
      </c>
      <c r="AS5" s="1"/>
      <c r="AU5" s="1" t="s">
        <v>0</v>
      </c>
      <c r="AV5" s="6">
        <v>121.235815</v>
      </c>
      <c r="AW5" s="1"/>
      <c r="AX5" s="6"/>
      <c r="AY5" s="1"/>
      <c r="AZ5" s="6"/>
      <c r="BB5" s="1"/>
      <c r="BF5" s="1"/>
      <c r="BH5" s="6"/>
      <c r="BI5" s="1"/>
      <c r="BJ5" s="6"/>
      <c r="BL5" s="1"/>
      <c r="BO5" s="1"/>
      <c r="BR5" s="1"/>
      <c r="BU5" s="1"/>
      <c r="BV5" s="6"/>
      <c r="BX5" s="1"/>
      <c r="BY5" s="6"/>
      <c r="CA5" s="1"/>
      <c r="CD5" s="1"/>
      <c r="CE5" s="6"/>
      <c r="CG5" s="6"/>
      <c r="CI5" s="1"/>
    </row>
    <row r="6" spans="2:95">
      <c r="B6" s="1" t="s">
        <v>1</v>
      </c>
      <c r="C6">
        <v>186.88983300000001</v>
      </c>
      <c r="K6" s="1" t="s">
        <v>1</v>
      </c>
      <c r="L6" s="6">
        <v>118.377543</v>
      </c>
      <c r="S6" s="16"/>
      <c r="T6" s="1" t="s">
        <v>1</v>
      </c>
      <c r="U6" s="6">
        <v>135.049317</v>
      </c>
      <c r="AC6" s="1" t="s">
        <v>1</v>
      </c>
      <c r="AD6" s="6">
        <v>118.377543</v>
      </c>
      <c r="AK6" s="16"/>
      <c r="AL6" s="1" t="s">
        <v>1</v>
      </c>
      <c r="AM6" s="6">
        <v>166.87112099999999</v>
      </c>
      <c r="AS6" s="1"/>
      <c r="AU6" s="1" t="s">
        <v>1</v>
      </c>
      <c r="AV6" s="6">
        <v>143.45085800000001</v>
      </c>
      <c r="AW6" s="1"/>
      <c r="AX6" s="6"/>
      <c r="AY6" s="1"/>
      <c r="AZ6" s="6"/>
      <c r="BB6" s="1"/>
      <c r="BF6" s="1"/>
      <c r="BH6" s="6"/>
      <c r="BI6" s="1"/>
      <c r="BJ6" s="6"/>
      <c r="BL6" s="1"/>
      <c r="BO6" s="1"/>
      <c r="BR6" s="1"/>
      <c r="BU6" s="1"/>
      <c r="BV6" s="6"/>
      <c r="BX6" s="1"/>
      <c r="BY6" s="6"/>
      <c r="CA6" s="1"/>
      <c r="CD6" s="1"/>
      <c r="CE6" s="6"/>
      <c r="CG6" s="6"/>
      <c r="CI6" s="1"/>
      <c r="CJ6" s="6"/>
      <c r="CN6" s="6"/>
      <c r="CO6" s="6"/>
      <c r="CQ6" s="15"/>
    </row>
    <row r="7" spans="2:95">
      <c r="B7" s="1" t="s">
        <v>2</v>
      </c>
      <c r="C7">
        <v>125.71516</v>
      </c>
      <c r="K7" s="1" t="s">
        <v>2</v>
      </c>
      <c r="L7" s="6">
        <v>81.822428000000002</v>
      </c>
      <c r="S7" s="16"/>
      <c r="T7" s="1" t="s">
        <v>2</v>
      </c>
      <c r="U7" s="6">
        <v>81.822428000000002</v>
      </c>
      <c r="AC7" s="1" t="s">
        <v>2</v>
      </c>
      <c r="AD7" s="6">
        <v>110.847365</v>
      </c>
      <c r="AK7" s="16"/>
      <c r="AL7" s="1" t="s">
        <v>2</v>
      </c>
      <c r="AM7" s="6">
        <v>81.822428000000002</v>
      </c>
      <c r="AS7" s="1"/>
      <c r="AU7" s="1" t="s">
        <v>2</v>
      </c>
      <c r="AV7" s="6">
        <v>81.822428000000002</v>
      </c>
      <c r="AW7" s="1"/>
      <c r="AX7" s="6"/>
      <c r="AY7" s="1"/>
      <c r="AZ7" s="6"/>
      <c r="BB7" s="1"/>
      <c r="BF7" s="1"/>
      <c r="BH7" s="6"/>
      <c r="BI7" s="1"/>
      <c r="BJ7" s="6"/>
      <c r="BL7" s="1"/>
      <c r="BO7" s="1"/>
      <c r="BR7" s="1"/>
      <c r="BU7" s="1"/>
      <c r="BV7" s="6"/>
      <c r="BX7" s="1"/>
      <c r="BY7" s="6"/>
      <c r="CA7" s="1"/>
      <c r="CD7" s="1"/>
      <c r="CE7" s="6"/>
      <c r="CG7" s="6"/>
      <c r="CI7" s="1"/>
      <c r="CJ7" s="6"/>
      <c r="CN7" s="6"/>
      <c r="CO7" s="6"/>
      <c r="CQ7" s="15"/>
    </row>
    <row r="8" spans="2:95">
      <c r="B8" s="1" t="s">
        <v>3</v>
      </c>
      <c r="C8">
        <v>165.728148</v>
      </c>
      <c r="K8" s="1" t="s">
        <v>3</v>
      </c>
      <c r="L8" s="6">
        <v>77.246105</v>
      </c>
      <c r="S8" s="16"/>
      <c r="T8" s="1" t="s">
        <v>3</v>
      </c>
      <c r="U8" s="6">
        <v>92.911375000000007</v>
      </c>
      <c r="AC8" s="1" t="s">
        <v>3</v>
      </c>
      <c r="AD8" s="6">
        <v>82.974068000000003</v>
      </c>
      <c r="AK8" s="16"/>
      <c r="AL8" s="1" t="s">
        <v>3</v>
      </c>
      <c r="AM8" s="6">
        <v>105.52312999999999</v>
      </c>
      <c r="AS8" s="1"/>
      <c r="AU8" s="1" t="s">
        <v>3</v>
      </c>
      <c r="AV8" s="6">
        <v>83.255208999999994</v>
      </c>
      <c r="AW8" s="1"/>
      <c r="AX8" s="6"/>
      <c r="AY8" s="1"/>
      <c r="AZ8" s="6"/>
      <c r="BB8" s="1"/>
      <c r="BF8" s="1"/>
      <c r="BH8" s="6"/>
      <c r="BI8" s="1"/>
      <c r="BJ8" s="6"/>
      <c r="BL8" s="1"/>
      <c r="BO8" s="1"/>
      <c r="BR8" s="1"/>
      <c r="BU8" s="1"/>
      <c r="BV8" s="6"/>
      <c r="BX8" s="1"/>
      <c r="BY8" s="6"/>
      <c r="CA8" s="1"/>
      <c r="CD8" s="1"/>
      <c r="CE8" s="6"/>
      <c r="CG8" s="6"/>
      <c r="CI8" s="1"/>
      <c r="CJ8" s="6"/>
      <c r="CN8" s="6"/>
      <c r="CO8" s="6"/>
      <c r="CQ8" s="15"/>
    </row>
    <row r="9" spans="2:95">
      <c r="B9" s="1" t="s">
        <v>4</v>
      </c>
      <c r="C9">
        <v>197.50820899999999</v>
      </c>
      <c r="K9" s="1" t="s">
        <v>4</v>
      </c>
      <c r="L9" s="6">
        <v>73.677201999999994</v>
      </c>
      <c r="S9" s="16"/>
      <c r="T9" s="1" t="s">
        <v>4</v>
      </c>
      <c r="U9" s="6">
        <v>75.689111999999994</v>
      </c>
      <c r="AC9" s="1" t="s">
        <v>4</v>
      </c>
      <c r="AD9" s="6">
        <v>76.408176999999995</v>
      </c>
      <c r="AK9" s="16"/>
      <c r="AL9" s="1" t="s">
        <v>4</v>
      </c>
      <c r="AM9" s="6">
        <v>77.678101999999996</v>
      </c>
      <c r="AS9" s="1"/>
      <c r="AU9" s="1" t="s">
        <v>4</v>
      </c>
      <c r="AV9" s="6">
        <v>76.392668999999998</v>
      </c>
      <c r="AW9" s="1"/>
      <c r="AX9" s="6"/>
      <c r="AY9" s="1"/>
      <c r="AZ9" s="6"/>
      <c r="BB9" s="1"/>
      <c r="BF9" s="1"/>
      <c r="BH9" s="6"/>
      <c r="BI9" s="1"/>
      <c r="BJ9" s="6"/>
      <c r="BL9" s="1"/>
      <c r="BO9" s="1"/>
      <c r="BR9" s="1"/>
      <c r="BU9" s="1"/>
      <c r="BV9" s="6"/>
      <c r="BX9" s="1"/>
      <c r="BY9" s="6"/>
      <c r="CA9" s="1"/>
      <c r="CD9" s="1"/>
      <c r="CE9" s="6"/>
      <c r="CG9" s="6"/>
      <c r="CI9" s="1"/>
      <c r="CJ9" s="6"/>
      <c r="CN9" s="6"/>
      <c r="CO9" s="6"/>
      <c r="CQ9" s="15"/>
    </row>
    <row r="10" spans="2:95">
      <c r="B10" s="1" t="s">
        <v>5</v>
      </c>
      <c r="C10">
        <v>196.44144800000001</v>
      </c>
      <c r="K10" s="1" t="s">
        <v>5</v>
      </c>
      <c r="L10" s="6">
        <v>73.017854</v>
      </c>
      <c r="S10" s="16"/>
      <c r="T10" s="1" t="s">
        <v>5</v>
      </c>
      <c r="U10" s="6">
        <v>75.500037000000006</v>
      </c>
      <c r="AC10" s="1" t="s">
        <v>5</v>
      </c>
      <c r="AD10" s="6">
        <v>74.199994000000004</v>
      </c>
      <c r="AK10" s="16"/>
      <c r="AL10" s="1" t="s">
        <v>5</v>
      </c>
      <c r="AM10" s="6">
        <v>78.147814999999994</v>
      </c>
      <c r="AS10" s="1"/>
      <c r="AU10" s="1" t="s">
        <v>5</v>
      </c>
      <c r="AV10" s="6">
        <v>76.111711999999997</v>
      </c>
      <c r="AW10" s="1"/>
      <c r="AX10" s="6"/>
      <c r="AY10" s="1"/>
      <c r="AZ10" s="6"/>
      <c r="BB10" s="1"/>
      <c r="BF10" s="1"/>
      <c r="BH10" s="6"/>
      <c r="BI10" s="1"/>
      <c r="BJ10" s="6"/>
      <c r="BL10" s="1"/>
      <c r="BO10" s="1"/>
      <c r="BR10" s="1"/>
      <c r="BU10" s="1"/>
      <c r="BV10" s="6"/>
      <c r="BX10" s="1"/>
      <c r="BY10" s="6"/>
      <c r="CA10" s="1"/>
      <c r="CD10" s="1"/>
      <c r="CE10" s="6"/>
      <c r="CG10" s="6"/>
      <c r="CI10" s="1"/>
      <c r="CJ10" s="6"/>
      <c r="CN10" s="6"/>
      <c r="CO10" s="6"/>
      <c r="CQ10" s="15"/>
    </row>
    <row r="11" spans="2:95">
      <c r="B11" s="1" t="s">
        <v>6</v>
      </c>
      <c r="C11">
        <v>199.675691</v>
      </c>
      <c r="K11" s="1" t="s">
        <v>6</v>
      </c>
      <c r="L11" s="6">
        <v>89.223045999999997</v>
      </c>
      <c r="S11" s="16"/>
      <c r="T11" s="1" t="s">
        <v>6</v>
      </c>
      <c r="U11" s="6">
        <v>89.223045999999997</v>
      </c>
      <c r="AC11" s="1" t="s">
        <v>6</v>
      </c>
      <c r="AD11" s="6">
        <v>116.579499</v>
      </c>
      <c r="AK11" s="16"/>
      <c r="AL11" s="1" t="s">
        <v>6</v>
      </c>
      <c r="AM11" s="6">
        <v>90.043127999999996</v>
      </c>
      <c r="AS11" s="1"/>
      <c r="AU11" s="1" t="s">
        <v>6</v>
      </c>
      <c r="AV11" s="6">
        <v>90.043127999999996</v>
      </c>
      <c r="AW11" s="1"/>
      <c r="AX11" s="6"/>
      <c r="AY11" s="1"/>
      <c r="AZ11" s="6"/>
      <c r="BB11" s="1"/>
      <c r="BF11" s="1"/>
      <c r="BH11" s="6"/>
      <c r="BI11" s="1"/>
      <c r="BJ11" s="6"/>
      <c r="BL11" s="1"/>
      <c r="BO11" s="1"/>
      <c r="BR11" s="1"/>
      <c r="BU11" s="1"/>
      <c r="BV11" s="6"/>
      <c r="BX11" s="1"/>
      <c r="BY11" s="6"/>
      <c r="CA11" s="1"/>
      <c r="CD11" s="1"/>
      <c r="CE11" s="6"/>
      <c r="CG11" s="6"/>
      <c r="CI11" s="1"/>
      <c r="CJ11" s="6"/>
      <c r="CN11" s="6"/>
      <c r="CO11" s="6"/>
    </row>
    <row r="12" spans="2:95">
      <c r="B12" s="1" t="s">
        <v>7</v>
      </c>
      <c r="C12">
        <v>161.682399</v>
      </c>
      <c r="K12" s="1" t="s">
        <v>7</v>
      </c>
      <c r="L12" s="6">
        <v>85.991136999999995</v>
      </c>
      <c r="S12" s="16"/>
      <c r="T12" s="1" t="s">
        <v>7</v>
      </c>
      <c r="U12" s="6">
        <v>106.56347100000001</v>
      </c>
      <c r="AC12" s="1" t="s">
        <v>7</v>
      </c>
      <c r="AD12" s="6">
        <v>92.763929000000005</v>
      </c>
      <c r="AK12" s="16"/>
      <c r="AL12" s="1" t="s">
        <v>7</v>
      </c>
      <c r="AM12" s="6">
        <v>116.407184</v>
      </c>
      <c r="AS12" s="1"/>
      <c r="AU12" s="1" t="s">
        <v>7</v>
      </c>
      <c r="AV12" s="6">
        <v>89.860861999999997</v>
      </c>
      <c r="AW12" s="1"/>
      <c r="AX12" s="6"/>
      <c r="AY12" s="1"/>
      <c r="AZ12" s="6"/>
      <c r="BB12" s="1"/>
      <c r="BF12" s="1"/>
      <c r="BH12" s="6"/>
      <c r="BI12" s="1"/>
      <c r="BJ12" s="6"/>
      <c r="BL12" s="1"/>
      <c r="BO12" s="1"/>
      <c r="BR12" s="1"/>
      <c r="BU12" s="1"/>
      <c r="BV12" s="6"/>
      <c r="BX12" s="1"/>
      <c r="BY12" s="6"/>
      <c r="CA12" s="1"/>
      <c r="CD12" s="1"/>
      <c r="CE12" s="6"/>
      <c r="CG12" s="6"/>
      <c r="CI12" s="1"/>
      <c r="CJ12" s="6"/>
      <c r="CN12" s="6"/>
      <c r="CO12" s="6"/>
    </row>
    <row r="13" spans="2:95">
      <c r="B13" s="1" t="s">
        <v>8</v>
      </c>
      <c r="C13">
        <v>192.24022400000001</v>
      </c>
      <c r="K13" s="1" t="s">
        <v>8</v>
      </c>
      <c r="L13" s="6">
        <v>80.442549</v>
      </c>
      <c r="S13" s="16"/>
      <c r="T13" s="1" t="s">
        <v>8</v>
      </c>
      <c r="U13" s="6">
        <v>81.238583000000006</v>
      </c>
      <c r="AC13" s="1" t="s">
        <v>8</v>
      </c>
      <c r="AD13" s="6">
        <v>90.785199000000006</v>
      </c>
      <c r="AK13" s="16"/>
      <c r="AL13" s="1" t="s">
        <v>8</v>
      </c>
      <c r="AM13" s="6">
        <v>83.018557999999999</v>
      </c>
      <c r="AS13" s="1"/>
      <c r="AU13" s="1" t="s">
        <v>8</v>
      </c>
      <c r="AV13" s="6">
        <v>82.702599000000006</v>
      </c>
      <c r="AW13" s="1"/>
      <c r="AX13" s="6"/>
      <c r="AY13" s="1"/>
      <c r="AZ13" s="6"/>
      <c r="BB13" s="1"/>
      <c r="BF13" s="1"/>
      <c r="BH13" s="6"/>
      <c r="BI13" s="1"/>
      <c r="BJ13" s="6"/>
      <c r="BL13" s="1"/>
      <c r="BO13" s="1"/>
      <c r="BR13" s="1"/>
      <c r="BU13" s="1"/>
      <c r="BV13" s="6"/>
      <c r="BX13" s="1"/>
      <c r="BY13" s="6"/>
      <c r="CA13" s="1"/>
      <c r="CD13" s="1"/>
      <c r="CE13" s="6"/>
      <c r="CG13" s="6"/>
      <c r="CI13" s="1"/>
      <c r="CJ13" s="6"/>
      <c r="CN13" s="6"/>
      <c r="CO13" s="6"/>
      <c r="CP13" s="1"/>
      <c r="CQ13" s="6"/>
    </row>
    <row r="14" spans="2:95">
      <c r="B14" s="1" t="s">
        <v>9</v>
      </c>
      <c r="C14">
        <v>152.929731</v>
      </c>
      <c r="K14" s="1" t="s">
        <v>9</v>
      </c>
      <c r="L14" s="6">
        <v>57.803500999999997</v>
      </c>
      <c r="S14" s="16"/>
      <c r="T14" s="1" t="s">
        <v>9</v>
      </c>
      <c r="U14" s="6">
        <v>57.803500999999997</v>
      </c>
      <c r="AC14" s="1" t="s">
        <v>9</v>
      </c>
      <c r="AD14" s="6">
        <v>57.834704000000002</v>
      </c>
      <c r="AK14" s="16"/>
      <c r="AL14" s="1" t="s">
        <v>9</v>
      </c>
      <c r="AM14" s="6">
        <v>60.291590999999997</v>
      </c>
      <c r="AU14" s="1" t="s">
        <v>9</v>
      </c>
      <c r="AV14" s="6">
        <v>60.291590999999997</v>
      </c>
      <c r="BB14" s="1"/>
      <c r="BO14" s="1"/>
      <c r="CA14" s="1"/>
      <c r="CI14" s="1"/>
      <c r="CJ14" s="6"/>
      <c r="CN14" s="6"/>
      <c r="CO14" s="6"/>
      <c r="CP14" s="1"/>
      <c r="CQ14" s="6"/>
    </row>
    <row r="15" spans="2:95">
      <c r="S15" s="16"/>
      <c r="AK15" s="16"/>
      <c r="AS15" s="1"/>
      <c r="BB15" s="1"/>
      <c r="BF15" s="1"/>
      <c r="BO15" s="1"/>
      <c r="CA15" s="1"/>
      <c r="CI15" s="1"/>
      <c r="CJ15" s="6"/>
      <c r="CN15" s="6"/>
      <c r="CO15" s="6"/>
      <c r="CP15" s="1"/>
      <c r="CQ15" s="6"/>
    </row>
    <row r="16" spans="2:95" ht="29.5">
      <c r="B16" s="3" t="s">
        <v>16</v>
      </c>
      <c r="C16" s="3" t="s">
        <v>17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S16" s="16"/>
      <c r="T16" s="3" t="s">
        <v>16</v>
      </c>
      <c r="U16" s="3" t="s">
        <v>17</v>
      </c>
      <c r="V16" s="3" t="s">
        <v>18</v>
      </c>
      <c r="W16" s="3" t="s">
        <v>19</v>
      </c>
      <c r="X16" s="3" t="s">
        <v>20</v>
      </c>
      <c r="Y16" s="3" t="s">
        <v>21</v>
      </c>
      <c r="Z16" s="3" t="s">
        <v>22</v>
      </c>
      <c r="AA16" s="3" t="s">
        <v>23</v>
      </c>
      <c r="AC16" s="3" t="s">
        <v>16</v>
      </c>
      <c r="AD16" s="3" t="s">
        <v>17</v>
      </c>
      <c r="AE16" s="3" t="s">
        <v>18</v>
      </c>
      <c r="AF16" s="3" t="s">
        <v>19</v>
      </c>
      <c r="AG16" s="3" t="s">
        <v>20</v>
      </c>
      <c r="AH16" s="3" t="s">
        <v>21</v>
      </c>
      <c r="AI16" s="3" t="s">
        <v>22</v>
      </c>
      <c r="AJ16" s="3" t="s">
        <v>23</v>
      </c>
      <c r="AK16" s="16"/>
      <c r="AL16" s="3" t="s">
        <v>16</v>
      </c>
      <c r="AM16" s="3" t="s">
        <v>17</v>
      </c>
      <c r="AN16" s="3" t="s">
        <v>18</v>
      </c>
      <c r="AO16" s="3" t="s">
        <v>19</v>
      </c>
      <c r="AP16" s="3" t="s">
        <v>20</v>
      </c>
      <c r="AQ16" s="3" t="s">
        <v>21</v>
      </c>
      <c r="AR16" s="3" t="s">
        <v>22</v>
      </c>
      <c r="AS16" s="3" t="s">
        <v>23</v>
      </c>
      <c r="AT16" s="20"/>
      <c r="AU16" s="3" t="s">
        <v>16</v>
      </c>
      <c r="AV16" s="3" t="s">
        <v>17</v>
      </c>
      <c r="AW16" s="3" t="s">
        <v>18</v>
      </c>
      <c r="AX16" s="3" t="s">
        <v>19</v>
      </c>
      <c r="AY16" s="3" t="s">
        <v>20</v>
      </c>
      <c r="AZ16" s="3" t="s">
        <v>21</v>
      </c>
      <c r="BA16" s="3" t="s">
        <v>22</v>
      </c>
      <c r="BB16" s="3" t="s">
        <v>23</v>
      </c>
      <c r="BF16" s="18"/>
      <c r="BG16" s="18"/>
      <c r="BH16" s="18"/>
      <c r="BI16" s="18"/>
      <c r="BJ16" s="18"/>
      <c r="BK16" s="18"/>
      <c r="BL16" s="18"/>
      <c r="BM16" s="18"/>
      <c r="BO16" s="1"/>
      <c r="BR16" s="18"/>
      <c r="BS16" s="18"/>
      <c r="BT16" s="18"/>
      <c r="BU16" s="18"/>
      <c r="BV16" s="18"/>
      <c r="BW16" s="18"/>
      <c r="BX16" s="18"/>
      <c r="BY16" s="18"/>
      <c r="CA16" s="1"/>
      <c r="CP16" s="1"/>
      <c r="CQ16" s="6"/>
    </row>
    <row r="17" spans="2:95">
      <c r="B17" s="3" t="s">
        <v>10</v>
      </c>
      <c r="C17" s="3"/>
      <c r="D17" s="3"/>
      <c r="E17" s="3"/>
      <c r="F17" s="3"/>
      <c r="G17" s="3"/>
      <c r="H17" s="3"/>
      <c r="I17" s="3"/>
      <c r="K17" s="3" t="s">
        <v>10</v>
      </c>
      <c r="L17" s="3"/>
      <c r="M17" s="3"/>
      <c r="N17" s="3"/>
      <c r="O17" s="3"/>
      <c r="P17" s="3"/>
      <c r="Q17" s="3"/>
      <c r="R17" s="3"/>
      <c r="S17" s="16"/>
      <c r="T17" s="3" t="s">
        <v>10</v>
      </c>
      <c r="U17" s="3"/>
      <c r="V17" s="3"/>
      <c r="W17" s="3"/>
      <c r="X17" s="3"/>
      <c r="Y17" s="3"/>
      <c r="Z17" s="3"/>
      <c r="AA17" s="3"/>
      <c r="AC17" s="3" t="s">
        <v>10</v>
      </c>
      <c r="AD17" s="3"/>
      <c r="AE17" s="3"/>
      <c r="AF17" s="3"/>
      <c r="AG17" s="3"/>
      <c r="AH17" s="3"/>
      <c r="AI17" s="3"/>
      <c r="AJ17" s="3"/>
      <c r="AK17" s="16"/>
      <c r="AL17" s="3" t="s">
        <v>10</v>
      </c>
      <c r="AM17" s="3"/>
      <c r="AN17" s="3"/>
      <c r="AO17" s="3"/>
      <c r="AP17" s="3"/>
      <c r="AQ17" s="3"/>
      <c r="AR17" s="3"/>
      <c r="AS17" s="3"/>
      <c r="AT17" s="20"/>
      <c r="AU17" s="3" t="s">
        <v>10</v>
      </c>
      <c r="AV17" s="3"/>
      <c r="AW17" s="3"/>
      <c r="AX17" s="3"/>
      <c r="AY17" s="3"/>
      <c r="AZ17" s="3"/>
      <c r="BA17" s="3"/>
      <c r="BB17" s="3"/>
      <c r="BF17" s="18"/>
      <c r="BG17" s="18"/>
      <c r="BH17" s="18"/>
      <c r="BI17" s="18"/>
      <c r="BJ17" s="18"/>
      <c r="BK17" s="18"/>
      <c r="BL17" s="18"/>
      <c r="BM17" s="18"/>
      <c r="BO17" s="1"/>
      <c r="BR17" s="18"/>
      <c r="BS17" s="18"/>
      <c r="BT17" s="18"/>
      <c r="BU17" s="18"/>
      <c r="BV17" s="18"/>
      <c r="BW17" s="18"/>
      <c r="BX17" s="18"/>
      <c r="BY17" s="18"/>
      <c r="CA17" s="1"/>
      <c r="CD17" s="18"/>
      <c r="CE17" s="18"/>
      <c r="CF17" s="18"/>
      <c r="CG17" s="18"/>
      <c r="CH17" s="18"/>
      <c r="CI17" s="18"/>
      <c r="CJ17" s="18"/>
      <c r="CK17" s="18"/>
      <c r="CP17" s="1"/>
      <c r="CQ17" s="6"/>
    </row>
    <row r="18" spans="2:95">
      <c r="B18" s="3" t="s">
        <v>0</v>
      </c>
      <c r="C18" s="4" t="s">
        <v>24</v>
      </c>
      <c r="D18" s="4" t="s">
        <v>24</v>
      </c>
      <c r="E18" s="4">
        <v>67.2</v>
      </c>
      <c r="F18" s="4" t="s">
        <v>24</v>
      </c>
      <c r="G18" s="4" t="s">
        <v>24</v>
      </c>
      <c r="H18" s="4">
        <v>6</v>
      </c>
      <c r="I18" s="4">
        <v>0</v>
      </c>
      <c r="K18" s="3" t="s">
        <v>0</v>
      </c>
      <c r="L18" s="4" t="s">
        <v>24</v>
      </c>
      <c r="M18" s="4" t="s">
        <v>24</v>
      </c>
      <c r="N18" s="4">
        <v>62.87</v>
      </c>
      <c r="O18" s="4" t="s">
        <v>24</v>
      </c>
      <c r="P18" s="4" t="s">
        <v>24</v>
      </c>
      <c r="Q18" s="17">
        <v>75.336787999999999</v>
      </c>
      <c r="R18" s="4">
        <v>50</v>
      </c>
      <c r="S18" s="16"/>
      <c r="T18" s="3" t="s">
        <v>0</v>
      </c>
      <c r="U18" s="4" t="s">
        <v>24</v>
      </c>
      <c r="V18" s="4" t="s">
        <v>24</v>
      </c>
      <c r="W18" s="4">
        <v>62.97</v>
      </c>
      <c r="X18" s="4" t="s">
        <v>24</v>
      </c>
      <c r="Y18" s="4" t="s">
        <v>24</v>
      </c>
      <c r="Z18" s="4">
        <v>95.942350000000005</v>
      </c>
      <c r="AA18" s="4">
        <v>25</v>
      </c>
      <c r="AC18" s="3" t="s">
        <v>0</v>
      </c>
      <c r="AD18" s="4" t="s">
        <v>24</v>
      </c>
      <c r="AE18" s="4" t="s">
        <v>24</v>
      </c>
      <c r="AF18" s="4">
        <v>62.87</v>
      </c>
      <c r="AG18" s="4" t="s">
        <v>24</v>
      </c>
      <c r="AH18" s="4" t="s">
        <v>24</v>
      </c>
      <c r="AI18" s="4">
        <v>75.336787999999999</v>
      </c>
      <c r="AJ18" s="4">
        <v>50</v>
      </c>
      <c r="AK18" s="16"/>
      <c r="AL18" s="3" t="s">
        <v>0</v>
      </c>
      <c r="AM18" s="4" t="s">
        <v>24</v>
      </c>
      <c r="AN18" s="4" t="s">
        <v>24</v>
      </c>
      <c r="AO18" s="4">
        <v>62.97</v>
      </c>
      <c r="AP18" s="4" t="s">
        <v>24</v>
      </c>
      <c r="AQ18" s="4" t="s">
        <v>24</v>
      </c>
      <c r="AR18" s="4">
        <v>113.21686699999999</v>
      </c>
      <c r="AS18" s="4">
        <v>25</v>
      </c>
      <c r="AT18" s="21"/>
      <c r="AU18" s="3" t="s">
        <v>0</v>
      </c>
      <c r="AV18" s="4" t="s">
        <v>24</v>
      </c>
      <c r="AW18" s="4" t="s">
        <v>24</v>
      </c>
      <c r="AX18" s="4">
        <v>62.87</v>
      </c>
      <c r="AY18" s="4" t="s">
        <v>24</v>
      </c>
      <c r="AZ18" s="4" t="s">
        <v>24</v>
      </c>
      <c r="BA18" s="4">
        <v>85.802998000000002</v>
      </c>
      <c r="BB18" s="4">
        <v>50</v>
      </c>
      <c r="BF18" s="18"/>
      <c r="BG18" s="19"/>
      <c r="BH18" s="19"/>
      <c r="BI18" s="19"/>
      <c r="BJ18" s="19"/>
      <c r="BK18" s="19"/>
      <c r="BL18" s="19"/>
      <c r="BM18" s="19"/>
      <c r="BO18" s="1"/>
      <c r="BR18" s="18"/>
      <c r="BS18" s="19"/>
      <c r="BT18" s="19"/>
      <c r="BU18" s="19"/>
      <c r="BV18" s="19"/>
      <c r="BW18" s="19"/>
      <c r="BX18" s="19"/>
      <c r="BY18" s="19"/>
      <c r="CA18" s="1"/>
      <c r="CD18" s="18"/>
      <c r="CE18" s="18"/>
      <c r="CF18" s="18"/>
      <c r="CG18" s="18"/>
      <c r="CH18" s="18"/>
      <c r="CI18" s="18"/>
      <c r="CJ18" s="18"/>
      <c r="CK18" s="18"/>
      <c r="CP18" s="1"/>
      <c r="CQ18" s="6"/>
    </row>
    <row r="19" spans="2:95">
      <c r="B19" s="3" t="s">
        <v>1</v>
      </c>
      <c r="C19" s="4">
        <v>0</v>
      </c>
      <c r="D19" s="4" t="s">
        <v>24</v>
      </c>
      <c r="E19" s="4">
        <v>186</v>
      </c>
      <c r="F19" s="4" t="s">
        <v>24</v>
      </c>
      <c r="G19" s="4" t="s">
        <v>24</v>
      </c>
      <c r="H19" s="4">
        <v>67</v>
      </c>
      <c r="I19" s="4">
        <v>0</v>
      </c>
      <c r="K19" s="3" t="s">
        <v>1</v>
      </c>
      <c r="L19" s="4">
        <v>0</v>
      </c>
      <c r="M19" s="4" t="s">
        <v>24</v>
      </c>
      <c r="N19" s="4">
        <v>166.35</v>
      </c>
      <c r="O19" s="4" t="s">
        <v>24</v>
      </c>
      <c r="P19" s="4" t="s">
        <v>24</v>
      </c>
      <c r="Q19" s="17">
        <v>255.50161800000001</v>
      </c>
      <c r="R19" s="4">
        <v>75</v>
      </c>
      <c r="S19" s="16"/>
      <c r="T19" s="3" t="s">
        <v>1</v>
      </c>
      <c r="U19" s="4">
        <v>0</v>
      </c>
      <c r="V19" s="4" t="s">
        <v>24</v>
      </c>
      <c r="W19" s="4">
        <v>172.32</v>
      </c>
      <c r="X19" s="4" t="s">
        <v>24</v>
      </c>
      <c r="Y19" s="4" t="s">
        <v>24</v>
      </c>
      <c r="Z19" s="4">
        <v>296.683652</v>
      </c>
      <c r="AA19" s="4">
        <v>38</v>
      </c>
      <c r="AC19" s="3" t="s">
        <v>1</v>
      </c>
      <c r="AD19" s="4">
        <v>0</v>
      </c>
      <c r="AE19" s="4" t="s">
        <v>24</v>
      </c>
      <c r="AF19" s="4">
        <v>166.35</v>
      </c>
      <c r="AG19" s="4" t="s">
        <v>24</v>
      </c>
      <c r="AH19" s="4" t="s">
        <v>24</v>
      </c>
      <c r="AI19" s="4">
        <v>255.50161800000001</v>
      </c>
      <c r="AJ19" s="4">
        <v>75</v>
      </c>
      <c r="AK19" s="16"/>
      <c r="AL19" s="3" t="s">
        <v>1</v>
      </c>
      <c r="AM19" s="4">
        <v>10</v>
      </c>
      <c r="AN19" s="4" t="s">
        <v>24</v>
      </c>
      <c r="AO19" s="4">
        <v>162.32</v>
      </c>
      <c r="AP19" s="4" t="s">
        <v>24</v>
      </c>
      <c r="AQ19" s="4" t="s">
        <v>24</v>
      </c>
      <c r="AR19" s="4">
        <v>334</v>
      </c>
      <c r="AS19" s="4">
        <v>38</v>
      </c>
      <c r="AT19" s="21"/>
      <c r="AU19" s="3" t="s">
        <v>1</v>
      </c>
      <c r="AV19" s="4">
        <v>10</v>
      </c>
      <c r="AW19" s="4" t="s">
        <v>24</v>
      </c>
      <c r="AX19" s="4">
        <v>156.35</v>
      </c>
      <c r="AY19" s="4" t="s">
        <v>24</v>
      </c>
      <c r="AZ19" s="4" t="s">
        <v>24</v>
      </c>
      <c r="BA19" s="4">
        <v>284.55528800000002</v>
      </c>
      <c r="BB19" s="4">
        <v>75</v>
      </c>
      <c r="BF19" s="18"/>
      <c r="BG19" s="19"/>
      <c r="BH19" s="19"/>
      <c r="BI19" s="19"/>
      <c r="BJ19" s="19"/>
      <c r="BK19" s="19"/>
      <c r="BL19" s="19"/>
      <c r="BM19" s="19"/>
      <c r="BO19" s="1"/>
      <c r="BR19" s="18"/>
      <c r="BS19" s="19"/>
      <c r="BT19" s="19"/>
      <c r="BU19" s="19"/>
      <c r="BV19" s="19"/>
      <c r="BW19" s="19"/>
      <c r="BX19" s="19"/>
      <c r="BY19" s="19"/>
      <c r="CA19" s="1"/>
      <c r="CD19" s="18"/>
      <c r="CE19" s="19"/>
      <c r="CF19" s="19"/>
      <c r="CG19" s="19"/>
      <c r="CH19" s="19"/>
      <c r="CI19" s="19"/>
      <c r="CJ19" s="19"/>
      <c r="CK19" s="19"/>
      <c r="CP19" s="1"/>
      <c r="CQ19" s="6"/>
    </row>
    <row r="20" spans="2:95">
      <c r="B20" s="3" t="s">
        <v>2</v>
      </c>
      <c r="C20" s="4" t="s">
        <v>24</v>
      </c>
      <c r="D20" s="4" t="s">
        <v>24</v>
      </c>
      <c r="E20" s="4">
        <v>13.4</v>
      </c>
      <c r="F20" s="4">
        <v>0</v>
      </c>
      <c r="G20" s="4">
        <v>6.6</v>
      </c>
      <c r="H20" s="4">
        <v>0</v>
      </c>
      <c r="I20" s="4">
        <v>0</v>
      </c>
      <c r="K20" s="3" t="s">
        <v>2</v>
      </c>
      <c r="L20" s="4" t="s">
        <v>24</v>
      </c>
      <c r="M20" s="4" t="s">
        <v>24</v>
      </c>
      <c r="N20" s="4">
        <v>0</v>
      </c>
      <c r="O20" s="4">
        <v>15</v>
      </c>
      <c r="P20" s="4">
        <v>6.6</v>
      </c>
      <c r="Q20" s="17">
        <v>0</v>
      </c>
      <c r="R20" s="4">
        <v>0</v>
      </c>
      <c r="S20" s="16"/>
      <c r="T20" s="3" t="s">
        <v>2</v>
      </c>
      <c r="U20" s="4" t="s">
        <v>24</v>
      </c>
      <c r="V20" s="4" t="s">
        <v>24</v>
      </c>
      <c r="W20" s="4">
        <v>0</v>
      </c>
      <c r="X20" s="4">
        <v>15</v>
      </c>
      <c r="Y20" s="4">
        <v>6.6</v>
      </c>
      <c r="Z20" s="4">
        <v>0</v>
      </c>
      <c r="AA20" s="4">
        <v>0</v>
      </c>
      <c r="AC20" s="3" t="s">
        <v>2</v>
      </c>
      <c r="AD20" s="4" t="s">
        <v>24</v>
      </c>
      <c r="AE20" s="4" t="s">
        <v>24</v>
      </c>
      <c r="AF20" s="4">
        <v>0</v>
      </c>
      <c r="AG20" s="4">
        <v>15</v>
      </c>
      <c r="AH20" s="4">
        <v>6.6</v>
      </c>
      <c r="AI20" s="4">
        <v>0</v>
      </c>
      <c r="AJ20" s="4">
        <v>0</v>
      </c>
      <c r="AK20" s="16"/>
      <c r="AL20" s="3" t="s">
        <v>2</v>
      </c>
      <c r="AM20" s="4" t="s">
        <v>24</v>
      </c>
      <c r="AN20" s="4" t="s">
        <v>24</v>
      </c>
      <c r="AO20" s="4">
        <v>0</v>
      </c>
      <c r="AP20" s="4">
        <v>15</v>
      </c>
      <c r="AQ20" s="4">
        <v>6.6</v>
      </c>
      <c r="AR20" s="4">
        <v>0</v>
      </c>
      <c r="AS20" s="4">
        <v>0</v>
      </c>
      <c r="AT20" s="21"/>
      <c r="AU20" s="3" t="s">
        <v>2</v>
      </c>
      <c r="AV20" s="4" t="s">
        <v>24</v>
      </c>
      <c r="AW20" s="4" t="s">
        <v>24</v>
      </c>
      <c r="AX20" s="4">
        <v>0</v>
      </c>
      <c r="AY20" s="4">
        <v>15</v>
      </c>
      <c r="AZ20" s="4">
        <v>6.6</v>
      </c>
      <c r="BA20" s="4">
        <v>0</v>
      </c>
      <c r="BB20" s="4">
        <v>0</v>
      </c>
      <c r="BF20" s="18"/>
      <c r="BG20" s="19"/>
      <c r="BH20" s="19"/>
      <c r="BI20" s="19"/>
      <c r="BJ20" s="19"/>
      <c r="BK20" s="19"/>
      <c r="BL20" s="19"/>
      <c r="BM20" s="19"/>
      <c r="BO20" s="1"/>
      <c r="BR20" s="18"/>
      <c r="BS20" s="19"/>
      <c r="BT20" s="19"/>
      <c r="BU20" s="19"/>
      <c r="BV20" s="19"/>
      <c r="BW20" s="19"/>
      <c r="BX20" s="19"/>
      <c r="BY20" s="19"/>
      <c r="CA20" s="1"/>
      <c r="CD20" s="18"/>
      <c r="CE20" s="19"/>
      <c r="CF20" s="19"/>
      <c r="CG20" s="19"/>
      <c r="CH20" s="19"/>
      <c r="CI20" s="19"/>
      <c r="CJ20" s="19"/>
      <c r="CK20" s="19"/>
      <c r="CP20" s="1"/>
      <c r="CQ20" s="6"/>
    </row>
    <row r="21" spans="2:95">
      <c r="B21" s="3" t="s">
        <v>3</v>
      </c>
      <c r="C21" s="4">
        <v>3.7</v>
      </c>
      <c r="D21" s="4">
        <v>0</v>
      </c>
      <c r="E21" s="4">
        <v>262.8141</v>
      </c>
      <c r="F21" s="4">
        <v>14.7</v>
      </c>
      <c r="G21" s="4">
        <v>10.5</v>
      </c>
      <c r="H21" s="4">
        <v>70</v>
      </c>
      <c r="I21" s="4">
        <v>22.1</v>
      </c>
      <c r="K21" s="3" t="s">
        <v>3</v>
      </c>
      <c r="L21" s="4">
        <v>3.7</v>
      </c>
      <c r="M21" s="4">
        <v>0</v>
      </c>
      <c r="N21" s="4">
        <v>214.1</v>
      </c>
      <c r="O21" s="4">
        <v>50</v>
      </c>
      <c r="P21" s="4">
        <v>15</v>
      </c>
      <c r="Q21" s="17">
        <v>177.21739099999999</v>
      </c>
      <c r="R21" s="4">
        <v>300</v>
      </c>
      <c r="S21" s="16"/>
      <c r="T21" s="3" t="s">
        <v>3</v>
      </c>
      <c r="U21" s="4">
        <v>3.7</v>
      </c>
      <c r="V21" s="4">
        <v>0</v>
      </c>
      <c r="W21" s="4">
        <v>215.9</v>
      </c>
      <c r="X21" s="4">
        <v>50</v>
      </c>
      <c r="Y21" s="4">
        <v>15</v>
      </c>
      <c r="Z21" s="4">
        <v>287.11001599999997</v>
      </c>
      <c r="AA21" s="4">
        <v>150</v>
      </c>
      <c r="AC21" s="3" t="s">
        <v>3</v>
      </c>
      <c r="AD21" s="4">
        <v>3.7</v>
      </c>
      <c r="AE21" s="4">
        <v>0</v>
      </c>
      <c r="AF21" s="4">
        <v>234.6</v>
      </c>
      <c r="AG21" s="4">
        <v>29.5</v>
      </c>
      <c r="AH21" s="4">
        <v>15</v>
      </c>
      <c r="AI21" s="4">
        <v>211.247803</v>
      </c>
      <c r="AJ21" s="4">
        <v>300</v>
      </c>
      <c r="AK21" s="16"/>
      <c r="AL21" s="3" t="s">
        <v>3</v>
      </c>
      <c r="AM21" s="4">
        <v>10</v>
      </c>
      <c r="AN21" s="4">
        <v>0</v>
      </c>
      <c r="AO21" s="4">
        <v>209.6</v>
      </c>
      <c r="AP21" s="4">
        <v>50</v>
      </c>
      <c r="AQ21" s="4">
        <v>15</v>
      </c>
      <c r="AR21" s="4">
        <v>317.234848</v>
      </c>
      <c r="AS21" s="4">
        <v>150</v>
      </c>
      <c r="AT21" s="21"/>
      <c r="AU21" s="3" t="s">
        <v>3</v>
      </c>
      <c r="AV21" s="4">
        <v>3.7</v>
      </c>
      <c r="AW21" s="4">
        <v>0</v>
      </c>
      <c r="AX21" s="4">
        <v>214.1</v>
      </c>
      <c r="AY21" s="4">
        <v>50</v>
      </c>
      <c r="AZ21" s="4">
        <v>15</v>
      </c>
      <c r="BA21" s="4">
        <v>214.804845</v>
      </c>
      <c r="BB21" s="4">
        <v>300</v>
      </c>
      <c r="BF21" s="18"/>
      <c r="BG21" s="19"/>
      <c r="BH21" s="19"/>
      <c r="BI21" s="19"/>
      <c r="BJ21" s="19"/>
      <c r="BK21" s="19"/>
      <c r="BL21" s="19"/>
      <c r="BM21" s="19"/>
      <c r="BO21" s="1"/>
      <c r="BR21" s="18"/>
      <c r="BS21" s="19"/>
      <c r="BT21" s="19"/>
      <c r="BU21" s="19"/>
      <c r="BV21" s="19"/>
      <c r="BW21" s="19"/>
      <c r="BX21" s="19"/>
      <c r="BY21" s="19"/>
      <c r="CA21" s="1"/>
      <c r="CD21" s="18"/>
      <c r="CE21" s="19"/>
      <c r="CF21" s="19"/>
      <c r="CG21" s="19"/>
      <c r="CH21" s="19"/>
      <c r="CI21" s="19"/>
      <c r="CJ21" s="19"/>
      <c r="CK21" s="19"/>
      <c r="CP21" s="1"/>
      <c r="CQ21" s="6"/>
    </row>
    <row r="22" spans="2:95">
      <c r="B22" s="3" t="s">
        <v>4</v>
      </c>
      <c r="C22" s="4" t="s">
        <v>24</v>
      </c>
      <c r="D22" s="4" t="s">
        <v>24</v>
      </c>
      <c r="E22" s="4">
        <v>40.506</v>
      </c>
      <c r="F22" s="4">
        <v>0</v>
      </c>
      <c r="G22" s="4">
        <v>0</v>
      </c>
      <c r="H22" s="4">
        <v>2</v>
      </c>
      <c r="I22" s="4">
        <v>0</v>
      </c>
      <c r="K22" s="3" t="s">
        <v>4</v>
      </c>
      <c r="L22" s="4" t="s">
        <v>24</v>
      </c>
      <c r="M22" s="4" t="s">
        <v>24</v>
      </c>
      <c r="N22" s="4">
        <v>22.975677000000001</v>
      </c>
      <c r="O22" s="4">
        <v>12.099843</v>
      </c>
      <c r="P22" s="4">
        <v>0</v>
      </c>
      <c r="Q22" s="17">
        <v>2</v>
      </c>
      <c r="R22" s="17">
        <v>49.054814999999998</v>
      </c>
      <c r="S22" s="16"/>
      <c r="T22" s="3" t="s">
        <v>4</v>
      </c>
      <c r="U22" s="4" t="s">
        <v>24</v>
      </c>
      <c r="V22" s="4" t="s">
        <v>24</v>
      </c>
      <c r="W22" s="4">
        <v>17.34</v>
      </c>
      <c r="X22" s="4">
        <v>18.25</v>
      </c>
      <c r="Y22" s="4">
        <v>0</v>
      </c>
      <c r="Z22" s="4">
        <v>8.2131659999999993</v>
      </c>
      <c r="AA22" s="4">
        <v>30</v>
      </c>
      <c r="AC22" s="3" t="s">
        <v>4</v>
      </c>
      <c r="AD22" s="4" t="s">
        <v>24</v>
      </c>
      <c r="AE22" s="4" t="s">
        <v>24</v>
      </c>
      <c r="AF22" s="4">
        <v>34.78</v>
      </c>
      <c r="AG22" s="4">
        <v>0</v>
      </c>
      <c r="AH22" s="4">
        <v>0</v>
      </c>
      <c r="AI22" s="4">
        <v>10.070921999999999</v>
      </c>
      <c r="AJ22" s="4">
        <v>60</v>
      </c>
      <c r="AK22" s="16"/>
      <c r="AL22" s="3" t="s">
        <v>4</v>
      </c>
      <c r="AM22" s="4" t="s">
        <v>24</v>
      </c>
      <c r="AN22" s="4" t="s">
        <v>24</v>
      </c>
      <c r="AO22" s="4">
        <v>15.59</v>
      </c>
      <c r="AP22" s="4">
        <v>20</v>
      </c>
      <c r="AQ22" s="4">
        <v>0</v>
      </c>
      <c r="AR22" s="4">
        <v>8.463768</v>
      </c>
      <c r="AS22" s="4">
        <v>30</v>
      </c>
      <c r="AT22" s="21"/>
      <c r="AU22" s="3" t="s">
        <v>4</v>
      </c>
      <c r="AV22" s="4" t="s">
        <v>24</v>
      </c>
      <c r="AW22" s="4" t="s">
        <v>24</v>
      </c>
      <c r="AX22" s="4">
        <v>17.897279000000001</v>
      </c>
      <c r="AY22" s="4">
        <v>17.308844000000001</v>
      </c>
      <c r="AZ22" s="4">
        <v>0</v>
      </c>
      <c r="BA22" s="4">
        <v>2.7385809999999999</v>
      </c>
      <c r="BB22" s="4">
        <v>44.217686999999998</v>
      </c>
      <c r="BF22" s="18"/>
      <c r="BG22" s="19"/>
      <c r="BH22" s="19"/>
      <c r="BI22" s="19"/>
      <c r="BJ22" s="19"/>
      <c r="BK22" s="19"/>
      <c r="BL22" s="19"/>
      <c r="BM22" s="19"/>
      <c r="BO22" s="1"/>
      <c r="BR22" s="18"/>
      <c r="BS22" s="19"/>
      <c r="BT22" s="19"/>
      <c r="BU22" s="19"/>
      <c r="BV22" s="19"/>
      <c r="BW22" s="19"/>
      <c r="BX22" s="19"/>
      <c r="BY22" s="19"/>
      <c r="CA22" s="1"/>
      <c r="CD22" s="18"/>
      <c r="CE22" s="19"/>
      <c r="CF22" s="19"/>
      <c r="CG22" s="19"/>
      <c r="CH22" s="19"/>
      <c r="CI22" s="19"/>
      <c r="CJ22" s="19"/>
      <c r="CK22" s="19"/>
      <c r="CP22" s="1"/>
      <c r="CQ22" s="6"/>
    </row>
    <row r="23" spans="2:95">
      <c r="B23" s="3" t="s">
        <v>5</v>
      </c>
      <c r="C23" s="4" t="s">
        <v>24</v>
      </c>
      <c r="D23" s="4" t="s">
        <v>24</v>
      </c>
      <c r="E23" s="4">
        <v>73</v>
      </c>
      <c r="F23" s="4">
        <v>0</v>
      </c>
      <c r="G23" s="4" t="s">
        <v>24</v>
      </c>
      <c r="H23" s="4">
        <v>6</v>
      </c>
      <c r="I23" s="4">
        <v>0</v>
      </c>
      <c r="K23" s="3" t="s">
        <v>5</v>
      </c>
      <c r="L23" s="4" t="s">
        <v>24</v>
      </c>
      <c r="M23" s="4" t="s">
        <v>24</v>
      </c>
      <c r="N23" s="4">
        <v>48.191124000000002</v>
      </c>
      <c r="O23" s="4">
        <v>15.399112000000001</v>
      </c>
      <c r="P23" s="4" t="s">
        <v>24</v>
      </c>
      <c r="Q23" s="17">
        <v>24.071144</v>
      </c>
      <c r="R23" s="17">
        <v>85.946746000000005</v>
      </c>
      <c r="S23" s="16"/>
      <c r="T23" s="3" t="s">
        <v>5</v>
      </c>
      <c r="U23" s="4" t="s">
        <v>24</v>
      </c>
      <c r="V23" s="4" t="s">
        <v>24</v>
      </c>
      <c r="W23" s="4">
        <v>35.1</v>
      </c>
      <c r="X23" s="4">
        <v>30</v>
      </c>
      <c r="Y23" s="4" t="s">
        <v>24</v>
      </c>
      <c r="Z23" s="4">
        <v>27.456257999999998</v>
      </c>
      <c r="AA23" s="4">
        <v>50</v>
      </c>
      <c r="AC23" s="3" t="s">
        <v>5</v>
      </c>
      <c r="AD23" s="4" t="s">
        <v>24</v>
      </c>
      <c r="AE23" s="4" t="s">
        <v>24</v>
      </c>
      <c r="AF23" s="4">
        <v>63</v>
      </c>
      <c r="AG23" s="4">
        <v>0</v>
      </c>
      <c r="AH23" s="4" t="s">
        <v>24</v>
      </c>
      <c r="AI23" s="4">
        <v>37.129840999999999</v>
      </c>
      <c r="AJ23" s="4">
        <v>100</v>
      </c>
      <c r="AK23" s="16"/>
      <c r="AL23" s="3" t="s">
        <v>5</v>
      </c>
      <c r="AM23" s="4" t="s">
        <v>24</v>
      </c>
      <c r="AN23" s="4" t="s">
        <v>24</v>
      </c>
      <c r="AO23" s="4">
        <v>35.1</v>
      </c>
      <c r="AP23" s="4">
        <v>30</v>
      </c>
      <c r="AQ23" s="4" t="s">
        <v>24</v>
      </c>
      <c r="AR23" s="4">
        <v>33.608815</v>
      </c>
      <c r="AS23" s="4">
        <v>50</v>
      </c>
      <c r="AT23" s="21"/>
      <c r="AU23" s="3" t="s">
        <v>5</v>
      </c>
      <c r="AV23" s="4" t="s">
        <v>24</v>
      </c>
      <c r="AW23" s="4" t="s">
        <v>24</v>
      </c>
      <c r="AX23" s="4">
        <v>37.280355</v>
      </c>
      <c r="AY23" s="4">
        <v>26.764489999999999</v>
      </c>
      <c r="AZ23" s="4" t="s">
        <v>24</v>
      </c>
      <c r="BA23" s="4">
        <v>24.380882</v>
      </c>
      <c r="BB23" s="4">
        <v>75.122749999999996</v>
      </c>
      <c r="BF23" s="18"/>
      <c r="BG23" s="19"/>
      <c r="BH23" s="19"/>
      <c r="BI23" s="19"/>
      <c r="BJ23" s="19"/>
      <c r="BK23" s="19"/>
      <c r="BL23" s="19"/>
      <c r="BM23" s="19"/>
      <c r="BO23" s="1"/>
      <c r="BR23" s="18"/>
      <c r="BS23" s="19"/>
      <c r="BT23" s="19"/>
      <c r="BU23" s="19"/>
      <c r="BV23" s="19"/>
      <c r="BW23" s="19"/>
      <c r="BX23" s="19"/>
      <c r="BY23" s="19"/>
      <c r="CA23" s="1"/>
      <c r="CD23" s="18"/>
      <c r="CE23" s="19"/>
      <c r="CF23" s="19"/>
      <c r="CG23" s="19"/>
      <c r="CH23" s="19"/>
      <c r="CI23" s="19"/>
      <c r="CJ23" s="19"/>
      <c r="CK23" s="19"/>
    </row>
    <row r="24" spans="2:95">
      <c r="B24" s="3" t="s">
        <v>6</v>
      </c>
      <c r="C24" s="4" t="s">
        <v>24</v>
      </c>
      <c r="D24" s="4" t="s">
        <v>24</v>
      </c>
      <c r="E24" s="4">
        <v>2.56</v>
      </c>
      <c r="F24" s="4">
        <v>0</v>
      </c>
      <c r="G24" s="4" t="s">
        <v>24</v>
      </c>
      <c r="H24" s="4">
        <v>0</v>
      </c>
      <c r="I24" s="4" t="s">
        <v>24</v>
      </c>
      <c r="K24" s="3" t="s">
        <v>6</v>
      </c>
      <c r="L24" s="4" t="s">
        <v>24</v>
      </c>
      <c r="M24" s="4" t="s">
        <v>24</v>
      </c>
      <c r="N24" s="4">
        <v>0.59</v>
      </c>
      <c r="O24" s="4">
        <v>1.95</v>
      </c>
      <c r="P24" s="4" t="s">
        <v>24</v>
      </c>
      <c r="Q24" s="17">
        <v>0.55205000000000004</v>
      </c>
      <c r="R24" s="17" t="s">
        <v>24</v>
      </c>
      <c r="S24" s="16"/>
      <c r="T24" s="3" t="s">
        <v>6</v>
      </c>
      <c r="U24" s="4" t="s">
        <v>24</v>
      </c>
      <c r="V24" s="4" t="s">
        <v>24</v>
      </c>
      <c r="W24" s="4">
        <v>0.59</v>
      </c>
      <c r="X24" s="4">
        <v>1.95</v>
      </c>
      <c r="Y24" s="4" t="s">
        <v>24</v>
      </c>
      <c r="Z24" s="4">
        <v>0.55205000000000004</v>
      </c>
      <c r="AA24" s="4" t="s">
        <v>24</v>
      </c>
      <c r="AC24" s="3" t="s">
        <v>6</v>
      </c>
      <c r="AD24" s="4" t="s">
        <v>24</v>
      </c>
      <c r="AE24" s="4" t="s">
        <v>24</v>
      </c>
      <c r="AF24" s="4">
        <v>0.85</v>
      </c>
      <c r="AG24" s="4">
        <v>1.69</v>
      </c>
      <c r="AH24" s="4" t="s">
        <v>24</v>
      </c>
      <c r="AI24" s="4">
        <v>1.1133200000000001</v>
      </c>
      <c r="AJ24" s="4" t="s">
        <v>24</v>
      </c>
      <c r="AK24" s="16"/>
      <c r="AL24" s="3" t="s">
        <v>6</v>
      </c>
      <c r="AM24" s="4" t="s">
        <v>24</v>
      </c>
      <c r="AN24" s="4" t="s">
        <v>24</v>
      </c>
      <c r="AO24" s="4">
        <v>0.51</v>
      </c>
      <c r="AP24" s="4">
        <v>2.0299999999999998</v>
      </c>
      <c r="AQ24" s="4" t="s">
        <v>24</v>
      </c>
      <c r="AR24" s="4">
        <v>0.44797700000000001</v>
      </c>
      <c r="AS24" s="4" t="s">
        <v>24</v>
      </c>
      <c r="AT24" s="21"/>
      <c r="AU24" s="3" t="s">
        <v>6</v>
      </c>
      <c r="AV24" s="4" t="s">
        <v>24</v>
      </c>
      <c r="AW24" s="4" t="s">
        <v>24</v>
      </c>
      <c r="AX24" s="4">
        <v>0.51</v>
      </c>
      <c r="AY24" s="4">
        <v>2.0299999999999998</v>
      </c>
      <c r="AZ24" s="4" t="s">
        <v>24</v>
      </c>
      <c r="BA24" s="4">
        <v>0.44797700000000001</v>
      </c>
      <c r="BB24" s="4" t="s">
        <v>24</v>
      </c>
      <c r="BF24" s="18"/>
      <c r="BG24" s="19"/>
      <c r="BH24" s="19"/>
      <c r="BI24" s="19"/>
      <c r="BJ24" s="19"/>
      <c r="BK24" s="19"/>
      <c r="BL24" s="19"/>
      <c r="BM24" s="19"/>
      <c r="BO24" s="1"/>
      <c r="BR24" s="18"/>
      <c r="BS24" s="19"/>
      <c r="BT24" s="19"/>
      <c r="BU24" s="19"/>
      <c r="BV24" s="19"/>
      <c r="BW24" s="19"/>
      <c r="BX24" s="19"/>
      <c r="BY24" s="19"/>
      <c r="CA24" s="1"/>
      <c r="CD24" s="18"/>
      <c r="CE24" s="19"/>
      <c r="CF24" s="19"/>
      <c r="CG24" s="19"/>
      <c r="CH24" s="19"/>
      <c r="CI24" s="19"/>
      <c r="CJ24" s="19"/>
      <c r="CK24" s="19"/>
    </row>
    <row r="25" spans="2:95">
      <c r="B25" s="3" t="s">
        <v>7</v>
      </c>
      <c r="C25" s="4">
        <v>41.4</v>
      </c>
      <c r="D25" s="4" t="s">
        <v>24</v>
      </c>
      <c r="E25" s="4">
        <v>233.381</v>
      </c>
      <c r="F25" s="4">
        <v>0</v>
      </c>
      <c r="G25" s="4" t="s">
        <v>24</v>
      </c>
      <c r="H25" s="4">
        <v>76.7</v>
      </c>
      <c r="I25" s="4">
        <v>13</v>
      </c>
      <c r="K25" s="3" t="s">
        <v>7</v>
      </c>
      <c r="L25" s="4">
        <v>41.4</v>
      </c>
      <c r="M25" s="4" t="s">
        <v>24</v>
      </c>
      <c r="N25" s="4">
        <v>161.19999999999999</v>
      </c>
      <c r="O25" s="4">
        <v>50</v>
      </c>
      <c r="P25" s="4" t="s">
        <v>24</v>
      </c>
      <c r="Q25" s="17">
        <v>198.073836</v>
      </c>
      <c r="R25" s="17">
        <v>200</v>
      </c>
      <c r="S25" s="16"/>
      <c r="T25" s="3" t="s">
        <v>7</v>
      </c>
      <c r="U25" s="4">
        <v>41.4</v>
      </c>
      <c r="V25" s="4" t="s">
        <v>24</v>
      </c>
      <c r="W25" s="4">
        <v>163.69999999999999</v>
      </c>
      <c r="X25" s="4">
        <v>50</v>
      </c>
      <c r="Y25" s="4" t="s">
        <v>24</v>
      </c>
      <c r="Z25" s="4">
        <v>291.184573</v>
      </c>
      <c r="AA25" s="4">
        <v>100</v>
      </c>
      <c r="AC25" s="3" t="s">
        <v>7</v>
      </c>
      <c r="AD25" s="4">
        <v>41.4</v>
      </c>
      <c r="AE25" s="4" t="s">
        <v>24</v>
      </c>
      <c r="AF25" s="4">
        <v>161.19999999999999</v>
      </c>
      <c r="AG25" s="4">
        <v>50</v>
      </c>
      <c r="AH25" s="4" t="s">
        <v>24</v>
      </c>
      <c r="AI25" s="4">
        <v>198.073836</v>
      </c>
      <c r="AJ25" s="4">
        <v>200</v>
      </c>
      <c r="AK25" s="16"/>
      <c r="AL25" s="3" t="s">
        <v>7</v>
      </c>
      <c r="AM25" s="4">
        <v>41.4</v>
      </c>
      <c r="AN25" s="4" t="s">
        <v>24</v>
      </c>
      <c r="AO25" s="4">
        <v>163.69999999999999</v>
      </c>
      <c r="AP25" s="4">
        <v>50</v>
      </c>
      <c r="AQ25" s="4" t="s">
        <v>24</v>
      </c>
      <c r="AR25" s="4">
        <v>309.23482799999999</v>
      </c>
      <c r="AS25" s="4">
        <v>100</v>
      </c>
      <c r="AT25" s="21"/>
      <c r="AU25" s="3" t="s">
        <v>7</v>
      </c>
      <c r="AV25" s="4">
        <v>41.4</v>
      </c>
      <c r="AW25" s="4" t="s">
        <v>24</v>
      </c>
      <c r="AX25" s="4">
        <v>161.19999999999999</v>
      </c>
      <c r="AY25" s="4">
        <v>50</v>
      </c>
      <c r="AZ25" s="4" t="s">
        <v>24</v>
      </c>
      <c r="BA25" s="4">
        <v>211.72413800000001</v>
      </c>
      <c r="BB25" s="4">
        <v>200</v>
      </c>
      <c r="BF25" s="18"/>
      <c r="BG25" s="19"/>
      <c r="BH25" s="19"/>
      <c r="BI25" s="19"/>
      <c r="BJ25" s="19"/>
      <c r="BK25" s="19"/>
      <c r="BL25" s="19"/>
      <c r="BM25" s="19"/>
      <c r="BO25" s="1"/>
      <c r="BR25" s="18"/>
      <c r="BS25" s="19"/>
      <c r="BT25" s="19"/>
      <c r="BU25" s="19"/>
      <c r="BV25" s="19"/>
      <c r="BW25" s="19"/>
      <c r="BX25" s="19"/>
      <c r="BY25" s="19"/>
      <c r="CA25" s="1"/>
      <c r="CD25" s="18"/>
      <c r="CE25" s="19"/>
      <c r="CF25" s="19"/>
      <c r="CG25" s="19"/>
      <c r="CH25" s="19"/>
      <c r="CI25" s="19"/>
      <c r="CJ25" s="19"/>
      <c r="CK25" s="19"/>
    </row>
    <row r="26" spans="2:95">
      <c r="B26" s="3" t="s">
        <v>8</v>
      </c>
      <c r="C26" s="4" t="s">
        <v>24</v>
      </c>
      <c r="D26" s="4" t="s">
        <v>24</v>
      </c>
      <c r="E26" s="4">
        <v>40.9465</v>
      </c>
      <c r="F26" s="4">
        <v>0</v>
      </c>
      <c r="G26" s="4" t="s">
        <v>24</v>
      </c>
      <c r="H26" s="4">
        <v>1.5</v>
      </c>
      <c r="I26" s="4">
        <v>2.2000000000000002</v>
      </c>
      <c r="K26" s="3" t="s">
        <v>8</v>
      </c>
      <c r="L26" s="4" t="s">
        <v>24</v>
      </c>
      <c r="M26" s="4" t="s">
        <v>24</v>
      </c>
      <c r="N26" s="4">
        <v>21.562211999999999</v>
      </c>
      <c r="O26" s="4">
        <v>17.617788000000001</v>
      </c>
      <c r="P26" s="4" t="s">
        <v>24</v>
      </c>
      <c r="Q26" s="17">
        <v>15.620672000000001</v>
      </c>
      <c r="R26" s="17">
        <v>37.350230000000003</v>
      </c>
      <c r="S26" s="16"/>
      <c r="T26" s="3" t="s">
        <v>8</v>
      </c>
      <c r="U26" s="4" t="s">
        <v>24</v>
      </c>
      <c r="V26" s="4" t="s">
        <v>24</v>
      </c>
      <c r="W26" s="4">
        <v>17.510000000000002</v>
      </c>
      <c r="X26" s="4">
        <v>21.67</v>
      </c>
      <c r="Y26" s="4" t="s">
        <v>24</v>
      </c>
      <c r="Z26" s="4">
        <v>15.15625</v>
      </c>
      <c r="AA26" s="4">
        <v>25</v>
      </c>
      <c r="AC26" s="3" t="s">
        <v>8</v>
      </c>
      <c r="AD26" s="4" t="s">
        <v>24</v>
      </c>
      <c r="AE26" s="4" t="s">
        <v>24</v>
      </c>
      <c r="AF26" s="4">
        <v>29.18</v>
      </c>
      <c r="AG26" s="4">
        <v>10</v>
      </c>
      <c r="AH26" s="4" t="s">
        <v>24</v>
      </c>
      <c r="AI26" s="4">
        <v>22.030560000000001</v>
      </c>
      <c r="AJ26" s="4">
        <v>48.437663999999998</v>
      </c>
      <c r="AK26" s="16"/>
      <c r="AL26" s="3" t="s">
        <v>8</v>
      </c>
      <c r="AM26" s="4" t="s">
        <v>24</v>
      </c>
      <c r="AN26" s="4" t="s">
        <v>24</v>
      </c>
      <c r="AO26" s="4">
        <v>15.204091999999999</v>
      </c>
      <c r="AP26" s="4">
        <v>23.975908</v>
      </c>
      <c r="AQ26" s="4" t="s">
        <v>24</v>
      </c>
      <c r="AR26" s="4">
        <v>13.818493</v>
      </c>
      <c r="AS26" s="4">
        <v>25</v>
      </c>
      <c r="AT26" s="21"/>
      <c r="AU26" s="3" t="s">
        <v>8</v>
      </c>
      <c r="AV26" s="4" t="s">
        <v>24</v>
      </c>
      <c r="AW26" s="4" t="s">
        <v>24</v>
      </c>
      <c r="AX26" s="4">
        <v>17.199152000000002</v>
      </c>
      <c r="AY26" s="4">
        <v>21.980848000000002</v>
      </c>
      <c r="AZ26" s="4" t="s">
        <v>24</v>
      </c>
      <c r="BA26" s="4">
        <v>14.226699999999999</v>
      </c>
      <c r="BB26" s="4">
        <v>32.815077000000002</v>
      </c>
      <c r="BF26" s="18"/>
      <c r="BG26" s="19"/>
      <c r="BH26" s="19"/>
      <c r="BI26" s="19"/>
      <c r="BJ26" s="19"/>
      <c r="BK26" s="19"/>
      <c r="BL26" s="19"/>
      <c r="BM26" s="19"/>
      <c r="BO26" s="1"/>
      <c r="BR26" s="18"/>
      <c r="BS26" s="19"/>
      <c r="BT26" s="19"/>
      <c r="BU26" s="19"/>
      <c r="BV26" s="19"/>
      <c r="BW26" s="19"/>
      <c r="BX26" s="19"/>
      <c r="BY26" s="19"/>
      <c r="CA26" s="1"/>
      <c r="CD26" s="18"/>
      <c r="CE26" s="19"/>
      <c r="CF26" s="19"/>
      <c r="CG26" s="19"/>
      <c r="CH26" s="19"/>
      <c r="CI26" s="19"/>
      <c r="CJ26" s="19"/>
      <c r="CK26" s="19"/>
    </row>
    <row r="27" spans="2:95">
      <c r="B27" s="3" t="s">
        <v>9</v>
      </c>
      <c r="C27" s="4" t="s">
        <v>24</v>
      </c>
      <c r="D27" s="4" t="s">
        <v>24</v>
      </c>
      <c r="E27" s="4">
        <v>22.337599999999998</v>
      </c>
      <c r="F27" s="4">
        <v>0</v>
      </c>
      <c r="G27" s="4">
        <v>5.6</v>
      </c>
      <c r="H27" s="4">
        <v>1.8</v>
      </c>
      <c r="I27" s="4">
        <v>0</v>
      </c>
      <c r="K27" s="3" t="s">
        <v>9</v>
      </c>
      <c r="L27" s="4" t="s">
        <v>24</v>
      </c>
      <c r="M27" s="4" t="s">
        <v>24</v>
      </c>
      <c r="N27" s="4">
        <v>14.982397000000001</v>
      </c>
      <c r="O27" s="4">
        <v>0.96816500000000005</v>
      </c>
      <c r="P27" s="4">
        <v>8</v>
      </c>
      <c r="Q27" s="17">
        <v>8.9678789999999999</v>
      </c>
      <c r="R27" s="17">
        <v>28.464418999999999</v>
      </c>
      <c r="S27" s="16"/>
      <c r="T27" s="3" t="s">
        <v>9</v>
      </c>
      <c r="U27" s="4" t="s">
        <v>24</v>
      </c>
      <c r="V27" s="4" t="s">
        <v>24</v>
      </c>
      <c r="W27" s="4">
        <v>14.982397000000001</v>
      </c>
      <c r="X27" s="4">
        <v>0.96816500000000005</v>
      </c>
      <c r="Y27" s="4">
        <v>8</v>
      </c>
      <c r="Z27" s="4">
        <v>8.9678789999999999</v>
      </c>
      <c r="AA27" s="4">
        <v>28.464418999999999</v>
      </c>
      <c r="AC27" s="3" t="s">
        <v>9</v>
      </c>
      <c r="AD27" s="4" t="s">
        <v>24</v>
      </c>
      <c r="AE27" s="4" t="s">
        <v>24</v>
      </c>
      <c r="AF27" s="4">
        <v>15.834376000000001</v>
      </c>
      <c r="AG27" s="4">
        <v>0</v>
      </c>
      <c r="AH27" s="4">
        <v>8</v>
      </c>
      <c r="AI27" s="4">
        <v>9.0758589999999995</v>
      </c>
      <c r="AJ27" s="4">
        <v>30.078108</v>
      </c>
      <c r="AK27" s="16"/>
      <c r="AL27" s="3" t="s">
        <v>9</v>
      </c>
      <c r="AM27" s="4" t="s">
        <v>24</v>
      </c>
      <c r="AN27" s="4" t="s">
        <v>24</v>
      </c>
      <c r="AO27" s="4">
        <v>11.684443999999999</v>
      </c>
      <c r="AP27" s="4">
        <v>4.5364779999999998</v>
      </c>
      <c r="AQ27" s="4">
        <v>8</v>
      </c>
      <c r="AR27" s="4">
        <v>8.7166149999999991</v>
      </c>
      <c r="AS27" s="4">
        <v>24.709416000000001</v>
      </c>
      <c r="AT27" s="21"/>
      <c r="AU27" s="3" t="s">
        <v>9</v>
      </c>
      <c r="AV27" s="4" t="s">
        <v>24</v>
      </c>
      <c r="AW27" s="4" t="s">
        <v>24</v>
      </c>
      <c r="AX27" s="4">
        <v>11.684443999999999</v>
      </c>
      <c r="AY27" s="4">
        <v>4.5364779999999998</v>
      </c>
      <c r="AZ27" s="4">
        <v>8</v>
      </c>
      <c r="BA27" s="4">
        <v>8.7166149999999991</v>
      </c>
      <c r="BB27" s="4">
        <v>24.709416000000001</v>
      </c>
      <c r="BF27" s="18"/>
      <c r="BG27" s="19"/>
      <c r="BH27" s="19"/>
      <c r="BI27" s="19"/>
      <c r="BJ27" s="19"/>
      <c r="BK27" s="19"/>
      <c r="BL27" s="19"/>
      <c r="BM27" s="19"/>
      <c r="BO27" s="1"/>
      <c r="BR27" s="18"/>
      <c r="BS27" s="19"/>
      <c r="BT27" s="19"/>
      <c r="BU27" s="19"/>
      <c r="BV27" s="19"/>
      <c r="BW27" s="19"/>
      <c r="BX27" s="19"/>
      <c r="BY27" s="19"/>
      <c r="CA27" s="1"/>
      <c r="CD27" s="18"/>
      <c r="CE27" s="19"/>
      <c r="CF27" s="19"/>
      <c r="CG27" s="19"/>
      <c r="CH27" s="19"/>
      <c r="CI27" s="19"/>
      <c r="CJ27" s="19"/>
      <c r="CK27" s="19"/>
    </row>
    <row r="28" spans="2:95">
      <c r="S28" s="16"/>
      <c r="T28" s="1"/>
      <c r="U28" s="6"/>
      <c r="V28" s="6"/>
      <c r="W28" s="14"/>
      <c r="X28" s="14"/>
      <c r="Y28" s="14"/>
      <c r="Z28" s="14"/>
      <c r="AA28" s="14"/>
      <c r="AK28" s="16"/>
      <c r="AS28" s="5"/>
      <c r="BB28" s="1"/>
      <c r="BF28" s="5"/>
      <c r="BO28" s="1"/>
      <c r="CA28" s="1"/>
    </row>
    <row r="29" spans="2:95" ht="29.5">
      <c r="B29" s="3" t="s">
        <v>16</v>
      </c>
      <c r="C29" s="3" t="s">
        <v>17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K29" s="3" t="s">
        <v>16</v>
      </c>
      <c r="L29" s="3" t="s">
        <v>17</v>
      </c>
      <c r="M29" s="3" t="s">
        <v>18</v>
      </c>
      <c r="N29" s="3" t="s">
        <v>19</v>
      </c>
      <c r="O29" s="3" t="s">
        <v>20</v>
      </c>
      <c r="P29" s="3" t="s">
        <v>21</v>
      </c>
      <c r="Q29" s="3" t="s">
        <v>22</v>
      </c>
      <c r="R29" s="3" t="s">
        <v>23</v>
      </c>
      <c r="S29" s="16"/>
      <c r="T29" s="3" t="s">
        <v>16</v>
      </c>
      <c r="U29" s="3" t="s">
        <v>17</v>
      </c>
      <c r="V29" s="3" t="s">
        <v>18</v>
      </c>
      <c r="W29" s="3" t="s">
        <v>19</v>
      </c>
      <c r="X29" s="3" t="s">
        <v>20</v>
      </c>
      <c r="Y29" s="3" t="s">
        <v>21</v>
      </c>
      <c r="Z29" s="3" t="s">
        <v>22</v>
      </c>
      <c r="AA29" s="3" t="s">
        <v>23</v>
      </c>
      <c r="AC29" s="3" t="s">
        <v>16</v>
      </c>
      <c r="AD29" s="3" t="s">
        <v>17</v>
      </c>
      <c r="AE29" s="3" t="s">
        <v>18</v>
      </c>
      <c r="AF29" s="3" t="s">
        <v>19</v>
      </c>
      <c r="AG29" s="3" t="s">
        <v>20</v>
      </c>
      <c r="AH29" s="3" t="s">
        <v>21</v>
      </c>
      <c r="AI29" s="3" t="s">
        <v>22</v>
      </c>
      <c r="AJ29" s="3" t="s">
        <v>23</v>
      </c>
      <c r="AK29" s="16"/>
      <c r="AL29" s="3" t="s">
        <v>16</v>
      </c>
      <c r="AM29" s="3" t="s">
        <v>17</v>
      </c>
      <c r="AN29" s="3" t="s">
        <v>18</v>
      </c>
      <c r="AO29" s="3" t="s">
        <v>19</v>
      </c>
      <c r="AP29" s="3" t="s">
        <v>20</v>
      </c>
      <c r="AQ29" s="3" t="s">
        <v>21</v>
      </c>
      <c r="AR29" s="3" t="s">
        <v>22</v>
      </c>
      <c r="AS29" s="3" t="s">
        <v>23</v>
      </c>
      <c r="AT29" s="20"/>
      <c r="AU29" s="3" t="s">
        <v>16</v>
      </c>
      <c r="AV29" s="3" t="s">
        <v>17</v>
      </c>
      <c r="AW29" s="3" t="s">
        <v>18</v>
      </c>
      <c r="AX29" s="3" t="s">
        <v>19</v>
      </c>
      <c r="AY29" s="3" t="s">
        <v>20</v>
      </c>
      <c r="AZ29" s="3" t="s">
        <v>21</v>
      </c>
      <c r="BA29" s="3" t="s">
        <v>22</v>
      </c>
      <c r="BB29" s="3" t="s">
        <v>23</v>
      </c>
      <c r="BF29" s="18"/>
      <c r="BG29" s="18"/>
      <c r="BH29" s="18"/>
      <c r="BI29" s="18"/>
      <c r="BJ29" s="18"/>
      <c r="BK29" s="18"/>
      <c r="BL29" s="18"/>
      <c r="BM29" s="18"/>
      <c r="BO29" s="1"/>
      <c r="BR29" s="18"/>
      <c r="BS29" s="18"/>
      <c r="BT29" s="18"/>
      <c r="BU29" s="18"/>
      <c r="BV29" s="18"/>
      <c r="BW29" s="18"/>
      <c r="BX29" s="18"/>
      <c r="BY29" s="18"/>
      <c r="CA29" s="1"/>
    </row>
    <row r="30" spans="2:95">
      <c r="B30" s="3" t="s">
        <v>10</v>
      </c>
      <c r="C30" s="3"/>
      <c r="D30" s="3"/>
      <c r="E30" s="3"/>
      <c r="F30" s="3"/>
      <c r="G30" s="3"/>
      <c r="H30" s="3"/>
      <c r="I30" s="3"/>
      <c r="K30" s="3" t="s">
        <v>10</v>
      </c>
      <c r="L30" s="3"/>
      <c r="M30" s="3"/>
      <c r="N30" s="3"/>
      <c r="O30" s="3"/>
      <c r="P30" s="3"/>
      <c r="Q30" s="3"/>
      <c r="R30" s="3"/>
      <c r="S30" s="16"/>
      <c r="T30" s="3" t="s">
        <v>10</v>
      </c>
      <c r="U30" s="3"/>
      <c r="V30" s="3"/>
      <c r="W30" s="3"/>
      <c r="X30" s="3"/>
      <c r="Y30" s="3"/>
      <c r="Z30" s="3"/>
      <c r="AA30" s="3"/>
      <c r="AC30" s="3" t="s">
        <v>10</v>
      </c>
      <c r="AD30" s="3"/>
      <c r="AE30" s="3"/>
      <c r="AF30" s="3"/>
      <c r="AG30" s="3"/>
      <c r="AH30" s="3"/>
      <c r="AI30" s="3"/>
      <c r="AJ30" s="3"/>
      <c r="AK30" s="16"/>
      <c r="AL30" s="3" t="s">
        <v>10</v>
      </c>
      <c r="AM30" s="3"/>
      <c r="AN30" s="3"/>
      <c r="AO30" s="3"/>
      <c r="AP30" s="3"/>
      <c r="AQ30" s="3"/>
      <c r="AR30" s="3"/>
      <c r="AS30" s="3"/>
      <c r="AT30" s="20"/>
      <c r="AU30" s="3" t="s">
        <v>10</v>
      </c>
      <c r="AV30" s="3"/>
      <c r="AW30" s="3"/>
      <c r="AX30" s="3"/>
      <c r="AY30" s="3"/>
      <c r="AZ30" s="3"/>
      <c r="BA30" s="3"/>
      <c r="BB30" s="3"/>
      <c r="BF30" s="18"/>
      <c r="BG30" s="18"/>
      <c r="BH30" s="18"/>
      <c r="BI30" s="18"/>
      <c r="BJ30" s="18"/>
      <c r="BK30" s="18"/>
      <c r="BL30" s="18"/>
      <c r="BM30" s="18"/>
      <c r="BO30" s="1"/>
      <c r="BR30" s="18"/>
      <c r="BS30" s="18"/>
      <c r="BT30" s="18"/>
      <c r="BU30" s="18"/>
      <c r="BV30" s="18"/>
      <c r="BW30" s="18"/>
      <c r="BX30" s="18"/>
      <c r="BY30" s="18"/>
      <c r="CA30" s="1"/>
      <c r="CD30" s="18"/>
      <c r="CE30" s="18"/>
      <c r="CF30" s="18"/>
      <c r="CG30" s="18"/>
      <c r="CH30" s="18"/>
      <c r="CI30" s="18"/>
      <c r="CJ30" s="18"/>
      <c r="CK30" s="18"/>
    </row>
    <row r="31" spans="2:95">
      <c r="B31" s="3" t="s">
        <v>0</v>
      </c>
      <c r="C31" s="4" t="s">
        <v>24</v>
      </c>
      <c r="D31" s="4" t="s">
        <v>24</v>
      </c>
      <c r="E31" s="4">
        <v>426.32024799999999</v>
      </c>
      <c r="F31" s="4" t="s">
        <v>24</v>
      </c>
      <c r="G31" s="4" t="s">
        <v>24</v>
      </c>
      <c r="H31" s="4">
        <v>10.695792000000001</v>
      </c>
      <c r="I31" s="4">
        <v>0</v>
      </c>
      <c r="K31" s="3" t="s">
        <v>0</v>
      </c>
      <c r="L31" s="4" t="s">
        <v>24</v>
      </c>
      <c r="M31" s="4" t="s">
        <v>24</v>
      </c>
      <c r="N31" s="4">
        <v>123.63745900000001</v>
      </c>
      <c r="O31" s="4" t="s">
        <v>24</v>
      </c>
      <c r="P31" s="4" t="s">
        <v>24</v>
      </c>
      <c r="Q31" s="4">
        <v>127.74796499999999</v>
      </c>
      <c r="R31" s="4">
        <v>185.630616</v>
      </c>
      <c r="S31" s="16"/>
      <c r="T31" s="3" t="s">
        <v>0</v>
      </c>
      <c r="U31" s="4" t="s">
        <v>24</v>
      </c>
      <c r="V31" s="4" t="s">
        <v>24</v>
      </c>
      <c r="W31" s="4">
        <v>193.00317200000001</v>
      </c>
      <c r="X31" s="4" t="s">
        <v>24</v>
      </c>
      <c r="Y31" s="4" t="s">
        <v>24</v>
      </c>
      <c r="Z31" s="4">
        <v>154.87081000000001</v>
      </c>
      <c r="AA31" s="4">
        <v>89.142056999999994</v>
      </c>
      <c r="AC31" s="3" t="s">
        <v>0</v>
      </c>
      <c r="AD31" s="4" t="s">
        <v>24</v>
      </c>
      <c r="AE31" s="4" t="s">
        <v>24</v>
      </c>
      <c r="AF31" s="4">
        <v>123.63745900000001</v>
      </c>
      <c r="AG31" s="4" t="s">
        <v>24</v>
      </c>
      <c r="AH31" s="4" t="s">
        <v>24</v>
      </c>
      <c r="AI31" s="4">
        <v>127.74796499999999</v>
      </c>
      <c r="AJ31" s="4">
        <v>185.630616</v>
      </c>
      <c r="AK31" s="16"/>
      <c r="AL31" s="3" t="s">
        <v>0</v>
      </c>
      <c r="AM31" s="4" t="s">
        <v>24</v>
      </c>
      <c r="AN31" s="4" t="s">
        <v>24</v>
      </c>
      <c r="AO31" s="4">
        <v>186.51967999999999</v>
      </c>
      <c r="AP31" s="4" t="s">
        <v>24</v>
      </c>
      <c r="AQ31" s="4" t="s">
        <v>24</v>
      </c>
      <c r="AR31" s="4">
        <v>165.19775999999999</v>
      </c>
      <c r="AS31" s="4">
        <v>85.298599999999993</v>
      </c>
      <c r="AT31" s="21"/>
      <c r="AU31" s="3" t="s">
        <v>0</v>
      </c>
      <c r="AV31" s="4" t="s">
        <v>24</v>
      </c>
      <c r="AW31" s="4" t="s">
        <v>24</v>
      </c>
      <c r="AX31" s="4">
        <v>119.672629</v>
      </c>
      <c r="AY31" s="4" t="s">
        <v>24</v>
      </c>
      <c r="AZ31" s="4" t="s">
        <v>24</v>
      </c>
      <c r="BA31" s="4">
        <v>140.30295799999999</v>
      </c>
      <c r="BB31" s="4">
        <v>177.04045300000001</v>
      </c>
      <c r="BF31" s="18"/>
      <c r="BG31" s="19"/>
      <c r="BH31" s="19"/>
      <c r="BI31" s="19"/>
      <c r="BJ31" s="19"/>
      <c r="BK31" s="19"/>
      <c r="BL31" s="19"/>
      <c r="BM31" s="19"/>
      <c r="BO31" s="1"/>
      <c r="BR31" s="18"/>
      <c r="BS31" s="19"/>
      <c r="BT31" s="19"/>
      <c r="BU31" s="19"/>
      <c r="BV31" s="19"/>
      <c r="BW31" s="19"/>
      <c r="BX31" s="19"/>
      <c r="BY31" s="19"/>
      <c r="CA31" s="1"/>
      <c r="CD31" s="18"/>
      <c r="CE31" s="18"/>
      <c r="CF31" s="18"/>
      <c r="CG31" s="18"/>
      <c r="CH31" s="18"/>
      <c r="CI31" s="18"/>
      <c r="CJ31" s="18"/>
      <c r="CK31" s="18"/>
    </row>
    <row r="32" spans="2:95">
      <c r="B32" s="3" t="s">
        <v>1</v>
      </c>
      <c r="C32" s="4">
        <v>0</v>
      </c>
      <c r="D32" s="4" t="s">
        <v>24</v>
      </c>
      <c r="E32" s="4">
        <v>1083.5899830000001</v>
      </c>
      <c r="F32" s="4" t="s">
        <v>24</v>
      </c>
      <c r="G32" s="4" t="s">
        <v>24</v>
      </c>
      <c r="H32" s="4">
        <v>118.332117</v>
      </c>
      <c r="I32" s="4">
        <v>0</v>
      </c>
      <c r="K32" s="3" t="s">
        <v>1</v>
      </c>
      <c r="L32" s="4">
        <v>0</v>
      </c>
      <c r="M32" s="4" t="s">
        <v>24</v>
      </c>
      <c r="N32" s="4">
        <v>485.84421099999997</v>
      </c>
      <c r="O32" s="4" t="s">
        <v>24</v>
      </c>
      <c r="P32" s="4" t="s">
        <v>24</v>
      </c>
      <c r="Q32" s="4">
        <v>387.15838300000001</v>
      </c>
      <c r="R32" s="4">
        <v>328.91950600000001</v>
      </c>
      <c r="S32" s="16"/>
      <c r="T32" s="3" t="s">
        <v>1</v>
      </c>
      <c r="U32" s="4">
        <v>0</v>
      </c>
      <c r="V32" s="4" t="s">
        <v>24</v>
      </c>
      <c r="W32" s="4">
        <v>603.99503900000002</v>
      </c>
      <c r="X32" s="4" t="s">
        <v>24</v>
      </c>
      <c r="Y32" s="4" t="s">
        <v>24</v>
      </c>
      <c r="Z32" s="4">
        <v>432.68642199999999</v>
      </c>
      <c r="AA32" s="4">
        <v>165.24063899999999</v>
      </c>
      <c r="AC32" s="3" t="s">
        <v>1</v>
      </c>
      <c r="AD32" s="4">
        <v>0</v>
      </c>
      <c r="AE32" s="4" t="s">
        <v>24</v>
      </c>
      <c r="AF32" s="4">
        <v>485.84421099999997</v>
      </c>
      <c r="AG32" s="4" t="s">
        <v>24</v>
      </c>
      <c r="AH32" s="4" t="s">
        <v>24</v>
      </c>
      <c r="AI32" s="4">
        <v>387.15838300000001</v>
      </c>
      <c r="AJ32" s="4">
        <v>328.91950600000001</v>
      </c>
      <c r="AK32" s="16"/>
      <c r="AL32" s="3" t="s">
        <v>1</v>
      </c>
      <c r="AM32" s="4">
        <v>62.456899999999997</v>
      </c>
      <c r="AN32" s="4" t="s">
        <v>24</v>
      </c>
      <c r="AO32" s="4">
        <v>527.06244000000004</v>
      </c>
      <c r="AP32" s="4" t="s">
        <v>24</v>
      </c>
      <c r="AQ32" s="4" t="s">
        <v>24</v>
      </c>
      <c r="AR32" s="4">
        <v>449.48411599999997</v>
      </c>
      <c r="AS32" s="4">
        <v>162.918644</v>
      </c>
      <c r="AT32" s="21"/>
      <c r="AU32" s="3" t="s">
        <v>1</v>
      </c>
      <c r="AV32" s="4">
        <v>61.929662999999998</v>
      </c>
      <c r="AW32" s="4" t="s">
        <v>24</v>
      </c>
      <c r="AX32" s="4">
        <v>412.49200100000002</v>
      </c>
      <c r="AY32" s="4" t="s">
        <v>24</v>
      </c>
      <c r="AZ32" s="4" t="s">
        <v>24</v>
      </c>
      <c r="BA32" s="4">
        <v>403.39085699999998</v>
      </c>
      <c r="BB32" s="4">
        <v>324.109579</v>
      </c>
      <c r="BF32" s="18"/>
      <c r="BG32" s="19"/>
      <c r="BH32" s="19"/>
      <c r="BI32" s="19"/>
      <c r="BJ32" s="19"/>
      <c r="BK32" s="19"/>
      <c r="BL32" s="19"/>
      <c r="BM32" s="19"/>
      <c r="BO32" s="1"/>
      <c r="BR32" s="18"/>
      <c r="BS32" s="19"/>
      <c r="BT32" s="19"/>
      <c r="BU32" s="19"/>
      <c r="BV32" s="19"/>
      <c r="BW32" s="19"/>
      <c r="BX32" s="19"/>
      <c r="BY32" s="19"/>
      <c r="CA32" s="1"/>
      <c r="CD32" s="18"/>
      <c r="CE32" s="19"/>
      <c r="CF32" s="19"/>
      <c r="CG32" s="19"/>
      <c r="CH32" s="19"/>
      <c r="CI32" s="19"/>
      <c r="CJ32" s="19"/>
      <c r="CK32" s="19"/>
    </row>
    <row r="33" spans="2:89">
      <c r="B33" s="3" t="s">
        <v>2</v>
      </c>
      <c r="C33" s="4" t="s">
        <v>24</v>
      </c>
      <c r="D33" s="4" t="s">
        <v>24</v>
      </c>
      <c r="E33" s="4">
        <v>69.664900000000003</v>
      </c>
      <c r="F33" s="4">
        <v>0</v>
      </c>
      <c r="G33" s="4">
        <v>57.816000000000003</v>
      </c>
      <c r="H33" s="4">
        <v>0</v>
      </c>
      <c r="I33" s="4">
        <v>0</v>
      </c>
      <c r="K33" s="3" t="s">
        <v>2</v>
      </c>
      <c r="L33" s="4" t="s">
        <v>24</v>
      </c>
      <c r="M33" s="4" t="s">
        <v>24</v>
      </c>
      <c r="N33" s="4">
        <v>0</v>
      </c>
      <c r="O33" s="4">
        <v>69.664900000000003</v>
      </c>
      <c r="P33" s="4">
        <v>57.816000000000003</v>
      </c>
      <c r="Q33" s="4">
        <v>0</v>
      </c>
      <c r="R33" s="4">
        <v>0</v>
      </c>
      <c r="S33" s="16"/>
      <c r="T33" s="3" t="s">
        <v>2</v>
      </c>
      <c r="U33" s="4" t="s">
        <v>24</v>
      </c>
      <c r="V33" s="4" t="s">
        <v>24</v>
      </c>
      <c r="W33" s="4">
        <v>0</v>
      </c>
      <c r="X33" s="4">
        <v>69.664900000000003</v>
      </c>
      <c r="Y33" s="4">
        <v>57.816000000000003</v>
      </c>
      <c r="Z33" s="4">
        <v>0</v>
      </c>
      <c r="AA33" s="4">
        <v>0</v>
      </c>
      <c r="AC33" s="3" t="s">
        <v>2</v>
      </c>
      <c r="AD33" s="4" t="s">
        <v>24</v>
      </c>
      <c r="AE33" s="4" t="s">
        <v>24</v>
      </c>
      <c r="AF33" s="4">
        <v>0</v>
      </c>
      <c r="AG33" s="4">
        <v>69.664900000000003</v>
      </c>
      <c r="AH33" s="4">
        <v>57.816000000000003</v>
      </c>
      <c r="AI33" s="4">
        <v>0</v>
      </c>
      <c r="AJ33" s="4">
        <v>0</v>
      </c>
      <c r="AK33" s="16"/>
      <c r="AL33" s="3" t="s">
        <v>2</v>
      </c>
      <c r="AM33" s="4" t="s">
        <v>24</v>
      </c>
      <c r="AN33" s="4" t="s">
        <v>24</v>
      </c>
      <c r="AO33" s="4">
        <v>0</v>
      </c>
      <c r="AP33" s="4">
        <v>69.664900000000003</v>
      </c>
      <c r="AQ33" s="4">
        <v>57.816000000000003</v>
      </c>
      <c r="AR33" s="4">
        <v>0</v>
      </c>
      <c r="AS33" s="4">
        <v>0</v>
      </c>
      <c r="AT33" s="21"/>
      <c r="AU33" s="3" t="s">
        <v>2</v>
      </c>
      <c r="AV33" s="4" t="s">
        <v>24</v>
      </c>
      <c r="AW33" s="4" t="s">
        <v>24</v>
      </c>
      <c r="AX33" s="4">
        <v>0</v>
      </c>
      <c r="AY33" s="4">
        <v>69.664900000000003</v>
      </c>
      <c r="AZ33" s="4">
        <v>57.816000000000003</v>
      </c>
      <c r="BA33" s="4">
        <v>0</v>
      </c>
      <c r="BB33" s="4">
        <v>0</v>
      </c>
      <c r="BF33" s="18"/>
      <c r="BG33" s="19"/>
      <c r="BH33" s="19"/>
      <c r="BI33" s="19"/>
      <c r="BJ33" s="19"/>
      <c r="BK33" s="19"/>
      <c r="BL33" s="19"/>
      <c r="BM33" s="19"/>
      <c r="BO33" s="1"/>
      <c r="BR33" s="18"/>
      <c r="BS33" s="19"/>
      <c r="BT33" s="19"/>
      <c r="BU33" s="19"/>
      <c r="BV33" s="19"/>
      <c r="BW33" s="19"/>
      <c r="BX33" s="19"/>
      <c r="BY33" s="19"/>
      <c r="CA33" s="1"/>
      <c r="CD33" s="18"/>
      <c r="CE33" s="19"/>
      <c r="CF33" s="19"/>
      <c r="CG33" s="19"/>
      <c r="CH33" s="19"/>
      <c r="CI33" s="19"/>
      <c r="CJ33" s="19"/>
      <c r="CK33" s="19"/>
    </row>
    <row r="34" spans="2:89">
      <c r="B34" s="3" t="s">
        <v>3</v>
      </c>
      <c r="C34" s="4">
        <v>32.411999999999999</v>
      </c>
      <c r="D34" s="4">
        <v>0</v>
      </c>
      <c r="E34" s="4">
        <v>1524.4081779999999</v>
      </c>
      <c r="F34" s="4">
        <v>128.77199999999999</v>
      </c>
      <c r="G34" s="4">
        <v>91.98</v>
      </c>
      <c r="H34" s="4">
        <v>124.5307</v>
      </c>
      <c r="I34" s="4">
        <v>101.067322</v>
      </c>
      <c r="K34" s="3" t="s">
        <v>3</v>
      </c>
      <c r="L34" s="4">
        <v>11.367050000000001</v>
      </c>
      <c r="M34" s="4">
        <v>0</v>
      </c>
      <c r="N34" s="4">
        <v>178.968456</v>
      </c>
      <c r="O34" s="4">
        <v>204.600551</v>
      </c>
      <c r="P34" s="4">
        <v>80.342383999999996</v>
      </c>
      <c r="Q34" s="4">
        <v>261.53367700000001</v>
      </c>
      <c r="R34" s="4">
        <v>1266.358082</v>
      </c>
      <c r="S34" s="16"/>
      <c r="T34" s="3" t="s">
        <v>3</v>
      </c>
      <c r="U34" s="4">
        <v>21.657314</v>
      </c>
      <c r="V34" s="4">
        <v>0</v>
      </c>
      <c r="W34" s="4">
        <v>389.89712400000002</v>
      </c>
      <c r="X34" s="4">
        <v>331.73933499999998</v>
      </c>
      <c r="Y34" s="4">
        <v>111.495507</v>
      </c>
      <c r="Z34" s="4">
        <v>489.222847</v>
      </c>
      <c r="AA34" s="4">
        <v>659.15807299999994</v>
      </c>
      <c r="AC34" s="3" t="s">
        <v>3</v>
      </c>
      <c r="AD34" s="4">
        <v>13.388994</v>
      </c>
      <c r="AE34" s="4">
        <v>0</v>
      </c>
      <c r="AF34" s="4">
        <v>232.95006699999999</v>
      </c>
      <c r="AG34" s="4">
        <v>125.450868</v>
      </c>
      <c r="AH34" s="4">
        <v>76.376661999999996</v>
      </c>
      <c r="AI34" s="4">
        <v>305.93482699999998</v>
      </c>
      <c r="AJ34" s="4">
        <v>1249.0687829999999</v>
      </c>
      <c r="AK34" s="16"/>
      <c r="AL34" s="3" t="s">
        <v>3</v>
      </c>
      <c r="AM34" s="4">
        <v>55.358320999999997</v>
      </c>
      <c r="AN34" s="4">
        <v>0</v>
      </c>
      <c r="AO34" s="4">
        <v>346.06656400000003</v>
      </c>
      <c r="AP34" s="4">
        <v>318.66948300000001</v>
      </c>
      <c r="AQ34" s="4">
        <v>106.38200999999999</v>
      </c>
      <c r="AR34" s="4">
        <v>531.06924000000004</v>
      </c>
      <c r="AS34" s="4">
        <v>645.62458200000003</v>
      </c>
      <c r="AT34" s="21"/>
      <c r="AU34" s="3" t="s">
        <v>3</v>
      </c>
      <c r="AV34" s="4">
        <v>10.606953000000001</v>
      </c>
      <c r="AW34" s="4">
        <v>0</v>
      </c>
      <c r="AX34" s="4">
        <v>166.70580799999999</v>
      </c>
      <c r="AY34" s="4">
        <v>192.32891100000001</v>
      </c>
      <c r="AZ34" s="4">
        <v>75.969497000000004</v>
      </c>
      <c r="BA34" s="4">
        <v>310.488471</v>
      </c>
      <c r="BB34" s="4">
        <v>1247.070559</v>
      </c>
      <c r="BF34" s="18"/>
      <c r="BG34" s="19"/>
      <c r="BH34" s="19"/>
      <c r="BI34" s="19"/>
      <c r="BJ34" s="19"/>
      <c r="BK34" s="19"/>
      <c r="BL34" s="19"/>
      <c r="BM34" s="19"/>
      <c r="BO34" s="1"/>
      <c r="BR34" s="18"/>
      <c r="BS34" s="19"/>
      <c r="BT34" s="19"/>
      <c r="BU34" s="19"/>
      <c r="BV34" s="19"/>
      <c r="BW34" s="19"/>
      <c r="BX34" s="19"/>
      <c r="BY34" s="19"/>
      <c r="CA34" s="1"/>
      <c r="CD34" s="18"/>
      <c r="CE34" s="19"/>
      <c r="CF34" s="19"/>
      <c r="CG34" s="19"/>
      <c r="CH34" s="19"/>
      <c r="CI34" s="19"/>
      <c r="CJ34" s="19"/>
      <c r="CK34" s="19"/>
    </row>
    <row r="35" spans="2:89">
      <c r="B35" s="3" t="s">
        <v>4</v>
      </c>
      <c r="C35" s="4" t="s">
        <v>24</v>
      </c>
      <c r="D35" s="4" t="s">
        <v>24</v>
      </c>
      <c r="E35" s="4">
        <v>260.57751000000002</v>
      </c>
      <c r="F35" s="4">
        <v>0</v>
      </c>
      <c r="G35" s="4">
        <v>0</v>
      </c>
      <c r="H35" s="4">
        <v>3.4411900000000002</v>
      </c>
      <c r="I35" s="4">
        <v>0</v>
      </c>
      <c r="K35" s="3" t="s">
        <v>4</v>
      </c>
      <c r="L35" s="4" t="s">
        <v>24</v>
      </c>
      <c r="M35" s="4" t="s">
        <v>24</v>
      </c>
      <c r="N35" s="4">
        <v>14.612947999999999</v>
      </c>
      <c r="O35" s="4">
        <v>38.884006999999997</v>
      </c>
      <c r="P35" s="4">
        <v>0</v>
      </c>
      <c r="Q35" s="4">
        <v>2.6826370000000002</v>
      </c>
      <c r="R35" s="4">
        <v>207.83910800000001</v>
      </c>
      <c r="S35" s="16"/>
      <c r="T35" s="3" t="s">
        <v>4</v>
      </c>
      <c r="U35" s="4" t="s">
        <v>24</v>
      </c>
      <c r="V35" s="4" t="s">
        <v>24</v>
      </c>
      <c r="W35" s="4">
        <v>9.7336030000000004</v>
      </c>
      <c r="X35" s="4">
        <v>95.989153999999999</v>
      </c>
      <c r="Y35" s="4">
        <v>0</v>
      </c>
      <c r="Z35" s="4">
        <v>13.802496</v>
      </c>
      <c r="AA35" s="4">
        <v>144.493447</v>
      </c>
      <c r="AC35" s="3" t="s">
        <v>4</v>
      </c>
      <c r="AD35" s="4" t="s">
        <v>24</v>
      </c>
      <c r="AE35" s="4" t="s">
        <v>24</v>
      </c>
      <c r="AF35" s="4">
        <v>34.266669</v>
      </c>
      <c r="AG35" s="4">
        <v>0</v>
      </c>
      <c r="AH35" s="4">
        <v>0</v>
      </c>
      <c r="AI35" s="4">
        <v>12.301757</v>
      </c>
      <c r="AJ35" s="4">
        <v>217.45027400000001</v>
      </c>
      <c r="AK35" s="16"/>
      <c r="AL35" s="3" t="s">
        <v>4</v>
      </c>
      <c r="AM35" s="4" t="s">
        <v>24</v>
      </c>
      <c r="AN35" s="4" t="s">
        <v>24</v>
      </c>
      <c r="AO35" s="4">
        <v>6.5603550000000004</v>
      </c>
      <c r="AP35" s="4">
        <v>98.764478999999994</v>
      </c>
      <c r="AQ35" s="4">
        <v>0</v>
      </c>
      <c r="AR35" s="4">
        <v>14.213274999999999</v>
      </c>
      <c r="AS35" s="4">
        <v>144.480591</v>
      </c>
      <c r="AT35" s="21"/>
      <c r="AU35" s="3" t="s">
        <v>4</v>
      </c>
      <c r="AV35" s="4" t="s">
        <v>24</v>
      </c>
      <c r="AW35" s="4" t="s">
        <v>24</v>
      </c>
      <c r="AX35" s="4">
        <v>7.3441939999999999</v>
      </c>
      <c r="AY35" s="4">
        <v>55.886111</v>
      </c>
      <c r="AZ35" s="4">
        <v>0</v>
      </c>
      <c r="BA35" s="4">
        <v>3.8576920000000001</v>
      </c>
      <c r="BB35" s="4">
        <v>196.93070299999999</v>
      </c>
      <c r="BF35" s="18"/>
      <c r="BG35" s="19"/>
      <c r="BH35" s="19"/>
      <c r="BI35" s="19"/>
      <c r="BJ35" s="19"/>
      <c r="BK35" s="19"/>
      <c r="BL35" s="19"/>
      <c r="BM35" s="19"/>
      <c r="BO35" s="1"/>
      <c r="BR35" s="18"/>
      <c r="BS35" s="19"/>
      <c r="BT35" s="19"/>
      <c r="BU35" s="19"/>
      <c r="BV35" s="19"/>
      <c r="BW35" s="19"/>
      <c r="BX35" s="19"/>
      <c r="BY35" s="19"/>
      <c r="CA35" s="1"/>
      <c r="CD35" s="18"/>
      <c r="CE35" s="19"/>
      <c r="CF35" s="19"/>
      <c r="CG35" s="19"/>
      <c r="CH35" s="19"/>
      <c r="CI35" s="19"/>
      <c r="CJ35" s="19"/>
      <c r="CK35" s="19"/>
    </row>
    <row r="36" spans="2:89">
      <c r="B36" s="3" t="s">
        <v>5</v>
      </c>
      <c r="C36" s="4" t="s">
        <v>24</v>
      </c>
      <c r="D36" s="4" t="s">
        <v>24</v>
      </c>
      <c r="E36" s="4">
        <v>462.81464199999999</v>
      </c>
      <c r="F36" s="4">
        <v>0</v>
      </c>
      <c r="G36" s="4" t="s">
        <v>24</v>
      </c>
      <c r="H36" s="4">
        <v>10.624758</v>
      </c>
      <c r="I36" s="4">
        <v>0</v>
      </c>
      <c r="K36" s="3" t="s">
        <v>5</v>
      </c>
      <c r="L36" s="4" t="s">
        <v>24</v>
      </c>
      <c r="M36" s="4" t="s">
        <v>24</v>
      </c>
      <c r="N36" s="4">
        <v>29.998235000000001</v>
      </c>
      <c r="O36" s="4">
        <v>44.945050999999999</v>
      </c>
      <c r="P36" s="4" t="s">
        <v>24</v>
      </c>
      <c r="Q36" s="4">
        <v>31.352141</v>
      </c>
      <c r="R36" s="4">
        <v>367.14397300000002</v>
      </c>
      <c r="S36" s="16"/>
      <c r="T36" s="3" t="s">
        <v>5</v>
      </c>
      <c r="U36" s="4" t="s">
        <v>24</v>
      </c>
      <c r="V36" s="4" t="s">
        <v>24</v>
      </c>
      <c r="W36" s="4">
        <v>18.780360999999999</v>
      </c>
      <c r="X36" s="4">
        <v>159.41576800000001</v>
      </c>
      <c r="Y36" s="4" t="s">
        <v>24</v>
      </c>
      <c r="Z36" s="4">
        <v>47.414946</v>
      </c>
      <c r="AA36" s="4">
        <v>247.828326</v>
      </c>
      <c r="AC36" s="3" t="s">
        <v>5</v>
      </c>
      <c r="AD36" s="4" t="s">
        <v>24</v>
      </c>
      <c r="AE36" s="4" t="s">
        <v>24</v>
      </c>
      <c r="AF36" s="4">
        <v>51.283520000000003</v>
      </c>
      <c r="AG36" s="4">
        <v>0</v>
      </c>
      <c r="AH36" s="4" t="s">
        <v>24</v>
      </c>
      <c r="AI36" s="4">
        <v>44.370370000000001</v>
      </c>
      <c r="AJ36" s="4">
        <v>377.78550999999999</v>
      </c>
      <c r="AK36" s="16"/>
      <c r="AL36" s="3" t="s">
        <v>5</v>
      </c>
      <c r="AM36" s="4" t="s">
        <v>24</v>
      </c>
      <c r="AN36" s="4" t="s">
        <v>24</v>
      </c>
      <c r="AO36" s="4">
        <v>17.233625</v>
      </c>
      <c r="AP36" s="4">
        <v>151.61387999999999</v>
      </c>
      <c r="AQ36" s="4" t="s">
        <v>24</v>
      </c>
      <c r="AR36" s="4">
        <v>57.465086999999997</v>
      </c>
      <c r="AS36" s="4">
        <v>247.12680800000001</v>
      </c>
      <c r="AT36" s="21"/>
      <c r="AU36" s="3" t="s">
        <v>5</v>
      </c>
      <c r="AV36" s="4" t="s">
        <v>24</v>
      </c>
      <c r="AW36" s="4" t="s">
        <v>24</v>
      </c>
      <c r="AX36" s="4">
        <v>14.829419</v>
      </c>
      <c r="AY36" s="4">
        <v>80.266666000000001</v>
      </c>
      <c r="AZ36" s="4" t="s">
        <v>24</v>
      </c>
      <c r="BA36" s="4">
        <v>34.828276000000002</v>
      </c>
      <c r="BB36" s="4">
        <v>343.515039</v>
      </c>
      <c r="BF36" s="18"/>
      <c r="BG36" s="19"/>
      <c r="BH36" s="19"/>
      <c r="BI36" s="19"/>
      <c r="BJ36" s="19"/>
      <c r="BK36" s="19"/>
      <c r="BL36" s="19"/>
      <c r="BM36" s="19"/>
      <c r="BO36" s="1"/>
      <c r="BR36" s="18"/>
      <c r="BS36" s="19"/>
      <c r="BT36" s="19"/>
      <c r="BU36" s="19"/>
      <c r="BV36" s="19"/>
      <c r="BW36" s="19"/>
      <c r="BX36" s="19"/>
      <c r="BY36" s="19"/>
      <c r="CA36" s="1"/>
      <c r="CD36" s="18"/>
      <c r="CE36" s="19"/>
      <c r="CF36" s="19"/>
      <c r="CG36" s="19"/>
      <c r="CH36" s="19"/>
      <c r="CI36" s="19"/>
      <c r="CJ36" s="19"/>
      <c r="CK36" s="19"/>
    </row>
    <row r="37" spans="2:89">
      <c r="B37" s="3" t="s">
        <v>6</v>
      </c>
      <c r="C37" s="4" t="s">
        <v>24</v>
      </c>
      <c r="D37" s="4" t="s">
        <v>24</v>
      </c>
      <c r="E37" s="4">
        <v>16.390519999999999</v>
      </c>
      <c r="F37" s="4">
        <v>0</v>
      </c>
      <c r="G37" s="4" t="s">
        <v>24</v>
      </c>
      <c r="H37" s="4">
        <v>0</v>
      </c>
      <c r="I37" s="4" t="s">
        <v>24</v>
      </c>
      <c r="K37" s="3" t="s">
        <v>6</v>
      </c>
      <c r="L37" s="4" t="s">
        <v>24</v>
      </c>
      <c r="M37" s="4" t="s">
        <v>24</v>
      </c>
      <c r="N37" s="4">
        <v>0.255137</v>
      </c>
      <c r="O37" s="4">
        <v>15.153814000000001</v>
      </c>
      <c r="P37" s="4" t="s">
        <v>24</v>
      </c>
      <c r="Q37" s="4">
        <v>0.981568</v>
      </c>
      <c r="R37" s="4" t="s">
        <v>24</v>
      </c>
      <c r="S37" s="16"/>
      <c r="T37" s="3" t="s">
        <v>6</v>
      </c>
      <c r="U37" s="4" t="s">
        <v>24</v>
      </c>
      <c r="V37" s="4" t="s">
        <v>24</v>
      </c>
      <c r="W37" s="4">
        <v>0.255137</v>
      </c>
      <c r="X37" s="4">
        <v>15.153814000000001</v>
      </c>
      <c r="Y37" s="4" t="s">
        <v>24</v>
      </c>
      <c r="Z37" s="4">
        <v>0.981568</v>
      </c>
      <c r="AA37" s="4" t="s">
        <v>24</v>
      </c>
      <c r="AC37" s="3" t="s">
        <v>6</v>
      </c>
      <c r="AD37" s="4" t="s">
        <v>24</v>
      </c>
      <c r="AE37" s="4" t="s">
        <v>24</v>
      </c>
      <c r="AF37" s="4">
        <v>0.84052000000000004</v>
      </c>
      <c r="AG37" s="4">
        <v>13.570471</v>
      </c>
      <c r="AH37" s="4" t="s">
        <v>24</v>
      </c>
      <c r="AI37" s="4">
        <v>1.9795290000000001</v>
      </c>
      <c r="AJ37" s="4" t="s">
        <v>24</v>
      </c>
      <c r="AK37" s="16"/>
      <c r="AL37" s="3" t="s">
        <v>6</v>
      </c>
      <c r="AM37" s="4" t="s">
        <v>24</v>
      </c>
      <c r="AN37" s="4" t="s">
        <v>24</v>
      </c>
      <c r="AO37" s="4">
        <v>0.14376900000000001</v>
      </c>
      <c r="AP37" s="4">
        <v>15.450229999999999</v>
      </c>
      <c r="AQ37" s="4" t="s">
        <v>24</v>
      </c>
      <c r="AR37" s="4">
        <v>0.79652100000000003</v>
      </c>
      <c r="AS37" s="4" t="s">
        <v>24</v>
      </c>
      <c r="AT37" s="21"/>
      <c r="AU37" s="3" t="s">
        <v>6</v>
      </c>
      <c r="AV37" s="4" t="s">
        <v>24</v>
      </c>
      <c r="AW37" s="4" t="s">
        <v>24</v>
      </c>
      <c r="AX37" s="4">
        <v>0.14376900000000001</v>
      </c>
      <c r="AY37" s="4">
        <v>15.450229999999999</v>
      </c>
      <c r="AZ37" s="4" t="s">
        <v>24</v>
      </c>
      <c r="BA37" s="4">
        <v>0.79652100000000003</v>
      </c>
      <c r="BB37" s="4" t="s">
        <v>24</v>
      </c>
      <c r="BF37" s="18"/>
      <c r="BG37" s="19"/>
      <c r="BH37" s="19"/>
      <c r="BI37" s="19"/>
      <c r="BJ37" s="19"/>
      <c r="BK37" s="19"/>
      <c r="BL37" s="19"/>
      <c r="BM37" s="19"/>
      <c r="BO37" s="1"/>
      <c r="BR37" s="18"/>
      <c r="BS37" s="19"/>
      <c r="BT37" s="19"/>
      <c r="BU37" s="19"/>
      <c r="BV37" s="19"/>
      <c r="BW37" s="19"/>
      <c r="BX37" s="19"/>
      <c r="BY37" s="19"/>
      <c r="CA37" s="1"/>
      <c r="CD37" s="18"/>
      <c r="CE37" s="19"/>
      <c r="CF37" s="19"/>
      <c r="CG37" s="19"/>
      <c r="CH37" s="19"/>
      <c r="CI37" s="19"/>
      <c r="CJ37" s="19"/>
      <c r="CK37" s="19"/>
    </row>
    <row r="38" spans="2:89">
      <c r="B38" s="3" t="s">
        <v>7</v>
      </c>
      <c r="C38" s="4">
        <v>362.66399999999999</v>
      </c>
      <c r="D38" s="4" t="s">
        <v>24</v>
      </c>
      <c r="E38" s="4">
        <v>1257.489707</v>
      </c>
      <c r="F38" s="4">
        <v>0</v>
      </c>
      <c r="G38" s="4" t="s">
        <v>24</v>
      </c>
      <c r="H38" s="4">
        <v>136.52346900000001</v>
      </c>
      <c r="I38" s="4">
        <v>64.396124</v>
      </c>
      <c r="K38" s="3" t="s">
        <v>7</v>
      </c>
      <c r="L38" s="4">
        <v>143.81551099999999</v>
      </c>
      <c r="M38" s="4" t="s">
        <v>24</v>
      </c>
      <c r="N38" s="4">
        <v>101.845921</v>
      </c>
      <c r="O38" s="4">
        <v>294.13173999999998</v>
      </c>
      <c r="P38" s="4" t="s">
        <v>24</v>
      </c>
      <c r="Q38" s="4">
        <v>319.65625299999999</v>
      </c>
      <c r="R38" s="4">
        <v>961.623875</v>
      </c>
      <c r="S38" s="16"/>
      <c r="T38" s="3" t="s">
        <v>7</v>
      </c>
      <c r="U38" s="4">
        <v>243.89307299999999</v>
      </c>
      <c r="V38" s="4" t="s">
        <v>24</v>
      </c>
      <c r="W38" s="4">
        <v>257.49447500000002</v>
      </c>
      <c r="X38" s="4">
        <v>348.63319899999999</v>
      </c>
      <c r="Y38" s="4" t="s">
        <v>24</v>
      </c>
      <c r="Z38" s="4">
        <v>500.05173500000001</v>
      </c>
      <c r="AA38" s="4">
        <v>471.00081799999998</v>
      </c>
      <c r="AC38" s="3" t="s">
        <v>7</v>
      </c>
      <c r="AD38" s="4">
        <v>143.81551099999999</v>
      </c>
      <c r="AE38" s="4" t="s">
        <v>24</v>
      </c>
      <c r="AF38" s="4">
        <v>101.845921</v>
      </c>
      <c r="AG38" s="4">
        <v>294.13173999999998</v>
      </c>
      <c r="AH38" s="4" t="s">
        <v>24</v>
      </c>
      <c r="AI38" s="4">
        <v>319.65625299999999</v>
      </c>
      <c r="AJ38" s="4">
        <v>961.623875</v>
      </c>
      <c r="AK38" s="16"/>
      <c r="AL38" s="3" t="s">
        <v>7</v>
      </c>
      <c r="AM38" s="4">
        <v>239.60640699999999</v>
      </c>
      <c r="AN38" s="4" t="s">
        <v>24</v>
      </c>
      <c r="AO38" s="4">
        <v>254.681298</v>
      </c>
      <c r="AP38" s="4">
        <v>339.088189</v>
      </c>
      <c r="AQ38" s="4" t="s">
        <v>24</v>
      </c>
      <c r="AR38" s="4">
        <v>524.03526399999998</v>
      </c>
      <c r="AS38" s="4">
        <v>463.66214200000002</v>
      </c>
      <c r="AT38" s="21"/>
      <c r="AU38" s="3" t="s">
        <v>7</v>
      </c>
      <c r="AV38" s="4">
        <v>140.52550500000001</v>
      </c>
      <c r="AW38" s="4" t="s">
        <v>24</v>
      </c>
      <c r="AX38" s="4">
        <v>99.708387999999999</v>
      </c>
      <c r="AY38" s="4">
        <v>286.98858300000001</v>
      </c>
      <c r="AZ38" s="4" t="s">
        <v>24</v>
      </c>
      <c r="BA38" s="4">
        <v>338.09635500000002</v>
      </c>
      <c r="BB38" s="4">
        <v>955.75446999999997</v>
      </c>
      <c r="BF38" s="18"/>
      <c r="BG38" s="19"/>
      <c r="BH38" s="19"/>
      <c r="BI38" s="19"/>
      <c r="BJ38" s="19"/>
      <c r="BK38" s="19"/>
      <c r="BL38" s="19"/>
      <c r="BM38" s="19"/>
      <c r="BO38" s="1"/>
      <c r="BR38" s="18"/>
      <c r="BS38" s="19"/>
      <c r="BT38" s="19"/>
      <c r="BU38" s="19"/>
      <c r="BV38" s="19"/>
      <c r="BW38" s="19"/>
      <c r="BX38" s="19"/>
      <c r="BY38" s="19"/>
      <c r="CA38" s="1"/>
      <c r="CD38" s="18"/>
      <c r="CE38" s="19"/>
      <c r="CF38" s="19"/>
      <c r="CG38" s="19"/>
      <c r="CH38" s="19"/>
      <c r="CI38" s="19"/>
      <c r="CJ38" s="19"/>
      <c r="CK38" s="19"/>
    </row>
    <row r="39" spans="2:89">
      <c r="B39" s="3" t="s">
        <v>8</v>
      </c>
      <c r="C39" s="4" t="s">
        <v>24</v>
      </c>
      <c r="D39" s="4" t="s">
        <v>24</v>
      </c>
      <c r="E39" s="4">
        <v>260.98489499999999</v>
      </c>
      <c r="F39" s="4">
        <v>0</v>
      </c>
      <c r="G39" s="4" t="s">
        <v>24</v>
      </c>
      <c r="H39" s="4">
        <v>2.6574420000000001</v>
      </c>
      <c r="I39" s="4">
        <v>9.5405130000000007</v>
      </c>
      <c r="K39" s="3" t="s">
        <v>8</v>
      </c>
      <c r="L39" s="4" t="s">
        <v>24</v>
      </c>
      <c r="M39" s="4" t="s">
        <v>24</v>
      </c>
      <c r="N39" s="4">
        <v>12.176557000000001</v>
      </c>
      <c r="O39" s="4">
        <v>79.520463000000007</v>
      </c>
      <c r="P39" s="4" t="s">
        <v>24</v>
      </c>
      <c r="Q39" s="4">
        <v>25.255313999999998</v>
      </c>
      <c r="R39" s="4">
        <v>156.23051599999999</v>
      </c>
      <c r="S39" s="16"/>
      <c r="T39" s="3" t="s">
        <v>8</v>
      </c>
      <c r="U39" s="4" t="s">
        <v>24</v>
      </c>
      <c r="V39" s="4" t="s">
        <v>24</v>
      </c>
      <c r="W39" s="4">
        <v>9.0294779999999992</v>
      </c>
      <c r="X39" s="4">
        <v>129.243123</v>
      </c>
      <c r="Y39" s="4" t="s">
        <v>24</v>
      </c>
      <c r="Z39" s="4">
        <v>26.663648999999999</v>
      </c>
      <c r="AA39" s="4">
        <v>108.2466</v>
      </c>
      <c r="AC39" s="3" t="s">
        <v>8</v>
      </c>
      <c r="AD39" s="4" t="s">
        <v>24</v>
      </c>
      <c r="AE39" s="4" t="s">
        <v>24</v>
      </c>
      <c r="AF39" s="4">
        <v>22.448694</v>
      </c>
      <c r="AG39" s="4">
        <v>36.939700000000002</v>
      </c>
      <c r="AH39" s="4" t="s">
        <v>24</v>
      </c>
      <c r="AI39" s="4">
        <v>31.270353</v>
      </c>
      <c r="AJ39" s="4">
        <v>182.524103</v>
      </c>
      <c r="AK39" s="16"/>
      <c r="AL39" s="3" t="s">
        <v>8</v>
      </c>
      <c r="AM39" s="4" t="s">
        <v>24</v>
      </c>
      <c r="AN39" s="4" t="s">
        <v>24</v>
      </c>
      <c r="AO39" s="4">
        <v>5.4391499999999997</v>
      </c>
      <c r="AP39" s="4">
        <v>135.130191</v>
      </c>
      <c r="AQ39" s="4" t="s">
        <v>24</v>
      </c>
      <c r="AR39" s="4">
        <v>24.340938000000001</v>
      </c>
      <c r="AS39" s="4">
        <v>108.272571</v>
      </c>
      <c r="AT39" s="21"/>
      <c r="AU39" s="3" t="s">
        <v>8</v>
      </c>
      <c r="AV39" s="4" t="s">
        <v>24</v>
      </c>
      <c r="AW39" s="4" t="s">
        <v>24</v>
      </c>
      <c r="AX39" s="4">
        <v>6.4084300000000001</v>
      </c>
      <c r="AY39" s="4">
        <v>102.46134499999999</v>
      </c>
      <c r="AZ39" s="4" t="s">
        <v>24</v>
      </c>
      <c r="BA39" s="4">
        <v>24.086524000000001</v>
      </c>
      <c r="BB39" s="4">
        <v>140.226551</v>
      </c>
      <c r="BF39" s="18"/>
      <c r="BG39" s="19"/>
      <c r="BH39" s="19"/>
      <c r="BI39" s="19"/>
      <c r="BJ39" s="19"/>
      <c r="BK39" s="19"/>
      <c r="BL39" s="19"/>
      <c r="BM39" s="19"/>
      <c r="BO39" s="1"/>
      <c r="BR39" s="18"/>
      <c r="BS39" s="19"/>
      <c r="BT39" s="19"/>
      <c r="BU39" s="19"/>
      <c r="BV39" s="19"/>
      <c r="BW39" s="19"/>
      <c r="BX39" s="19"/>
      <c r="BY39" s="19"/>
      <c r="CA39" s="1"/>
      <c r="CD39" s="18"/>
      <c r="CE39" s="19"/>
      <c r="CF39" s="19"/>
      <c r="CG39" s="19"/>
      <c r="CH39" s="19"/>
      <c r="CI39" s="19"/>
      <c r="CJ39" s="19"/>
      <c r="CK39" s="19"/>
    </row>
    <row r="40" spans="2:89">
      <c r="B40" s="3" t="s">
        <v>9</v>
      </c>
      <c r="C40" s="4" t="s">
        <v>24</v>
      </c>
      <c r="D40" s="4" t="s">
        <v>24</v>
      </c>
      <c r="E40" s="4">
        <v>129.89016599999999</v>
      </c>
      <c r="F40" s="4">
        <v>0</v>
      </c>
      <c r="G40" s="4">
        <v>49.055999999999997</v>
      </c>
      <c r="H40" s="4">
        <v>3.1704340000000002</v>
      </c>
      <c r="I40" s="4">
        <v>0</v>
      </c>
      <c r="K40" s="3" t="s">
        <v>9</v>
      </c>
      <c r="L40" s="4" t="s">
        <v>24</v>
      </c>
      <c r="M40" s="4" t="s">
        <v>24</v>
      </c>
      <c r="N40" s="4">
        <v>9.3103470000000002</v>
      </c>
      <c r="O40" s="4">
        <v>2.0844900000000002</v>
      </c>
      <c r="P40" s="4">
        <v>30.524184999999999</v>
      </c>
      <c r="Q40" s="4">
        <v>13.302322999999999</v>
      </c>
      <c r="R40" s="4">
        <v>126.89525500000001</v>
      </c>
      <c r="S40" s="16"/>
      <c r="T40" s="3" t="s">
        <v>9</v>
      </c>
      <c r="U40" s="4" t="s">
        <v>24</v>
      </c>
      <c r="V40" s="4" t="s">
        <v>24</v>
      </c>
      <c r="W40" s="4">
        <v>9.3103470000000002</v>
      </c>
      <c r="X40" s="4">
        <v>2.0844900000000002</v>
      </c>
      <c r="Y40" s="4">
        <v>30.524184999999999</v>
      </c>
      <c r="Z40" s="4">
        <v>13.229832999999999</v>
      </c>
      <c r="AA40" s="4">
        <v>126.96774499999999</v>
      </c>
      <c r="AC40" s="3" t="s">
        <v>9</v>
      </c>
      <c r="AD40" s="4" t="s">
        <v>24</v>
      </c>
      <c r="AE40" s="4" t="s">
        <v>24</v>
      </c>
      <c r="AF40" s="4">
        <v>10.460637</v>
      </c>
      <c r="AG40" s="4">
        <v>0</v>
      </c>
      <c r="AH40" s="4">
        <v>27.701784</v>
      </c>
      <c r="AI40" s="4">
        <v>12.934343</v>
      </c>
      <c r="AJ40" s="4">
        <v>131.019836</v>
      </c>
      <c r="AK40" s="16"/>
      <c r="AL40" s="3" t="s">
        <v>9</v>
      </c>
      <c r="AM40" s="4" t="s">
        <v>24</v>
      </c>
      <c r="AN40" s="4" t="s">
        <v>24</v>
      </c>
      <c r="AO40" s="4">
        <v>4.6866209999999997</v>
      </c>
      <c r="AP40" s="4">
        <v>9.5351719999999993</v>
      </c>
      <c r="AQ40" s="4">
        <v>38.915993999999998</v>
      </c>
      <c r="AR40" s="4">
        <v>14.097939</v>
      </c>
      <c r="AS40" s="4">
        <v>114.88087400000001</v>
      </c>
      <c r="AT40" s="21"/>
      <c r="AU40" s="3" t="s">
        <v>9</v>
      </c>
      <c r="AV40" s="4" t="s">
        <v>24</v>
      </c>
      <c r="AW40" s="4" t="s">
        <v>24</v>
      </c>
      <c r="AX40" s="4">
        <v>4.6866209999999997</v>
      </c>
      <c r="AY40" s="4">
        <v>9.5351719999999993</v>
      </c>
      <c r="AZ40" s="4">
        <v>38.915993999999998</v>
      </c>
      <c r="BA40" s="4">
        <v>14.137263000000001</v>
      </c>
      <c r="BB40" s="4">
        <v>114.84155</v>
      </c>
      <c r="BF40" s="18"/>
      <c r="BG40" s="19"/>
      <c r="BH40" s="19"/>
      <c r="BI40" s="19"/>
      <c r="BJ40" s="19"/>
      <c r="BK40" s="19"/>
      <c r="BL40" s="19"/>
      <c r="BM40" s="19"/>
      <c r="BO40" s="1"/>
      <c r="BR40" s="18"/>
      <c r="BS40" s="19"/>
      <c r="BT40" s="19"/>
      <c r="BU40" s="19"/>
      <c r="BV40" s="19"/>
      <c r="BW40" s="19"/>
      <c r="BX40" s="19"/>
      <c r="BY40" s="19"/>
      <c r="CA40" s="1"/>
      <c r="CD40" s="18"/>
      <c r="CE40" s="19"/>
      <c r="CF40" s="19"/>
      <c r="CG40" s="19"/>
      <c r="CH40" s="19"/>
      <c r="CI40" s="19"/>
      <c r="CJ40" s="19"/>
      <c r="CK40" s="19"/>
    </row>
    <row r="41" spans="2:89">
      <c r="S41" s="16"/>
      <c r="T41" s="1"/>
      <c r="U41" s="6"/>
      <c r="V41" s="6"/>
      <c r="W41" s="14"/>
      <c r="X41" s="14"/>
      <c r="Y41" s="14"/>
      <c r="Z41" s="14"/>
      <c r="AA41" s="14"/>
      <c r="AK41" s="16"/>
      <c r="BB41" s="1"/>
      <c r="BO41" s="1"/>
      <c r="CA41" s="1"/>
      <c r="CD41" s="18"/>
      <c r="CE41" s="19"/>
      <c r="CF41" s="19"/>
      <c r="CG41" s="19"/>
      <c r="CH41" s="19"/>
      <c r="CI41" s="19"/>
      <c r="CJ41" s="19"/>
      <c r="CK41" s="19"/>
    </row>
    <row r="42" spans="2:89">
      <c r="B42" s="3" t="s">
        <v>0</v>
      </c>
      <c r="E42">
        <f t="shared" ref="E42:E51" si="0">E31/(E18*8.76)</f>
        <v>0.72420677049358551</v>
      </c>
      <c r="K42" s="3" t="s">
        <v>0</v>
      </c>
      <c r="L42" t="e">
        <f t="shared" ref="L42:M42" si="1">L31/(L18*8.76)</f>
        <v>#VALUE!</v>
      </c>
      <c r="M42" t="e">
        <f t="shared" si="1"/>
        <v>#VALUE!</v>
      </c>
      <c r="N42">
        <f t="shared" ref="N42:R51" si="2">N31/(N18*8.76)</f>
        <v>0.22449284527832677</v>
      </c>
      <c r="O42" t="e">
        <f t="shared" si="2"/>
        <v>#VALUE!</v>
      </c>
      <c r="P42" t="e">
        <f t="shared" si="2"/>
        <v>#VALUE!</v>
      </c>
      <c r="Q42">
        <f t="shared" si="2"/>
        <v>0.19357211018071624</v>
      </c>
      <c r="R42">
        <f t="shared" si="2"/>
        <v>0.42381419178082191</v>
      </c>
      <c r="S42" s="16"/>
      <c r="T42" s="3" t="s">
        <v>0</v>
      </c>
      <c r="U42" t="e">
        <f t="shared" ref="U42:AA42" si="3">U31/(U18*8.76)</f>
        <v>#VALUE!</v>
      </c>
      <c r="V42" t="e">
        <f t="shared" si="3"/>
        <v>#VALUE!</v>
      </c>
      <c r="W42">
        <f t="shared" si="3"/>
        <v>0.34988606591672633</v>
      </c>
      <c r="X42" t="e">
        <f t="shared" si="3"/>
        <v>#VALUE!</v>
      </c>
      <c r="Y42" t="e">
        <f t="shared" si="3"/>
        <v>#VALUE!</v>
      </c>
      <c r="Z42">
        <f t="shared" si="3"/>
        <v>0.18427020194987576</v>
      </c>
      <c r="AA42">
        <f t="shared" si="3"/>
        <v>0.40704135616438353</v>
      </c>
      <c r="AC42" s="3" t="s">
        <v>0</v>
      </c>
      <c r="AD42" t="e">
        <f t="shared" ref="AD42:AJ42" si="4">AD31/(AD18*8.76)</f>
        <v>#VALUE!</v>
      </c>
      <c r="AE42" t="e">
        <f t="shared" si="4"/>
        <v>#VALUE!</v>
      </c>
      <c r="AF42">
        <f t="shared" si="4"/>
        <v>0.22449284527832677</v>
      </c>
      <c r="AG42" t="e">
        <f t="shared" si="4"/>
        <v>#VALUE!</v>
      </c>
      <c r="AH42" t="e">
        <f t="shared" si="4"/>
        <v>#VALUE!</v>
      </c>
      <c r="AI42">
        <f t="shared" si="4"/>
        <v>0.19357211018071624</v>
      </c>
      <c r="AJ42">
        <f t="shared" si="4"/>
        <v>0.42381419178082191</v>
      </c>
      <c r="AK42" s="16"/>
      <c r="AL42" s="3" t="s">
        <v>0</v>
      </c>
      <c r="AM42" t="e">
        <f t="shared" ref="AM42:AS42" si="5">AM31/(AM18*8.76)</f>
        <v>#VALUE!</v>
      </c>
      <c r="AN42" t="e">
        <f t="shared" si="5"/>
        <v>#VALUE!</v>
      </c>
      <c r="AO42">
        <f t="shared" si="5"/>
        <v>0.33813245852377333</v>
      </c>
      <c r="AP42" t="e">
        <f t="shared" si="5"/>
        <v>#VALUE!</v>
      </c>
      <c r="AQ42" t="e">
        <f t="shared" si="5"/>
        <v>#VALUE!</v>
      </c>
      <c r="AR42">
        <f t="shared" si="5"/>
        <v>0.16656698140942125</v>
      </c>
      <c r="AS42">
        <f t="shared" si="5"/>
        <v>0.3894913242009132</v>
      </c>
      <c r="AU42" s="3" t="s">
        <v>0</v>
      </c>
      <c r="AV42" t="e">
        <f t="shared" ref="AV42:BB42" si="6">AV31/(AV18*8.76)</f>
        <v>#VALUE!</v>
      </c>
      <c r="AW42" t="e">
        <f t="shared" si="6"/>
        <v>#VALUE!</v>
      </c>
      <c r="AX42">
        <f t="shared" si="6"/>
        <v>0.2172937652022402</v>
      </c>
      <c r="AY42" t="e">
        <f t="shared" si="6"/>
        <v>#VALUE!</v>
      </c>
      <c r="AZ42" t="e">
        <f t="shared" si="6"/>
        <v>#VALUE!</v>
      </c>
      <c r="BA42">
        <f t="shared" si="6"/>
        <v>0.18666386699439913</v>
      </c>
      <c r="BB42">
        <f t="shared" si="6"/>
        <v>0.40420194748858451</v>
      </c>
      <c r="BO42" s="1"/>
      <c r="CA42" s="1"/>
    </row>
    <row r="43" spans="2:89">
      <c r="B43" s="3" t="s">
        <v>1</v>
      </c>
      <c r="E43">
        <f t="shared" si="0"/>
        <v>0.66504025077330986</v>
      </c>
      <c r="K43" s="3" t="s">
        <v>1</v>
      </c>
      <c r="L43" t="e">
        <f t="shared" ref="L43:M43" si="7">L32/(L19*8.76)</f>
        <v>#DIV/0!</v>
      </c>
      <c r="M43" t="e">
        <f t="shared" si="7"/>
        <v>#VALUE!</v>
      </c>
      <c r="N43">
        <f t="shared" si="2"/>
        <v>0.33340347413510329</v>
      </c>
      <c r="O43" t="e">
        <f t="shared" si="2"/>
        <v>#VALUE!</v>
      </c>
      <c r="P43" t="e">
        <f t="shared" si="2"/>
        <v>#VALUE!</v>
      </c>
      <c r="Q43">
        <f t="shared" si="2"/>
        <v>0.17297801395105991</v>
      </c>
      <c r="R43">
        <f t="shared" si="2"/>
        <v>0.50063851750380517</v>
      </c>
      <c r="S43" s="16"/>
      <c r="T43" s="3" t="s">
        <v>1</v>
      </c>
      <c r="U43" t="e">
        <f t="shared" ref="U43:AA43" si="8">U32/(U19*8.76)</f>
        <v>#DIV/0!</v>
      </c>
      <c r="V43" t="e">
        <f t="shared" si="8"/>
        <v>#VALUE!</v>
      </c>
      <c r="W43">
        <f t="shared" si="8"/>
        <v>0.40012305806230741</v>
      </c>
      <c r="X43" t="e">
        <f t="shared" si="8"/>
        <v>#VALUE!</v>
      </c>
      <c r="Y43" t="e">
        <f t="shared" si="8"/>
        <v>#VALUE!</v>
      </c>
      <c r="Z43">
        <f t="shared" si="8"/>
        <v>0.16648516639180974</v>
      </c>
      <c r="AA43">
        <f t="shared" si="8"/>
        <v>0.4963970169430425</v>
      </c>
      <c r="AC43" s="3" t="s">
        <v>1</v>
      </c>
      <c r="AD43" t="e">
        <f t="shared" ref="AD43:AJ43" si="9">AD32/(AD19*8.76)</f>
        <v>#DIV/0!</v>
      </c>
      <c r="AE43" t="e">
        <f t="shared" si="9"/>
        <v>#VALUE!</v>
      </c>
      <c r="AF43">
        <f t="shared" si="9"/>
        <v>0.33340347413510329</v>
      </c>
      <c r="AG43" t="e">
        <f t="shared" si="9"/>
        <v>#VALUE!</v>
      </c>
      <c r="AH43" t="e">
        <f t="shared" si="9"/>
        <v>#VALUE!</v>
      </c>
      <c r="AI43">
        <f t="shared" si="9"/>
        <v>0.17297801395105991</v>
      </c>
      <c r="AJ43">
        <f t="shared" si="9"/>
        <v>0.50063851750380517</v>
      </c>
      <c r="AK43" s="16"/>
      <c r="AL43" s="3" t="s">
        <v>1</v>
      </c>
      <c r="AM43">
        <f t="shared" ref="AM43:AS43" si="10">AM32/(AM19*8.76)</f>
        <v>0.71297831050228311</v>
      </c>
      <c r="AN43" t="e">
        <f t="shared" si="10"/>
        <v>#VALUE!</v>
      </c>
      <c r="AO43">
        <f t="shared" si="10"/>
        <v>0.37066871122153439</v>
      </c>
      <c r="AP43" t="e">
        <f t="shared" si="10"/>
        <v>#VALUE!</v>
      </c>
      <c r="AQ43" t="e">
        <f t="shared" si="10"/>
        <v>#VALUE!</v>
      </c>
      <c r="AR43">
        <f t="shared" si="10"/>
        <v>0.15362566510813988</v>
      </c>
      <c r="AS43">
        <f t="shared" si="10"/>
        <v>0.48942154530161019</v>
      </c>
      <c r="AU43" s="3" t="s">
        <v>1</v>
      </c>
      <c r="AV43">
        <f t="shared" ref="AV43:BB43" si="11">AV32/(AV19*8.76)</f>
        <v>0.70695962328767126</v>
      </c>
      <c r="AW43" t="e">
        <f t="shared" si="11"/>
        <v>#VALUE!</v>
      </c>
      <c r="AX43">
        <f t="shared" si="11"/>
        <v>0.30117126938302868</v>
      </c>
      <c r="AY43" t="e">
        <f t="shared" si="11"/>
        <v>#VALUE!</v>
      </c>
      <c r="AZ43" t="e">
        <f t="shared" si="11"/>
        <v>#VALUE!</v>
      </c>
      <c r="BA43">
        <f t="shared" si="11"/>
        <v>0.16182860249302797</v>
      </c>
      <c r="BB43">
        <f t="shared" si="11"/>
        <v>0.49331747184170471</v>
      </c>
      <c r="BO43" s="1"/>
      <c r="CA43" s="1"/>
    </row>
    <row r="44" spans="2:89">
      <c r="B44" s="3" t="s">
        <v>2</v>
      </c>
      <c r="E44">
        <f t="shared" si="0"/>
        <v>0.59347866830232399</v>
      </c>
      <c r="K44" s="3" t="s">
        <v>2</v>
      </c>
      <c r="L44" t="e">
        <f t="shared" ref="L44:M44" si="12">L33/(L20*8.76)</f>
        <v>#VALUE!</v>
      </c>
      <c r="M44" t="e">
        <f t="shared" si="12"/>
        <v>#VALUE!</v>
      </c>
      <c r="N44" t="e">
        <f t="shared" si="2"/>
        <v>#DIV/0!</v>
      </c>
      <c r="O44">
        <f t="shared" si="2"/>
        <v>0.5301742770167428</v>
      </c>
      <c r="P44">
        <f t="shared" si="2"/>
        <v>1.0000000000000002</v>
      </c>
      <c r="Q44" t="e">
        <f t="shared" si="2"/>
        <v>#DIV/0!</v>
      </c>
      <c r="R44" t="e">
        <f t="shared" si="2"/>
        <v>#DIV/0!</v>
      </c>
      <c r="S44" s="16"/>
      <c r="T44" s="3" t="s">
        <v>2</v>
      </c>
      <c r="U44" t="e">
        <f t="shared" ref="U44:AA44" si="13">U33/(U20*8.76)</f>
        <v>#VALUE!</v>
      </c>
      <c r="V44" t="e">
        <f t="shared" si="13"/>
        <v>#VALUE!</v>
      </c>
      <c r="W44" t="e">
        <f t="shared" si="13"/>
        <v>#DIV/0!</v>
      </c>
      <c r="X44">
        <f t="shared" si="13"/>
        <v>0.5301742770167428</v>
      </c>
      <c r="Y44">
        <f t="shared" si="13"/>
        <v>1.0000000000000002</v>
      </c>
      <c r="Z44" t="e">
        <f t="shared" si="13"/>
        <v>#DIV/0!</v>
      </c>
      <c r="AA44" t="e">
        <f t="shared" si="13"/>
        <v>#DIV/0!</v>
      </c>
      <c r="AC44" s="3" t="s">
        <v>2</v>
      </c>
      <c r="AD44" t="e">
        <f t="shared" ref="AD44:AJ44" si="14">AD33/(AD20*8.76)</f>
        <v>#VALUE!</v>
      </c>
      <c r="AE44" t="e">
        <f t="shared" si="14"/>
        <v>#VALUE!</v>
      </c>
      <c r="AF44" t="e">
        <f t="shared" si="14"/>
        <v>#DIV/0!</v>
      </c>
      <c r="AG44">
        <f t="shared" si="14"/>
        <v>0.5301742770167428</v>
      </c>
      <c r="AH44">
        <f t="shared" si="14"/>
        <v>1.0000000000000002</v>
      </c>
      <c r="AI44" t="e">
        <f t="shared" si="14"/>
        <v>#DIV/0!</v>
      </c>
      <c r="AJ44" t="e">
        <f t="shared" si="14"/>
        <v>#DIV/0!</v>
      </c>
      <c r="AK44" s="16"/>
      <c r="AL44" s="3" t="s">
        <v>2</v>
      </c>
      <c r="AM44" t="e">
        <f t="shared" ref="AM44:AS44" si="15">AM33/(AM20*8.76)</f>
        <v>#VALUE!</v>
      </c>
      <c r="AN44" t="e">
        <f t="shared" si="15"/>
        <v>#VALUE!</v>
      </c>
      <c r="AO44" t="e">
        <f t="shared" si="15"/>
        <v>#DIV/0!</v>
      </c>
      <c r="AP44">
        <f t="shared" si="15"/>
        <v>0.5301742770167428</v>
      </c>
      <c r="AQ44">
        <f t="shared" si="15"/>
        <v>1.0000000000000002</v>
      </c>
      <c r="AR44" t="e">
        <f t="shared" si="15"/>
        <v>#DIV/0!</v>
      </c>
      <c r="AS44" t="e">
        <f t="shared" si="15"/>
        <v>#DIV/0!</v>
      </c>
      <c r="AU44" s="3" t="s">
        <v>2</v>
      </c>
      <c r="AV44" t="e">
        <f t="shared" ref="AV44:BB44" si="16">AV33/(AV20*8.76)</f>
        <v>#VALUE!</v>
      </c>
      <c r="AW44" t="e">
        <f t="shared" si="16"/>
        <v>#VALUE!</v>
      </c>
      <c r="AX44" t="e">
        <f t="shared" si="16"/>
        <v>#DIV/0!</v>
      </c>
      <c r="AY44">
        <f t="shared" si="16"/>
        <v>0.5301742770167428</v>
      </c>
      <c r="AZ44">
        <f t="shared" si="16"/>
        <v>1.0000000000000002</v>
      </c>
      <c r="BA44" t="e">
        <f t="shared" si="16"/>
        <v>#DIV/0!</v>
      </c>
      <c r="BB44" t="e">
        <f t="shared" si="16"/>
        <v>#DIV/0!</v>
      </c>
      <c r="BO44" s="1"/>
      <c r="CA44" s="1"/>
    </row>
    <row r="45" spans="2:89">
      <c r="B45" s="3" t="s">
        <v>3</v>
      </c>
      <c r="E45">
        <f t="shared" si="0"/>
        <v>0.66213798423230141</v>
      </c>
      <c r="K45" s="3" t="s">
        <v>3</v>
      </c>
      <c r="L45">
        <f t="shared" ref="L45:M45" si="17">L34/(L21*8.76)</f>
        <v>0.35070498580772558</v>
      </c>
      <c r="M45" t="e">
        <f t="shared" si="17"/>
        <v>#DIV/0!</v>
      </c>
      <c r="N45">
        <f t="shared" si="2"/>
        <v>9.5423582630060219E-2</v>
      </c>
      <c r="O45">
        <f t="shared" si="2"/>
        <v>0.46712454566210043</v>
      </c>
      <c r="P45">
        <f t="shared" si="2"/>
        <v>0.61143366818873657</v>
      </c>
      <c r="Q45">
        <f t="shared" si="2"/>
        <v>0.16846790493551889</v>
      </c>
      <c r="R45">
        <f t="shared" si="2"/>
        <v>0.48187141628614916</v>
      </c>
      <c r="S45" s="16"/>
      <c r="T45" s="3" t="s">
        <v>3</v>
      </c>
      <c r="U45">
        <f t="shared" ref="U45:AA45" si="18">U34/(U21*8.76)</f>
        <v>0.66818814019498951</v>
      </c>
      <c r="V45" t="e">
        <f t="shared" si="18"/>
        <v>#DIV/0!</v>
      </c>
      <c r="W45">
        <f t="shared" si="18"/>
        <v>0.20615472028526652</v>
      </c>
      <c r="X45">
        <f t="shared" si="18"/>
        <v>0.7573957420091324</v>
      </c>
      <c r="Y45">
        <f t="shared" si="18"/>
        <v>0.84851984018264837</v>
      </c>
      <c r="Z45">
        <f t="shared" si="18"/>
        <v>0.19451553011466632</v>
      </c>
      <c r="AA45">
        <f t="shared" si="18"/>
        <v>0.50164236910197868</v>
      </c>
      <c r="AC45" s="3" t="s">
        <v>3</v>
      </c>
      <c r="AD45">
        <f t="shared" ref="AD45:AJ45" si="19">AD34/(AD21*8.76)</f>
        <v>0.41308756016290266</v>
      </c>
      <c r="AE45" t="e">
        <f t="shared" si="19"/>
        <v>#DIV/0!</v>
      </c>
      <c r="AF45">
        <f t="shared" si="19"/>
        <v>0.11335240154231237</v>
      </c>
      <c r="AG45">
        <f t="shared" si="19"/>
        <v>0.48545340143951704</v>
      </c>
      <c r="AH45">
        <f t="shared" si="19"/>
        <v>0.5812531354642313</v>
      </c>
      <c r="AI45">
        <f t="shared" si="19"/>
        <v>0.16532274661873014</v>
      </c>
      <c r="AJ45">
        <f t="shared" si="19"/>
        <v>0.47529253538812782</v>
      </c>
      <c r="AK45" s="16"/>
      <c r="AL45" s="3" t="s">
        <v>3</v>
      </c>
      <c r="AM45">
        <f t="shared" ref="AM45:AS45" si="20">AM34/(AM21*8.76)</f>
        <v>0.63194430365296805</v>
      </c>
      <c r="AN45" t="e">
        <f t="shared" si="20"/>
        <v>#DIV/0!</v>
      </c>
      <c r="AO45">
        <f t="shared" si="20"/>
        <v>0.18847955880302555</v>
      </c>
      <c r="AP45">
        <f t="shared" si="20"/>
        <v>0.72755589726027403</v>
      </c>
      <c r="AQ45">
        <f t="shared" si="20"/>
        <v>0.80960433789954334</v>
      </c>
      <c r="AR45">
        <f t="shared" si="20"/>
        <v>0.19110240519904492</v>
      </c>
      <c r="AS45">
        <f t="shared" si="20"/>
        <v>0.49134290867579911</v>
      </c>
      <c r="AU45" s="3" t="s">
        <v>3</v>
      </c>
      <c r="AV45">
        <f t="shared" ref="AV45:BB45" si="21">AV34/(AV21*8.76)</f>
        <v>0.32725388744909295</v>
      </c>
      <c r="AW45" t="e">
        <f t="shared" si="21"/>
        <v>#DIV/0!</v>
      </c>
      <c r="AX45">
        <f t="shared" si="21"/>
        <v>8.8885303031272456E-2</v>
      </c>
      <c r="AY45">
        <f t="shared" si="21"/>
        <v>0.43910710273972603</v>
      </c>
      <c r="AZ45">
        <f t="shared" si="21"/>
        <v>0.57815446727549469</v>
      </c>
      <c r="BA45">
        <f t="shared" si="21"/>
        <v>0.16500507418052718</v>
      </c>
      <c r="BB45">
        <f t="shared" si="21"/>
        <v>0.47453217617960425</v>
      </c>
      <c r="BO45" s="1"/>
      <c r="CA45" s="1"/>
    </row>
    <row r="46" spans="2:89">
      <c r="B46" s="3" t="s">
        <v>4</v>
      </c>
      <c r="E46">
        <f t="shared" si="0"/>
        <v>0.73436752816596096</v>
      </c>
      <c r="K46" s="3" t="s">
        <v>4</v>
      </c>
      <c r="L46" t="e">
        <f t="shared" ref="L46:M46" si="22">L35/(L22*8.76)</f>
        <v>#VALUE!</v>
      </c>
      <c r="M46" t="e">
        <f t="shared" si="22"/>
        <v>#VALUE!</v>
      </c>
      <c r="N46">
        <f t="shared" si="2"/>
        <v>7.260481372794575E-2</v>
      </c>
      <c r="O46">
        <f t="shared" si="2"/>
        <v>0.36684885783021198</v>
      </c>
      <c r="P46" t="e">
        <f t="shared" si="2"/>
        <v>#DIV/0!</v>
      </c>
      <c r="Q46">
        <f t="shared" si="2"/>
        <v>0.1531185502283105</v>
      </c>
      <c r="R46">
        <f t="shared" si="2"/>
        <v>0.48366150337691133</v>
      </c>
      <c r="S46" s="16"/>
      <c r="T46" s="3" t="s">
        <v>4</v>
      </c>
      <c r="U46" t="e">
        <f t="shared" ref="U46:AA46" si="23">U35/(U22*8.76)</f>
        <v>#VALUE!</v>
      </c>
      <c r="V46" t="e">
        <f t="shared" si="23"/>
        <v>#VALUE!</v>
      </c>
      <c r="W46">
        <f t="shared" si="23"/>
        <v>6.4079694058660278E-2</v>
      </c>
      <c r="X46">
        <f t="shared" si="23"/>
        <v>0.60042005379370733</v>
      </c>
      <c r="Y46" t="e">
        <f t="shared" si="23"/>
        <v>#DIV/0!</v>
      </c>
      <c r="Z46">
        <f t="shared" si="23"/>
        <v>0.19184165975219228</v>
      </c>
      <c r="AA46">
        <f t="shared" si="23"/>
        <v>0.54982285768645356</v>
      </c>
      <c r="AC46" s="3" t="s">
        <v>4</v>
      </c>
      <c r="AD46" t="e">
        <f t="shared" ref="AD46:AJ46" si="24">AD35/(AD22*8.76)</f>
        <v>#VALUE!</v>
      </c>
      <c r="AE46" t="e">
        <f t="shared" si="24"/>
        <v>#VALUE!</v>
      </c>
      <c r="AF46">
        <f t="shared" si="24"/>
        <v>0.11247039118687327</v>
      </c>
      <c r="AG46" t="e">
        <f t="shared" si="24"/>
        <v>#DIV/0!</v>
      </c>
      <c r="AH46" t="e">
        <f t="shared" si="24"/>
        <v>#DIV/0!</v>
      </c>
      <c r="AI46">
        <f t="shared" si="24"/>
        <v>0.13944206496856512</v>
      </c>
      <c r="AJ46">
        <f t="shared" si="24"/>
        <v>0.41371817732115679</v>
      </c>
      <c r="AK46" s="16"/>
      <c r="AL46" s="3" t="s">
        <v>4</v>
      </c>
      <c r="AM46" t="e">
        <f t="shared" ref="AM46:AS46" si="25">AM35/(AM22*8.76)</f>
        <v>#VALUE!</v>
      </c>
      <c r="AN46" t="e">
        <f t="shared" si="25"/>
        <v>#VALUE!</v>
      </c>
      <c r="AO46">
        <f t="shared" si="25"/>
        <v>4.8037137434428466E-2</v>
      </c>
      <c r="AP46">
        <f t="shared" si="25"/>
        <v>0.56372419520547945</v>
      </c>
      <c r="AQ46" t="e">
        <f t="shared" si="25"/>
        <v>#DIV/0!</v>
      </c>
      <c r="AR46">
        <f t="shared" si="25"/>
        <v>0.191701849243617</v>
      </c>
      <c r="AS46">
        <f t="shared" si="25"/>
        <v>0.54977393835616439</v>
      </c>
      <c r="AU46" s="3" t="s">
        <v>4</v>
      </c>
      <c r="AV46" t="e">
        <f t="shared" ref="AV46:BB46" si="26">AV35/(AV22*8.76)</f>
        <v>#VALUE!</v>
      </c>
      <c r="AW46" t="e">
        <f t="shared" si="26"/>
        <v>#VALUE!</v>
      </c>
      <c r="AX46">
        <f t="shared" si="26"/>
        <v>4.6843897918911755E-2</v>
      </c>
      <c r="AY46">
        <f t="shared" si="26"/>
        <v>0.36857996042541491</v>
      </c>
      <c r="AZ46" t="e">
        <f t="shared" si="26"/>
        <v>#DIV/0!</v>
      </c>
      <c r="BA46">
        <f t="shared" si="26"/>
        <v>0.16080437244206325</v>
      </c>
      <c r="BB46">
        <f t="shared" si="26"/>
        <v>0.50840908658219708</v>
      </c>
      <c r="BO46" s="1"/>
      <c r="CA46" s="1"/>
    </row>
    <row r="47" spans="2:89">
      <c r="B47" s="3" t="s">
        <v>5</v>
      </c>
      <c r="E47">
        <f t="shared" si="0"/>
        <v>0.72373591355476319</v>
      </c>
      <c r="K47" s="3" t="s">
        <v>5</v>
      </c>
      <c r="L47" t="e">
        <f t="shared" ref="L47:M47" si="27">L36/(L23*8.76)</f>
        <v>#VALUE!</v>
      </c>
      <c r="M47" t="e">
        <f t="shared" si="27"/>
        <v>#VALUE!</v>
      </c>
      <c r="N47">
        <f t="shared" si="2"/>
        <v>7.1059891656154575E-2</v>
      </c>
      <c r="O47">
        <f t="shared" si="2"/>
        <v>0.33318243184898488</v>
      </c>
      <c r="P47" t="e">
        <f t="shared" si="2"/>
        <v>#VALUE!</v>
      </c>
      <c r="Q47">
        <f t="shared" si="2"/>
        <v>0.14868472930411472</v>
      </c>
      <c r="R47">
        <f t="shared" si="2"/>
        <v>0.48764397017337197</v>
      </c>
      <c r="S47" s="16"/>
      <c r="T47" s="3" t="s">
        <v>5</v>
      </c>
      <c r="U47" t="e">
        <f t="shared" ref="U47:AA47" si="28">U36/(U23*8.76)</f>
        <v>#VALUE!</v>
      </c>
      <c r="V47" t="e">
        <f t="shared" si="28"/>
        <v>#VALUE!</v>
      </c>
      <c r="W47">
        <f t="shared" si="28"/>
        <v>6.1079111865641543E-2</v>
      </c>
      <c r="X47">
        <f t="shared" si="28"/>
        <v>0.60660490106544906</v>
      </c>
      <c r="Y47" t="e">
        <f t="shared" si="28"/>
        <v>#VALUE!</v>
      </c>
      <c r="Z47">
        <f t="shared" si="28"/>
        <v>0.19713775520659629</v>
      </c>
      <c r="AA47">
        <f t="shared" si="28"/>
        <v>0.56581809589041099</v>
      </c>
      <c r="AC47" s="3" t="s">
        <v>5</v>
      </c>
      <c r="AD47" t="e">
        <f t="shared" ref="AD47:AJ47" si="29">AD36/(AD23*8.76)</f>
        <v>#VALUE!</v>
      </c>
      <c r="AE47" t="e">
        <f t="shared" si="29"/>
        <v>#VALUE!</v>
      </c>
      <c r="AF47">
        <f t="shared" si="29"/>
        <v>9.2925128651156055E-2</v>
      </c>
      <c r="AG47" t="e">
        <f t="shared" si="29"/>
        <v>#DIV/0!</v>
      </c>
      <c r="AH47" t="e">
        <f t="shared" si="29"/>
        <v>#VALUE!</v>
      </c>
      <c r="AI47">
        <f t="shared" si="29"/>
        <v>0.13641617077201079</v>
      </c>
      <c r="AJ47">
        <f t="shared" si="29"/>
        <v>0.43126199771689494</v>
      </c>
      <c r="AK47" s="16"/>
      <c r="AL47" s="3" t="s">
        <v>5</v>
      </c>
      <c r="AM47" t="e">
        <f t="shared" ref="AM47:AS47" si="30">AM36/(AM23*8.76)</f>
        <v>#VALUE!</v>
      </c>
      <c r="AN47" t="e">
        <f t="shared" si="30"/>
        <v>#VALUE!</v>
      </c>
      <c r="AO47">
        <f t="shared" si="30"/>
        <v>5.6048683474482559E-2</v>
      </c>
      <c r="AP47">
        <f t="shared" si="30"/>
        <v>0.57691735159817348</v>
      </c>
      <c r="AQ47" t="e">
        <f t="shared" si="30"/>
        <v>#VALUE!</v>
      </c>
      <c r="AR47">
        <f t="shared" si="30"/>
        <v>0.19518514527680206</v>
      </c>
      <c r="AS47">
        <f t="shared" si="30"/>
        <v>0.56421645662100461</v>
      </c>
      <c r="AU47" s="3" t="s">
        <v>5</v>
      </c>
      <c r="AV47" t="e">
        <f t="shared" ref="AV47:BB47" si="31">AV36/(AV23*8.76)</f>
        <v>#VALUE!</v>
      </c>
      <c r="AW47" t="e">
        <f t="shared" si="31"/>
        <v>#VALUE!</v>
      </c>
      <c r="AX47">
        <f t="shared" si="31"/>
        <v>4.5408796408411632E-2</v>
      </c>
      <c r="AY47">
        <f t="shared" si="31"/>
        <v>0.34235142965642595</v>
      </c>
      <c r="AZ47" t="e">
        <f t="shared" si="31"/>
        <v>#VALUE!</v>
      </c>
      <c r="BA47">
        <f t="shared" si="31"/>
        <v>0.16307164743290692</v>
      </c>
      <c r="BB47">
        <f t="shared" si="31"/>
        <v>0.52199960129182177</v>
      </c>
      <c r="BO47" s="1"/>
      <c r="CA47" s="1"/>
    </row>
    <row r="48" spans="2:89">
      <c r="B48" s="3" t="s">
        <v>6</v>
      </c>
      <c r="E48">
        <f t="shared" si="0"/>
        <v>0.73088434646118716</v>
      </c>
      <c r="K48" s="3" t="s">
        <v>6</v>
      </c>
      <c r="L48" t="e">
        <f t="shared" ref="L48:M48" si="32">L37/(L24*8.76)</f>
        <v>#VALUE!</v>
      </c>
      <c r="M48" t="e">
        <f t="shared" si="32"/>
        <v>#VALUE!</v>
      </c>
      <c r="N48">
        <f t="shared" si="2"/>
        <v>4.9364793746614045E-2</v>
      </c>
      <c r="O48">
        <f t="shared" si="2"/>
        <v>0.88712176560121769</v>
      </c>
      <c r="P48" t="e">
        <f t="shared" si="2"/>
        <v>#VALUE!</v>
      </c>
      <c r="Q48">
        <f t="shared" si="2"/>
        <v>0.20297281324610345</v>
      </c>
      <c r="R48" t="e">
        <f t="shared" si="2"/>
        <v>#VALUE!</v>
      </c>
      <c r="S48" s="16"/>
      <c r="T48" s="3" t="s">
        <v>6</v>
      </c>
      <c r="U48" t="e">
        <f t="shared" ref="U48:AA48" si="33">U37/(U24*8.76)</f>
        <v>#VALUE!</v>
      </c>
      <c r="V48" t="e">
        <f t="shared" si="33"/>
        <v>#VALUE!</v>
      </c>
      <c r="W48">
        <f t="shared" si="33"/>
        <v>4.9364793746614045E-2</v>
      </c>
      <c r="X48">
        <f t="shared" si="33"/>
        <v>0.88712176560121769</v>
      </c>
      <c r="Y48" t="e">
        <f t="shared" si="33"/>
        <v>#VALUE!</v>
      </c>
      <c r="Z48">
        <f t="shared" si="33"/>
        <v>0.20297281324610345</v>
      </c>
      <c r="AA48" t="e">
        <f t="shared" si="33"/>
        <v>#VALUE!</v>
      </c>
      <c r="AC48" s="3" t="s">
        <v>6</v>
      </c>
      <c r="AD48" t="e">
        <f t="shared" ref="AD48:AJ48" si="34">AD37/(AD24*8.76)</f>
        <v>#VALUE!</v>
      </c>
      <c r="AE48" t="e">
        <f t="shared" si="34"/>
        <v>#VALUE!</v>
      </c>
      <c r="AF48">
        <f t="shared" si="34"/>
        <v>0.11288208434058555</v>
      </c>
      <c r="AG48">
        <f t="shared" si="34"/>
        <v>0.9166511982923996</v>
      </c>
      <c r="AH48" t="e">
        <f t="shared" si="34"/>
        <v>#VALUE!</v>
      </c>
      <c r="AI48">
        <f t="shared" si="34"/>
        <v>0.20297275728181144</v>
      </c>
      <c r="AJ48" t="e">
        <f t="shared" si="34"/>
        <v>#VALUE!</v>
      </c>
      <c r="AK48" s="16"/>
      <c r="AL48" s="3" t="s">
        <v>6</v>
      </c>
      <c r="AM48" t="e">
        <f t="shared" ref="AM48:AS48" si="35">AM37/(AM24*8.76)</f>
        <v>#VALUE!</v>
      </c>
      <c r="AN48" t="e">
        <f t="shared" si="35"/>
        <v>#VALUE!</v>
      </c>
      <c r="AO48">
        <f t="shared" si="35"/>
        <v>3.2180365296803654E-2</v>
      </c>
      <c r="AP48">
        <f t="shared" si="35"/>
        <v>0.86882999302696995</v>
      </c>
      <c r="AQ48" t="e">
        <f t="shared" si="35"/>
        <v>#VALUE!</v>
      </c>
      <c r="AR48">
        <f t="shared" si="35"/>
        <v>0.20297259634874235</v>
      </c>
      <c r="AS48" t="e">
        <f t="shared" si="35"/>
        <v>#VALUE!</v>
      </c>
      <c r="AU48" s="3" t="s">
        <v>6</v>
      </c>
      <c r="AV48" t="e">
        <f t="shared" ref="AV48:BB48" si="36">AV37/(AV24*8.76)</f>
        <v>#VALUE!</v>
      </c>
      <c r="AW48" t="e">
        <f t="shared" si="36"/>
        <v>#VALUE!</v>
      </c>
      <c r="AX48">
        <f t="shared" si="36"/>
        <v>3.2180365296803654E-2</v>
      </c>
      <c r="AY48">
        <f t="shared" si="36"/>
        <v>0.86882999302696995</v>
      </c>
      <c r="AZ48" t="e">
        <f t="shared" si="36"/>
        <v>#VALUE!</v>
      </c>
      <c r="BA48">
        <f t="shared" si="36"/>
        <v>0.20297259634874235</v>
      </c>
      <c r="BB48" t="e">
        <f t="shared" si="36"/>
        <v>#VALUE!</v>
      </c>
    </row>
    <row r="49" spans="2:54">
      <c r="B49" s="3" t="s">
        <v>7</v>
      </c>
      <c r="E49">
        <f t="shared" si="0"/>
        <v>0.61508457548173279</v>
      </c>
      <c r="K49" s="3" t="s">
        <v>7</v>
      </c>
      <c r="L49">
        <f t="shared" ref="L49:M49" si="37">L38/(L25*8.76)</f>
        <v>0.39655303807380932</v>
      </c>
      <c r="M49" t="e">
        <f t="shared" si="37"/>
        <v>#VALUE!</v>
      </c>
      <c r="N49">
        <f t="shared" si="2"/>
        <v>7.2123118421201726E-2</v>
      </c>
      <c r="O49">
        <f t="shared" si="2"/>
        <v>0.67153365296803647</v>
      </c>
      <c r="P49" t="e">
        <f t="shared" si="2"/>
        <v>#VALUE!</v>
      </c>
      <c r="Q49">
        <f t="shared" si="2"/>
        <v>0.18422645098963322</v>
      </c>
      <c r="R49">
        <f t="shared" si="2"/>
        <v>0.54887207477168953</v>
      </c>
      <c r="S49" s="16"/>
      <c r="T49" s="3" t="s">
        <v>7</v>
      </c>
      <c r="U49">
        <f t="shared" ref="U49:AA49" si="38">U38/(U25*8.76)</f>
        <v>0.67250422705314006</v>
      </c>
      <c r="V49" t="e">
        <f t="shared" si="38"/>
        <v>#VALUE!</v>
      </c>
      <c r="W49">
        <f t="shared" si="38"/>
        <v>0.17956228748434463</v>
      </c>
      <c r="X49">
        <f t="shared" si="38"/>
        <v>0.79596620776255711</v>
      </c>
      <c r="Y49" t="e">
        <f t="shared" si="38"/>
        <v>#VALUE!</v>
      </c>
      <c r="Z49">
        <f t="shared" si="38"/>
        <v>0.19603899617543977</v>
      </c>
      <c r="AA49">
        <f t="shared" si="38"/>
        <v>0.53767216666666662</v>
      </c>
      <c r="AC49" s="3" t="s">
        <v>7</v>
      </c>
      <c r="AD49">
        <f t="shared" ref="AD49:AJ49" si="39">AD38/(AD25*8.76)</f>
        <v>0.39655303807380932</v>
      </c>
      <c r="AE49" t="e">
        <f t="shared" si="39"/>
        <v>#VALUE!</v>
      </c>
      <c r="AF49">
        <f t="shared" si="39"/>
        <v>7.2123118421201726E-2</v>
      </c>
      <c r="AG49">
        <f t="shared" si="39"/>
        <v>0.67153365296803647</v>
      </c>
      <c r="AH49" t="e">
        <f t="shared" si="39"/>
        <v>#VALUE!</v>
      </c>
      <c r="AI49">
        <f t="shared" si="39"/>
        <v>0.18422645098963322</v>
      </c>
      <c r="AJ49">
        <f t="shared" si="39"/>
        <v>0.54887207477168953</v>
      </c>
      <c r="AK49" s="16"/>
      <c r="AL49" s="3" t="s">
        <v>7</v>
      </c>
      <c r="AM49">
        <f t="shared" ref="AM49:AS49" si="40">AM38/(AM25*8.76)</f>
        <v>0.66068428903888998</v>
      </c>
      <c r="AN49" t="e">
        <f t="shared" si="40"/>
        <v>#VALUE!</v>
      </c>
      <c r="AO49">
        <f t="shared" si="40"/>
        <v>0.1776005347235588</v>
      </c>
      <c r="AP49">
        <f t="shared" si="40"/>
        <v>0.77417394748858448</v>
      </c>
      <c r="AQ49" t="e">
        <f t="shared" si="40"/>
        <v>#VALUE!</v>
      </c>
      <c r="AR49">
        <f t="shared" si="40"/>
        <v>0.19344967562628415</v>
      </c>
      <c r="AS49">
        <f t="shared" si="40"/>
        <v>0.52929468264840185</v>
      </c>
      <c r="AU49" s="3" t="s">
        <v>7</v>
      </c>
      <c r="AV49">
        <f t="shared" ref="AV49:BB49" si="41">AV38/(AV25*8.76)</f>
        <v>0.38748126364899749</v>
      </c>
      <c r="AW49" t="e">
        <f t="shared" si="41"/>
        <v>#VALUE!</v>
      </c>
      <c r="AX49">
        <f t="shared" si="41"/>
        <v>7.060940491972309E-2</v>
      </c>
      <c r="AY49">
        <f t="shared" si="41"/>
        <v>0.65522507534246577</v>
      </c>
      <c r="AZ49" t="e">
        <f t="shared" si="41"/>
        <v>#VALUE!</v>
      </c>
      <c r="BA49">
        <f t="shared" si="41"/>
        <v>0.18229132813882795</v>
      </c>
      <c r="BB49">
        <f t="shared" si="41"/>
        <v>0.54552195776255707</v>
      </c>
    </row>
    <row r="50" spans="2:54">
      <c r="B50" s="3" t="s">
        <v>8</v>
      </c>
      <c r="E50">
        <f t="shared" si="0"/>
        <v>0.72760299983824539</v>
      </c>
      <c r="K50" s="3" t="s">
        <v>8</v>
      </c>
      <c r="L50" t="e">
        <f t="shared" ref="L50:M50" si="42">L39/(L26*8.76)</f>
        <v>#VALUE!</v>
      </c>
      <c r="M50" t="e">
        <f t="shared" si="42"/>
        <v>#VALUE!</v>
      </c>
      <c r="N50">
        <f t="shared" si="2"/>
        <v>6.4465460332846627E-2</v>
      </c>
      <c r="O50">
        <f t="shared" si="2"/>
        <v>0.51525642292083063</v>
      </c>
      <c r="P50" t="e">
        <f t="shared" si="2"/>
        <v>#VALUE!</v>
      </c>
      <c r="Q50">
        <f t="shared" si="2"/>
        <v>0.18456483257114462</v>
      </c>
      <c r="R50">
        <f t="shared" si="2"/>
        <v>0.47749461756873618</v>
      </c>
      <c r="S50" s="16"/>
      <c r="T50" s="3" t="s">
        <v>8</v>
      </c>
      <c r="U50" t="e">
        <f t="shared" ref="U50:AA50" si="43">U39/(U26*8.76)</f>
        <v>#VALUE!</v>
      </c>
      <c r="V50" t="e">
        <f t="shared" si="43"/>
        <v>#VALUE!</v>
      </c>
      <c r="W50">
        <f t="shared" si="43"/>
        <v>5.8867066177448489E-2</v>
      </c>
      <c r="X50">
        <f t="shared" si="43"/>
        <v>0.68083900158668942</v>
      </c>
      <c r="Y50" t="e">
        <f t="shared" si="43"/>
        <v>#VALUE!</v>
      </c>
      <c r="Z50">
        <f t="shared" si="43"/>
        <v>0.20082774749329194</v>
      </c>
      <c r="AA50">
        <f t="shared" si="43"/>
        <v>0.49427671232876713</v>
      </c>
      <c r="AC50" s="3" t="s">
        <v>8</v>
      </c>
      <c r="AD50" t="e">
        <f t="shared" ref="AD50:AJ50" si="44">AD39/(AD26*8.76)</f>
        <v>#VALUE!</v>
      </c>
      <c r="AE50" t="e">
        <f t="shared" si="44"/>
        <v>#VALUE!</v>
      </c>
      <c r="AF50">
        <f t="shared" si="44"/>
        <v>8.782166899828181E-2</v>
      </c>
      <c r="AG50">
        <f t="shared" si="44"/>
        <v>0.42168607305936079</v>
      </c>
      <c r="AH50" t="e">
        <f t="shared" si="44"/>
        <v>#VALUE!</v>
      </c>
      <c r="AI50">
        <f t="shared" si="44"/>
        <v>0.16203287615022041</v>
      </c>
      <c r="AJ50">
        <f t="shared" si="44"/>
        <v>0.43016287526482699</v>
      </c>
      <c r="AK50" s="16"/>
      <c r="AL50" s="3" t="s">
        <v>8</v>
      </c>
      <c r="AM50" t="e">
        <f t="shared" ref="AM50:AS50" si="45">AM39/(AM26*8.76)</f>
        <v>#VALUE!</v>
      </c>
      <c r="AN50" t="e">
        <f t="shared" si="45"/>
        <v>#VALUE!</v>
      </c>
      <c r="AO50">
        <f t="shared" si="45"/>
        <v>4.0838185815146033E-2</v>
      </c>
      <c r="AP50">
        <f t="shared" si="45"/>
        <v>0.64338839181443963</v>
      </c>
      <c r="AQ50" t="e">
        <f t="shared" si="45"/>
        <v>#VALUE!</v>
      </c>
      <c r="AR50">
        <f t="shared" si="45"/>
        <v>0.2010816874467396</v>
      </c>
      <c r="AS50">
        <f t="shared" si="45"/>
        <v>0.49439530136986298</v>
      </c>
      <c r="AU50" s="3" t="s">
        <v>8</v>
      </c>
      <c r="AV50" t="e">
        <f t="shared" ref="AV50:BB50" si="46">AV39/(AV26*8.76)</f>
        <v>#VALUE!</v>
      </c>
      <c r="AW50" t="e">
        <f t="shared" si="46"/>
        <v>#VALUE!</v>
      </c>
      <c r="AX50">
        <f t="shared" si="46"/>
        <v>4.2534418910482291E-2</v>
      </c>
      <c r="AY50">
        <f t="shared" si="46"/>
        <v>0.53212235354961079</v>
      </c>
      <c r="AZ50" t="e">
        <f t="shared" si="46"/>
        <v>#VALUE!</v>
      </c>
      <c r="BA50">
        <f t="shared" si="46"/>
        <v>0.19327062469490691</v>
      </c>
      <c r="BB50">
        <f t="shared" si="46"/>
        <v>0.48781226830943347</v>
      </c>
    </row>
    <row r="51" spans="2:54">
      <c r="B51" s="3" t="s">
        <v>9</v>
      </c>
      <c r="E51">
        <f t="shared" si="0"/>
        <v>0.66379756645959931</v>
      </c>
      <c r="K51" s="3" t="s">
        <v>9</v>
      </c>
      <c r="L51" t="e">
        <f t="shared" ref="L51:M51" si="47">L40/(L27*8.76)</f>
        <v>#VALUE!</v>
      </c>
      <c r="M51" t="e">
        <f t="shared" si="47"/>
        <v>#VALUE!</v>
      </c>
      <c r="N51">
        <f t="shared" si="2"/>
        <v>7.093824839910462E-2</v>
      </c>
      <c r="O51">
        <f t="shared" si="2"/>
        <v>0.24577988199537767</v>
      </c>
      <c r="P51">
        <f t="shared" si="2"/>
        <v>0.43556200057077626</v>
      </c>
      <c r="Q51">
        <f t="shared" si="2"/>
        <v>0.16932989649292216</v>
      </c>
      <c r="R51">
        <f t="shared" si="2"/>
        <v>0.50890761912956484</v>
      </c>
      <c r="S51" s="16"/>
      <c r="T51" s="3" t="s">
        <v>9</v>
      </c>
      <c r="U51" t="e">
        <f t="shared" ref="U51:AA51" si="48">U40/(U27*8.76)</f>
        <v>#VALUE!</v>
      </c>
      <c r="V51" t="e">
        <f t="shared" si="48"/>
        <v>#VALUE!</v>
      </c>
      <c r="W51">
        <f t="shared" si="48"/>
        <v>7.093824839910462E-2</v>
      </c>
      <c r="X51">
        <f t="shared" si="48"/>
        <v>0.24577988199537767</v>
      </c>
      <c r="Y51">
        <f t="shared" si="48"/>
        <v>0.43556200057077626</v>
      </c>
      <c r="Z51">
        <f t="shared" si="48"/>
        <v>0.16840714606829543</v>
      </c>
      <c r="AA51">
        <f t="shared" si="48"/>
        <v>0.50919833696066652</v>
      </c>
      <c r="AC51" s="3" t="s">
        <v>9</v>
      </c>
      <c r="AD51" t="e">
        <f t="shared" ref="AD51:AJ51" si="49">AD40/(AD27*8.76)</f>
        <v>#VALUE!</v>
      </c>
      <c r="AE51" t="e">
        <f t="shared" si="49"/>
        <v>#VALUE!</v>
      </c>
      <c r="AF51">
        <f t="shared" si="49"/>
        <v>7.5414190229890737E-2</v>
      </c>
      <c r="AG51" t="e">
        <f t="shared" si="49"/>
        <v>#DIV/0!</v>
      </c>
      <c r="AH51">
        <f t="shared" si="49"/>
        <v>0.39528801369863015</v>
      </c>
      <c r="AI51">
        <f t="shared" si="49"/>
        <v>0.162686878841549</v>
      </c>
      <c r="AJ51">
        <f t="shared" si="49"/>
        <v>0.49725874656427937</v>
      </c>
      <c r="AK51" s="16"/>
      <c r="AL51" s="3" t="s">
        <v>9</v>
      </c>
      <c r="AM51" t="e">
        <f t="shared" ref="AM51:AS51" si="50">AM40/(AM27*8.76)</f>
        <v>#VALUE!</v>
      </c>
      <c r="AN51" t="e">
        <f t="shared" si="50"/>
        <v>#VALUE!</v>
      </c>
      <c r="AO51">
        <f t="shared" si="50"/>
        <v>4.5787578532643404E-2</v>
      </c>
      <c r="AP51">
        <f t="shared" si="50"/>
        <v>0.23994163629535945</v>
      </c>
      <c r="AQ51">
        <f t="shared" si="50"/>
        <v>0.55530813356164377</v>
      </c>
      <c r="AR51">
        <f t="shared" si="50"/>
        <v>0.1846305896409659</v>
      </c>
      <c r="AS51">
        <f t="shared" si="50"/>
        <v>0.53073917339167598</v>
      </c>
      <c r="AU51" s="3" t="s">
        <v>9</v>
      </c>
      <c r="AV51" t="e">
        <f t="shared" ref="AV51:BB51" si="51">AV40/(AV27*8.76)</f>
        <v>#VALUE!</v>
      </c>
      <c r="AW51" t="e">
        <f t="shared" si="51"/>
        <v>#VALUE!</v>
      </c>
      <c r="AX51">
        <f t="shared" si="51"/>
        <v>4.5787578532643404E-2</v>
      </c>
      <c r="AY51">
        <f t="shared" si="51"/>
        <v>0.23994163629535945</v>
      </c>
      <c r="AZ51">
        <f t="shared" si="51"/>
        <v>0.55530813356164377</v>
      </c>
      <c r="BA51">
        <f t="shared" si="51"/>
        <v>0.1851455878479408</v>
      </c>
      <c r="BB51">
        <f t="shared" si="51"/>
        <v>0.53055750009369551</v>
      </c>
    </row>
    <row r="52" spans="2:54">
      <c r="S52" s="16"/>
      <c r="T52" s="1"/>
      <c r="U52" s="6"/>
      <c r="V52" s="6"/>
      <c r="W52" s="14"/>
      <c r="X52" s="14"/>
      <c r="Y52" s="14"/>
      <c r="Z52" s="14"/>
      <c r="AA52" s="14"/>
      <c r="AK52" s="16"/>
    </row>
    <row r="53" spans="2:54">
      <c r="D53" t="s">
        <v>120</v>
      </c>
      <c r="E53">
        <f>SUM(C31:I40)</f>
        <v>6799.8106099999968</v>
      </c>
      <c r="F53" s="1" t="s">
        <v>121</v>
      </c>
      <c r="M53" t="s">
        <v>120</v>
      </c>
      <c r="N53">
        <f>SUM(L31:R40)</f>
        <v>6799.810609000001</v>
      </c>
      <c r="O53" s="1" t="s">
        <v>121</v>
      </c>
      <c r="S53" s="16"/>
      <c r="T53" s="1"/>
      <c r="U53" s="6"/>
      <c r="V53" t="s">
        <v>120</v>
      </c>
      <c r="W53">
        <f>SUM(U31:AA40)</f>
        <v>6799.810609000001</v>
      </c>
      <c r="X53" s="1" t="s">
        <v>121</v>
      </c>
      <c r="Y53" s="14"/>
      <c r="Z53" s="14"/>
      <c r="AA53" s="14"/>
      <c r="AE53" t="s">
        <v>120</v>
      </c>
      <c r="AF53">
        <f>SUM(AD31:AJ40)</f>
        <v>6799.810610999999</v>
      </c>
      <c r="AG53" s="1" t="s">
        <v>121</v>
      </c>
      <c r="AN53" t="s">
        <v>120</v>
      </c>
      <c r="AO53">
        <f>SUM(AM31:AS40)</f>
        <v>6799.8106100000023</v>
      </c>
      <c r="AP53" s="1" t="s">
        <v>121</v>
      </c>
      <c r="AW53" t="s">
        <v>120</v>
      </c>
      <c r="AX53">
        <f>SUM(AV31:BB40)</f>
        <v>6799.8106099999995</v>
      </c>
      <c r="AY53" s="1" t="s">
        <v>121</v>
      </c>
    </row>
    <row r="54" spans="2:54">
      <c r="D54" t="s">
        <v>122</v>
      </c>
      <c r="E54">
        <f>SUM(E31:E40)</f>
        <v>5492.1307489999999</v>
      </c>
      <c r="F54" s="1" t="s">
        <v>121</v>
      </c>
      <c r="M54" t="s">
        <v>122</v>
      </c>
      <c r="N54">
        <f>SUM(N31:N40)</f>
        <v>956.64927099999989</v>
      </c>
      <c r="O54" s="1" t="s">
        <v>121</v>
      </c>
      <c r="S54" s="16"/>
      <c r="T54" s="1"/>
      <c r="U54" s="6"/>
      <c r="V54" t="s">
        <v>122</v>
      </c>
      <c r="W54">
        <f>SUM(W31:W40)</f>
        <v>1491.4987360000002</v>
      </c>
      <c r="X54" s="1" t="s">
        <v>121</v>
      </c>
      <c r="Y54" s="14"/>
      <c r="Z54" s="14"/>
      <c r="AA54" s="14"/>
      <c r="AE54" t="s">
        <v>122</v>
      </c>
      <c r="AF54">
        <f>SUM(AF31:AF40)</f>
        <v>1063.5776979999998</v>
      </c>
      <c r="AG54" s="1" t="s">
        <v>121</v>
      </c>
      <c r="AN54" t="s">
        <v>122</v>
      </c>
      <c r="AO54">
        <f>SUM(AO31:AO40)</f>
        <v>1348.3935020000001</v>
      </c>
      <c r="AP54" s="1" t="s">
        <v>121</v>
      </c>
      <c r="AW54" t="s">
        <v>122</v>
      </c>
      <c r="AX54">
        <f>SUM(AX31:AX40)</f>
        <v>831.9912589999999</v>
      </c>
      <c r="AY54" s="1" t="s">
        <v>121</v>
      </c>
    </row>
    <row r="55" spans="2:54">
      <c r="D55" t="s">
        <v>123</v>
      </c>
      <c r="E55">
        <f>E54/E53</f>
        <v>0.80768878193800198</v>
      </c>
      <c r="M55" t="s">
        <v>123</v>
      </c>
      <c r="N55">
        <f>N54/N53</f>
        <v>0.14068763470173876</v>
      </c>
      <c r="S55" s="16"/>
      <c r="T55" s="1"/>
      <c r="U55" s="6"/>
      <c r="V55" t="s">
        <v>123</v>
      </c>
      <c r="W55">
        <f>W54/W53</f>
        <v>0.2193441585014004</v>
      </c>
      <c r="Y55" s="14"/>
      <c r="Z55" s="14"/>
      <c r="AA55" s="14"/>
      <c r="AE55" t="s">
        <v>123</v>
      </c>
      <c r="AF55">
        <f>AF54/AF53</f>
        <v>0.15641284130464733</v>
      </c>
      <c r="AN55" t="s">
        <v>123</v>
      </c>
      <c r="AO55">
        <f>AO54/AO53</f>
        <v>0.19829868496881559</v>
      </c>
      <c r="AW55" t="s">
        <v>123</v>
      </c>
      <c r="AX55">
        <f>AX54/AX53</f>
        <v>0.12235506350374661</v>
      </c>
    </row>
    <row r="56" spans="2:54">
      <c r="D56" t="s">
        <v>124</v>
      </c>
      <c r="E56">
        <v>0.66</v>
      </c>
      <c r="F56" t="s">
        <v>125</v>
      </c>
      <c r="M56" t="s">
        <v>124</v>
      </c>
      <c r="N56">
        <v>0.66</v>
      </c>
      <c r="O56" t="s">
        <v>125</v>
      </c>
      <c r="S56" s="16"/>
      <c r="T56" s="1"/>
      <c r="U56" s="6"/>
      <c r="V56" t="s">
        <v>124</v>
      </c>
      <c r="W56">
        <v>0.66</v>
      </c>
      <c r="X56" t="s">
        <v>125</v>
      </c>
      <c r="Y56" s="14"/>
      <c r="Z56" s="14"/>
      <c r="AA56" s="14"/>
      <c r="AE56" t="s">
        <v>124</v>
      </c>
      <c r="AF56">
        <v>0.66</v>
      </c>
      <c r="AG56" t="s">
        <v>125</v>
      </c>
      <c r="AN56" t="s">
        <v>124</v>
      </c>
      <c r="AO56">
        <v>0.66</v>
      </c>
      <c r="AP56" t="s">
        <v>125</v>
      </c>
      <c r="AW56" t="s">
        <v>124</v>
      </c>
      <c r="AX56">
        <v>0.66</v>
      </c>
      <c r="AY56" t="s">
        <v>125</v>
      </c>
    </row>
    <row r="57" spans="2:54">
      <c r="D57" t="s">
        <v>126</v>
      </c>
      <c r="E57" s="6">
        <f>E54*E56</f>
        <v>3624.80629434</v>
      </c>
      <c r="F57" t="s">
        <v>127</v>
      </c>
      <c r="M57" t="s">
        <v>126</v>
      </c>
      <c r="N57" s="6">
        <f>N54*N56</f>
        <v>631.38851885999998</v>
      </c>
      <c r="O57" t="s">
        <v>127</v>
      </c>
      <c r="S57" s="16"/>
      <c r="T57" s="1"/>
      <c r="U57" s="6"/>
      <c r="V57" t="s">
        <v>126</v>
      </c>
      <c r="W57" s="6">
        <f>W54*W56</f>
        <v>984.3891657600002</v>
      </c>
      <c r="X57" t="s">
        <v>127</v>
      </c>
      <c r="Y57" s="14"/>
      <c r="Z57" s="14"/>
      <c r="AA57" s="14"/>
      <c r="AE57" t="s">
        <v>126</v>
      </c>
      <c r="AF57" s="6">
        <f>AF54*AF56</f>
        <v>701.96128067999996</v>
      </c>
      <c r="AG57" t="s">
        <v>127</v>
      </c>
      <c r="AN57" t="s">
        <v>126</v>
      </c>
      <c r="AO57" s="6">
        <f>AO54*AO56</f>
        <v>889.93971132000013</v>
      </c>
      <c r="AP57" t="s">
        <v>127</v>
      </c>
      <c r="AW57" t="s">
        <v>126</v>
      </c>
      <c r="AX57" s="6">
        <f>AX54*AX56</f>
        <v>549.11423093999997</v>
      </c>
      <c r="AY57" t="s">
        <v>127</v>
      </c>
    </row>
    <row r="58" spans="2:54">
      <c r="D58" t="s">
        <v>128</v>
      </c>
      <c r="E58" s="13">
        <f>E57/E53</f>
        <v>0.53307459607908136</v>
      </c>
      <c r="F58" t="s">
        <v>129</v>
      </c>
      <c r="M58" t="s">
        <v>128</v>
      </c>
      <c r="N58" s="13">
        <f>N57/N53</f>
        <v>9.2853838903147592E-2</v>
      </c>
      <c r="O58" t="s">
        <v>129</v>
      </c>
      <c r="S58" s="16"/>
      <c r="T58" s="1"/>
      <c r="U58" s="6"/>
      <c r="V58" t="s">
        <v>128</v>
      </c>
      <c r="W58" s="13">
        <f>W57/W53</f>
        <v>0.14476714461092427</v>
      </c>
      <c r="X58" t="s">
        <v>129</v>
      </c>
      <c r="Y58" s="14"/>
      <c r="Z58" s="14"/>
      <c r="AA58" s="14"/>
      <c r="AE58" t="s">
        <v>128</v>
      </c>
      <c r="AF58" s="13">
        <f>AF57/AF53</f>
        <v>0.10323247526106724</v>
      </c>
      <c r="AG58" t="s">
        <v>129</v>
      </c>
      <c r="AN58" t="s">
        <v>128</v>
      </c>
      <c r="AO58" s="13">
        <f>AO57/AO53</f>
        <v>0.13087713207941828</v>
      </c>
      <c r="AP58" t="s">
        <v>129</v>
      </c>
      <c r="AW58" t="s">
        <v>128</v>
      </c>
      <c r="AX58" s="13">
        <f>AX57/AX53</f>
        <v>8.0754341912472771E-2</v>
      </c>
      <c r="AY58" t="s">
        <v>129</v>
      </c>
    </row>
    <row r="59" spans="2:54">
      <c r="S59" s="16"/>
      <c r="T59" s="1"/>
      <c r="U59" s="6"/>
      <c r="V59" s="6"/>
      <c r="W59" s="14"/>
      <c r="X59" s="14"/>
      <c r="Y59" s="14"/>
      <c r="Z59" s="14"/>
      <c r="AA59" s="14"/>
    </row>
    <row r="60" spans="2:54">
      <c r="S60" s="1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73BE-5CC1-4242-BE68-3D1C84C74F0D}">
  <dimension ref="A1:AT69"/>
  <sheetViews>
    <sheetView workbookViewId="0">
      <selection activeCell="I32" sqref="G32:I41"/>
    </sheetView>
  </sheetViews>
  <sheetFormatPr defaultRowHeight="14.75"/>
  <cols>
    <col min="2" max="2" width="11" customWidth="1"/>
    <col min="4" max="4" width="9.54296875" bestFit="1" customWidth="1"/>
    <col min="6" max="6" width="11.26953125" customWidth="1"/>
    <col min="11" max="11" width="11" customWidth="1"/>
    <col min="13" max="13" width="9.54296875" bestFit="1" customWidth="1"/>
    <col min="15" max="15" width="10.86328125" customWidth="1"/>
    <col min="20" max="20" width="11.1328125" customWidth="1"/>
    <col min="23" max="23" width="8.7265625" bestFit="1" customWidth="1"/>
    <col min="24" max="24" width="10.54296875" customWidth="1"/>
    <col min="25" max="26" width="8.7265625" bestFit="1" customWidth="1"/>
    <col min="27" max="27" width="9.26953125" bestFit="1" customWidth="1"/>
    <col min="29" max="29" width="12.7265625" customWidth="1"/>
    <col min="32" max="32" width="8.7265625" bestFit="1" customWidth="1"/>
    <col min="33" max="33" width="10.86328125" customWidth="1"/>
    <col min="34" max="35" width="8.7265625" bestFit="1" customWidth="1"/>
    <col min="36" max="36" width="9.26953125" bestFit="1" customWidth="1"/>
    <col min="37" max="37" width="8.7265625" style="16"/>
    <col min="38" max="38" width="10.54296875" customWidth="1"/>
    <col min="41" max="41" width="8.7265625" bestFit="1" customWidth="1"/>
    <col min="42" max="42" width="10.54296875" customWidth="1"/>
    <col min="43" max="44" width="8.7265625" bestFit="1" customWidth="1"/>
    <col min="45" max="45" width="9.26953125" bestFit="1" customWidth="1"/>
    <col min="46" max="46" width="8.7265625" style="16"/>
  </cols>
  <sheetData>
    <row r="1" spans="1:45">
      <c r="A1" s="16"/>
      <c r="B1" s="16" t="s">
        <v>157</v>
      </c>
      <c r="C1" s="16"/>
      <c r="D1" s="16"/>
      <c r="E1" s="16"/>
      <c r="F1" s="16"/>
      <c r="G1" s="16"/>
      <c r="H1" s="16"/>
      <c r="I1" s="16"/>
      <c r="J1" s="16"/>
      <c r="K1" s="16" t="s">
        <v>169</v>
      </c>
      <c r="L1" s="16"/>
      <c r="M1" s="16"/>
      <c r="N1" s="16"/>
      <c r="O1" s="16"/>
      <c r="P1" s="16"/>
      <c r="Q1" s="16"/>
      <c r="R1" s="16"/>
      <c r="S1" s="16"/>
      <c r="T1" s="16" t="s">
        <v>167</v>
      </c>
      <c r="U1" s="16"/>
      <c r="V1" s="16"/>
      <c r="W1" s="16"/>
      <c r="X1" s="16"/>
      <c r="Y1" s="16"/>
      <c r="Z1" s="16"/>
      <c r="AA1" s="16"/>
      <c r="AB1" s="16"/>
      <c r="AC1" s="16" t="s">
        <v>137</v>
      </c>
      <c r="AD1" s="16"/>
      <c r="AE1" s="16"/>
      <c r="AF1" s="16"/>
      <c r="AG1" s="16"/>
      <c r="AH1" s="16"/>
      <c r="AI1" s="16"/>
      <c r="AJ1" s="16"/>
      <c r="AL1" s="16" t="s">
        <v>159</v>
      </c>
      <c r="AM1" s="16"/>
      <c r="AN1" s="16"/>
      <c r="AO1" s="16"/>
      <c r="AP1" s="16"/>
      <c r="AQ1" s="16"/>
      <c r="AR1" s="16"/>
      <c r="AS1" s="16"/>
    </row>
    <row r="2" spans="1:45">
      <c r="A2" s="16"/>
      <c r="I2" t="s">
        <v>160</v>
      </c>
      <c r="J2" s="16"/>
      <c r="R2" t="s">
        <v>168</v>
      </c>
      <c r="S2" s="16"/>
      <c r="AA2" t="s">
        <v>168</v>
      </c>
      <c r="AB2" s="16"/>
      <c r="AJ2" t="s">
        <v>168</v>
      </c>
      <c r="AS2" t="s">
        <v>160</v>
      </c>
    </row>
    <row r="3" spans="1:45">
      <c r="A3" s="16"/>
      <c r="F3" t="s">
        <v>27</v>
      </c>
      <c r="G3" s="6">
        <v>67</v>
      </c>
      <c r="H3" s="2" t="s">
        <v>13</v>
      </c>
      <c r="J3" s="16"/>
      <c r="O3" t="s">
        <v>27</v>
      </c>
      <c r="P3">
        <v>71.2</v>
      </c>
      <c r="Q3" s="2" t="s">
        <v>13</v>
      </c>
      <c r="S3" s="16"/>
      <c r="X3" t="s">
        <v>27</v>
      </c>
      <c r="Y3">
        <v>71.099999999999994</v>
      </c>
      <c r="Z3" s="2" t="s">
        <v>13</v>
      </c>
      <c r="AB3" s="16"/>
      <c r="AG3" t="s">
        <v>27</v>
      </c>
      <c r="AH3">
        <v>65.400000000000006</v>
      </c>
      <c r="AI3" s="2" t="s">
        <v>13</v>
      </c>
      <c r="AP3" t="s">
        <v>27</v>
      </c>
      <c r="AQ3">
        <v>69.3</v>
      </c>
      <c r="AR3" s="2" t="s">
        <v>13</v>
      </c>
    </row>
    <row r="4" spans="1:45">
      <c r="A4" s="16"/>
      <c r="B4" s="1" t="s">
        <v>14</v>
      </c>
      <c r="C4" t="s">
        <v>26</v>
      </c>
      <c r="D4" t="s">
        <v>158</v>
      </c>
      <c r="F4" s="1" t="s">
        <v>10</v>
      </c>
      <c r="J4" s="16"/>
      <c r="K4" s="1" t="s">
        <v>14</v>
      </c>
      <c r="L4" t="s">
        <v>26</v>
      </c>
      <c r="M4" t="s">
        <v>158</v>
      </c>
      <c r="O4" s="1" t="s">
        <v>10</v>
      </c>
      <c r="S4" s="16"/>
      <c r="T4" s="1" t="s">
        <v>14</v>
      </c>
      <c r="U4" t="s">
        <v>26</v>
      </c>
      <c r="V4" t="s">
        <v>158</v>
      </c>
      <c r="X4" s="1" t="s">
        <v>10</v>
      </c>
      <c r="AB4" s="16"/>
      <c r="AC4" s="1" t="s">
        <v>14</v>
      </c>
      <c r="AD4" t="s">
        <v>26</v>
      </c>
      <c r="AE4" t="s">
        <v>158</v>
      </c>
      <c r="AG4" s="1" t="s">
        <v>10</v>
      </c>
      <c r="AL4" s="1" t="s">
        <v>14</v>
      </c>
      <c r="AM4" t="s">
        <v>26</v>
      </c>
      <c r="AN4" t="s">
        <v>158</v>
      </c>
      <c r="AP4" s="1" t="s">
        <v>10</v>
      </c>
    </row>
    <row r="5" spans="1:45">
      <c r="A5" s="16"/>
      <c r="B5" s="1" t="s">
        <v>77</v>
      </c>
      <c r="C5" s="6">
        <v>29.461746000000002</v>
      </c>
      <c r="D5" s="6">
        <f>C5*8</f>
        <v>235.69396800000001</v>
      </c>
      <c r="F5" s="1" t="s">
        <v>0</v>
      </c>
      <c r="G5" s="6">
        <v>69.449720999999997</v>
      </c>
      <c r="J5" s="16"/>
      <c r="K5" s="1" t="s">
        <v>77</v>
      </c>
      <c r="L5" s="6">
        <v>25.767783000000001</v>
      </c>
      <c r="M5" s="6">
        <f>L5*8</f>
        <v>206.14226400000001</v>
      </c>
      <c r="O5" s="1" t="s">
        <v>0</v>
      </c>
      <c r="P5" s="6">
        <v>75.998363999999995</v>
      </c>
      <c r="S5" s="16"/>
      <c r="T5" s="1" t="s">
        <v>77</v>
      </c>
      <c r="U5" s="6">
        <v>21.862546999999999</v>
      </c>
      <c r="V5" s="6">
        <f>U5*8</f>
        <v>174.90037599999999</v>
      </c>
      <c r="X5" s="1" t="s">
        <v>0</v>
      </c>
      <c r="Y5" s="6">
        <v>72.604774000000006</v>
      </c>
      <c r="AB5" s="16"/>
      <c r="AC5" s="1" t="s">
        <v>77</v>
      </c>
      <c r="AD5" s="6">
        <v>44.973865000000004</v>
      </c>
      <c r="AE5" s="6">
        <f>AD5*6</f>
        <v>269.84319000000005</v>
      </c>
      <c r="AG5" s="1" t="s">
        <v>0</v>
      </c>
      <c r="AH5" s="6">
        <v>67.672512999999995</v>
      </c>
      <c r="AL5" s="1" t="s">
        <v>77</v>
      </c>
      <c r="AM5" s="6">
        <v>21.862546999999999</v>
      </c>
      <c r="AN5" s="6">
        <f>AM5*8</f>
        <v>174.90037599999999</v>
      </c>
      <c r="AP5" s="1" t="s">
        <v>0</v>
      </c>
      <c r="AQ5" s="6">
        <v>72.604774000000006</v>
      </c>
    </row>
    <row r="6" spans="1:45">
      <c r="A6" s="16"/>
      <c r="B6" s="1" t="s">
        <v>78</v>
      </c>
      <c r="C6" s="6">
        <v>69.453523000000004</v>
      </c>
      <c r="D6" s="6">
        <f t="shared" ref="D6:D14" si="0">C6*8</f>
        <v>555.62818400000003</v>
      </c>
      <c r="F6" s="1" t="s">
        <v>1</v>
      </c>
      <c r="G6" s="6">
        <v>66.848259999999996</v>
      </c>
      <c r="J6" s="16"/>
      <c r="K6" s="1" t="s">
        <v>78</v>
      </c>
      <c r="L6" s="6">
        <v>65.825170999999997</v>
      </c>
      <c r="M6" s="6">
        <f t="shared" ref="M6:M14" si="1">L6*8</f>
        <v>526.60136799999998</v>
      </c>
      <c r="O6" s="1" t="s">
        <v>1</v>
      </c>
      <c r="P6" s="6">
        <v>73.659677000000002</v>
      </c>
      <c r="S6" s="16"/>
      <c r="T6" s="1" t="s">
        <v>78</v>
      </c>
      <c r="U6" s="6">
        <v>56.560322999999997</v>
      </c>
      <c r="V6" s="6">
        <f t="shared" ref="V6:V14" si="2">U6*8</f>
        <v>452.48258399999997</v>
      </c>
      <c r="X6" s="1" t="s">
        <v>1</v>
      </c>
      <c r="Y6" s="6">
        <v>70.445368000000002</v>
      </c>
      <c r="AB6" s="16"/>
      <c r="AC6" s="1" t="s">
        <v>78</v>
      </c>
      <c r="AD6" s="6">
        <v>70</v>
      </c>
      <c r="AE6" s="6">
        <f t="shared" ref="AE6:AE14" si="3">AD6*6</f>
        <v>420</v>
      </c>
      <c r="AG6" s="1" t="s">
        <v>1</v>
      </c>
      <c r="AH6" s="6">
        <v>65.713106999999994</v>
      </c>
      <c r="AL6" s="1" t="s">
        <v>78</v>
      </c>
      <c r="AM6" s="6">
        <v>56.560322999999997</v>
      </c>
      <c r="AN6" s="6">
        <f t="shared" ref="AN6:AN14" si="4">AM6*8</f>
        <v>452.48258399999997</v>
      </c>
      <c r="AP6" s="1" t="s">
        <v>1</v>
      </c>
      <c r="AQ6" s="6">
        <v>70.445368000000002</v>
      </c>
    </row>
    <row r="7" spans="1:45">
      <c r="A7" s="16"/>
      <c r="B7" s="1" t="s">
        <v>79</v>
      </c>
      <c r="C7" s="6">
        <v>0.8</v>
      </c>
      <c r="D7" s="6">
        <f t="shared" si="0"/>
        <v>6.4</v>
      </c>
      <c r="F7" s="1" t="s">
        <v>2</v>
      </c>
      <c r="G7" s="6">
        <v>81.822428000000002</v>
      </c>
      <c r="J7" s="16"/>
      <c r="K7" s="1" t="s">
        <v>79</v>
      </c>
      <c r="L7" s="6">
        <v>0.78646499999999997</v>
      </c>
      <c r="M7" s="6">
        <f t="shared" si="1"/>
        <v>6.2917199999999998</v>
      </c>
      <c r="O7" s="1" t="s">
        <v>2</v>
      </c>
      <c r="P7" s="6">
        <v>81.822428000000002</v>
      </c>
      <c r="S7" s="16"/>
      <c r="T7" s="1" t="s">
        <v>79</v>
      </c>
      <c r="U7" s="6">
        <v>0.77594700000000005</v>
      </c>
      <c r="V7" s="6">
        <f t="shared" si="2"/>
        <v>6.2075760000000004</v>
      </c>
      <c r="X7" s="1" t="s">
        <v>2</v>
      </c>
      <c r="Y7" s="6">
        <v>110.847365</v>
      </c>
      <c r="AB7" s="16"/>
      <c r="AC7" s="1" t="s">
        <v>79</v>
      </c>
      <c r="AD7" s="6">
        <v>1.3503419999999999</v>
      </c>
      <c r="AE7" s="6">
        <f t="shared" si="3"/>
        <v>8.1020520000000005</v>
      </c>
      <c r="AG7" s="1" t="s">
        <v>2</v>
      </c>
      <c r="AH7" s="6">
        <v>81.822428000000002</v>
      </c>
      <c r="AL7" s="1" t="s">
        <v>79</v>
      </c>
      <c r="AM7" s="6">
        <v>0.77594700000000005</v>
      </c>
      <c r="AN7" s="6">
        <f t="shared" si="4"/>
        <v>6.2075760000000004</v>
      </c>
      <c r="AP7" s="1" t="s">
        <v>2</v>
      </c>
      <c r="AQ7" s="6">
        <v>81.822428000000002</v>
      </c>
    </row>
    <row r="8" spans="1:45">
      <c r="A8" s="16"/>
      <c r="B8" s="1" t="s">
        <v>80</v>
      </c>
      <c r="C8" s="6">
        <v>223.18267599999999</v>
      </c>
      <c r="D8" s="6">
        <f t="shared" si="0"/>
        <v>1785.4614079999999</v>
      </c>
      <c r="F8" s="1" t="s">
        <v>3</v>
      </c>
      <c r="G8" s="6">
        <v>65.611341999999993</v>
      </c>
      <c r="J8" s="16"/>
      <c r="K8" s="1" t="s">
        <v>80</v>
      </c>
      <c r="L8" s="6">
        <v>184.97021799999999</v>
      </c>
      <c r="M8" s="6">
        <f t="shared" si="1"/>
        <v>1479.7617439999999</v>
      </c>
      <c r="O8" s="1" t="s">
        <v>3</v>
      </c>
      <c r="P8" s="6">
        <v>69.46199</v>
      </c>
      <c r="S8" s="16"/>
      <c r="T8" s="1" t="s">
        <v>80</v>
      </c>
      <c r="U8" s="6">
        <v>174.98579699999999</v>
      </c>
      <c r="V8" s="6">
        <f t="shared" si="2"/>
        <v>1399.8863759999999</v>
      </c>
      <c r="X8" s="1" t="s">
        <v>3</v>
      </c>
      <c r="Y8" s="6">
        <v>69.724890000000002</v>
      </c>
      <c r="AB8" s="16"/>
      <c r="AC8" s="1" t="s">
        <v>80</v>
      </c>
      <c r="AD8" s="6">
        <v>320</v>
      </c>
      <c r="AE8" s="6">
        <f t="shared" si="3"/>
        <v>1920</v>
      </c>
      <c r="AG8" s="1" t="s">
        <v>3</v>
      </c>
      <c r="AH8" s="6">
        <v>63.676012</v>
      </c>
      <c r="AL8" s="1" t="s">
        <v>80</v>
      </c>
      <c r="AM8" s="6">
        <v>146.67342600000001</v>
      </c>
      <c r="AN8" s="6">
        <f t="shared" si="4"/>
        <v>1173.3874080000001</v>
      </c>
      <c r="AP8" s="1" t="s">
        <v>3</v>
      </c>
      <c r="AQ8" s="6">
        <v>67.645581000000007</v>
      </c>
    </row>
    <row r="9" spans="1:45">
      <c r="A9" s="16"/>
      <c r="B9" s="1" t="s">
        <v>81</v>
      </c>
      <c r="C9" s="6">
        <v>0</v>
      </c>
      <c r="D9" s="6">
        <f t="shared" si="0"/>
        <v>0</v>
      </c>
      <c r="F9" s="1" t="s">
        <v>4</v>
      </c>
      <c r="G9" s="6">
        <v>63.512036000000002</v>
      </c>
      <c r="J9" s="16"/>
      <c r="K9" s="1" t="s">
        <v>81</v>
      </c>
      <c r="L9" s="6">
        <v>0</v>
      </c>
      <c r="M9" s="6">
        <f t="shared" si="1"/>
        <v>0</v>
      </c>
      <c r="O9" s="1" t="s">
        <v>4</v>
      </c>
      <c r="P9" s="6">
        <v>67.451077999999995</v>
      </c>
      <c r="S9" s="16"/>
      <c r="T9" s="1" t="s">
        <v>81</v>
      </c>
      <c r="U9" s="6">
        <v>0</v>
      </c>
      <c r="V9" s="6">
        <f t="shared" si="2"/>
        <v>0</v>
      </c>
      <c r="X9" s="1" t="s">
        <v>4</v>
      </c>
      <c r="Y9" s="6">
        <v>65.645168999999996</v>
      </c>
      <c r="AB9" s="16"/>
      <c r="AC9" s="1" t="s">
        <v>81</v>
      </c>
      <c r="AD9" s="6">
        <v>0</v>
      </c>
      <c r="AE9" s="6">
        <f t="shared" si="3"/>
        <v>0</v>
      </c>
      <c r="AG9" s="1" t="s">
        <v>4</v>
      </c>
      <c r="AH9" s="6">
        <v>61.508659999999999</v>
      </c>
      <c r="AL9" s="1" t="s">
        <v>81</v>
      </c>
      <c r="AM9" s="6">
        <v>0</v>
      </c>
      <c r="AN9" s="6">
        <f t="shared" si="4"/>
        <v>0</v>
      </c>
      <c r="AP9" s="1" t="s">
        <v>4</v>
      </c>
      <c r="AQ9" s="6">
        <v>65.422893000000002</v>
      </c>
    </row>
    <row r="10" spans="1:45">
      <c r="A10" s="16"/>
      <c r="B10" s="1" t="s">
        <v>82</v>
      </c>
      <c r="C10" s="6">
        <v>207.72154</v>
      </c>
      <c r="D10" s="6">
        <f t="shared" si="0"/>
        <v>1661.77232</v>
      </c>
      <c r="F10" s="1" t="s">
        <v>5</v>
      </c>
      <c r="G10" s="6">
        <v>62.061827999999998</v>
      </c>
      <c r="J10" s="16"/>
      <c r="K10" s="1" t="s">
        <v>82</v>
      </c>
      <c r="L10" s="6">
        <v>134.68888899999999</v>
      </c>
      <c r="M10" s="6">
        <f t="shared" si="1"/>
        <v>1077.5111119999999</v>
      </c>
      <c r="O10" s="1" t="s">
        <v>5</v>
      </c>
      <c r="P10" s="6">
        <v>66.448100999999994</v>
      </c>
      <c r="S10" s="16"/>
      <c r="T10" s="1" t="s">
        <v>82</v>
      </c>
      <c r="U10" s="6">
        <v>199.62766099999999</v>
      </c>
      <c r="V10" s="6">
        <f t="shared" si="2"/>
        <v>1597.0212879999999</v>
      </c>
      <c r="X10" s="1" t="s">
        <v>5</v>
      </c>
      <c r="Y10" s="6">
        <v>63.642538999999999</v>
      </c>
      <c r="AB10" s="16"/>
      <c r="AC10" s="1" t="s">
        <v>82</v>
      </c>
      <c r="AD10" s="6">
        <v>250</v>
      </c>
      <c r="AE10" s="6">
        <f t="shared" si="3"/>
        <v>1500</v>
      </c>
      <c r="AG10" s="1" t="s">
        <v>5</v>
      </c>
      <c r="AH10" s="6">
        <v>60.459333000000001</v>
      </c>
      <c r="AL10" s="1" t="s">
        <v>82</v>
      </c>
      <c r="AM10" s="6">
        <v>131.784234</v>
      </c>
      <c r="AN10" s="6">
        <f t="shared" si="4"/>
        <v>1054.273872</v>
      </c>
      <c r="AP10" s="1" t="s">
        <v>5</v>
      </c>
      <c r="AQ10" s="6">
        <v>63.642538999999999</v>
      </c>
    </row>
    <row r="11" spans="1:45">
      <c r="A11" s="16"/>
      <c r="B11" s="1" t="s">
        <v>83</v>
      </c>
      <c r="C11" s="6">
        <v>35.785133000000002</v>
      </c>
      <c r="D11" s="6">
        <f t="shared" si="0"/>
        <v>286.28106400000001</v>
      </c>
      <c r="F11" s="1" t="s">
        <v>6</v>
      </c>
      <c r="G11" s="6">
        <v>78.453908999999996</v>
      </c>
      <c r="J11" s="16"/>
      <c r="K11" s="1" t="s">
        <v>83</v>
      </c>
      <c r="L11" s="6">
        <v>27.917135999999999</v>
      </c>
      <c r="M11" s="6">
        <f t="shared" si="1"/>
        <v>223.33708799999999</v>
      </c>
      <c r="O11" s="1" t="s">
        <v>6</v>
      </c>
      <c r="P11" s="6">
        <v>80.111581000000001</v>
      </c>
      <c r="S11" s="16"/>
      <c r="T11" s="1" t="s">
        <v>83</v>
      </c>
      <c r="U11" s="6">
        <v>32.244138999999997</v>
      </c>
      <c r="V11" s="6">
        <f t="shared" si="2"/>
        <v>257.95311199999998</v>
      </c>
      <c r="X11" s="1" t="s">
        <v>6</v>
      </c>
      <c r="Y11" s="6">
        <v>102.090872</v>
      </c>
      <c r="AB11" s="16"/>
      <c r="AC11" s="1" t="s">
        <v>83</v>
      </c>
      <c r="AD11" s="6">
        <v>75</v>
      </c>
      <c r="AE11" s="6">
        <f t="shared" si="3"/>
        <v>450</v>
      </c>
      <c r="AG11" s="1" t="s">
        <v>6</v>
      </c>
      <c r="AH11" s="6">
        <v>77.591052000000005</v>
      </c>
      <c r="AL11" s="1" t="s">
        <v>83</v>
      </c>
      <c r="AM11" s="6">
        <v>32.244138999999997</v>
      </c>
      <c r="AN11" s="6">
        <f t="shared" si="4"/>
        <v>257.95311199999998</v>
      </c>
      <c r="AP11" s="1" t="s">
        <v>6</v>
      </c>
      <c r="AQ11" s="6">
        <v>79.516085000000004</v>
      </c>
    </row>
    <row r="12" spans="1:45">
      <c r="A12" s="16"/>
      <c r="B12" s="1" t="s">
        <v>84</v>
      </c>
      <c r="C12" s="6">
        <v>200</v>
      </c>
      <c r="D12" s="6">
        <f t="shared" si="0"/>
        <v>1600</v>
      </c>
      <c r="F12" s="1" t="s">
        <v>7</v>
      </c>
      <c r="G12" s="6">
        <v>70.005289000000005</v>
      </c>
      <c r="J12" s="16"/>
      <c r="K12" s="1" t="s">
        <v>84</v>
      </c>
      <c r="L12" s="6">
        <v>200</v>
      </c>
      <c r="M12" s="6">
        <f t="shared" si="1"/>
        <v>1600</v>
      </c>
      <c r="O12" s="1" t="s">
        <v>7</v>
      </c>
      <c r="P12" s="6">
        <v>72.749617000000001</v>
      </c>
      <c r="S12" s="16"/>
      <c r="T12" s="1" t="s">
        <v>84</v>
      </c>
      <c r="U12" s="6">
        <v>188.615497</v>
      </c>
      <c r="V12" s="6">
        <f t="shared" si="2"/>
        <v>1508.923976</v>
      </c>
      <c r="X12" s="1" t="s">
        <v>7</v>
      </c>
      <c r="Y12" s="6">
        <v>72.932641000000004</v>
      </c>
      <c r="AB12" s="16"/>
      <c r="AC12" s="1" t="s">
        <v>84</v>
      </c>
      <c r="AD12" s="6">
        <v>200</v>
      </c>
      <c r="AE12" s="6">
        <f t="shared" si="3"/>
        <v>1200</v>
      </c>
      <c r="AG12" s="1" t="s">
        <v>7</v>
      </c>
      <c r="AH12" s="6">
        <v>68.366304999999997</v>
      </c>
      <c r="AL12" s="1" t="s">
        <v>84</v>
      </c>
      <c r="AM12" s="6">
        <v>188.615497</v>
      </c>
      <c r="AN12" s="6">
        <f t="shared" si="4"/>
        <v>1508.923976</v>
      </c>
      <c r="AP12" s="1" t="s">
        <v>7</v>
      </c>
      <c r="AQ12" s="6">
        <v>72.052468000000005</v>
      </c>
    </row>
    <row r="13" spans="1:45">
      <c r="A13" s="16"/>
      <c r="B13" s="1" t="s">
        <v>85</v>
      </c>
      <c r="C13" s="6">
        <v>9.2921209999999999</v>
      </c>
      <c r="D13" s="6">
        <f t="shared" si="0"/>
        <v>74.336967999999999</v>
      </c>
      <c r="F13" s="1" t="s">
        <v>8</v>
      </c>
      <c r="G13" s="6">
        <v>70.519923000000006</v>
      </c>
      <c r="J13" s="16"/>
      <c r="K13" s="1" t="s">
        <v>85</v>
      </c>
      <c r="L13" s="6">
        <v>9.6062510000000003</v>
      </c>
      <c r="M13" s="6">
        <f t="shared" si="1"/>
        <v>76.850008000000003</v>
      </c>
      <c r="O13" s="1" t="s">
        <v>8</v>
      </c>
      <c r="P13" s="6">
        <v>74.553370000000001</v>
      </c>
      <c r="S13" s="16"/>
      <c r="T13" s="1" t="s">
        <v>85</v>
      </c>
      <c r="U13" s="6">
        <v>9.2921209999999999</v>
      </c>
      <c r="V13" s="6">
        <f t="shared" si="2"/>
        <v>74.336967999999999</v>
      </c>
      <c r="X13" s="1" t="s">
        <v>8</v>
      </c>
      <c r="Y13" s="6">
        <v>81.638998999999998</v>
      </c>
      <c r="AB13" s="16"/>
      <c r="AC13" s="1" t="s">
        <v>85</v>
      </c>
      <c r="AD13" s="6">
        <v>26.326999000000001</v>
      </c>
      <c r="AE13" s="6">
        <f t="shared" si="3"/>
        <v>157.961994</v>
      </c>
      <c r="AG13" s="1" t="s">
        <v>8</v>
      </c>
      <c r="AH13" s="6">
        <v>68.660652999999996</v>
      </c>
      <c r="AL13" s="1" t="s">
        <v>85</v>
      </c>
      <c r="AM13" s="6">
        <v>9.2921209999999999</v>
      </c>
      <c r="AN13" s="6">
        <f t="shared" si="4"/>
        <v>74.336967999999999</v>
      </c>
      <c r="AP13" s="1" t="s">
        <v>8</v>
      </c>
      <c r="AQ13" s="6">
        <v>72.609331999999995</v>
      </c>
    </row>
    <row r="14" spans="1:45">
      <c r="A14" s="16"/>
      <c r="B14" s="1" t="s">
        <v>86</v>
      </c>
      <c r="C14" s="6">
        <v>32.774132000000002</v>
      </c>
      <c r="D14" s="6">
        <f t="shared" si="0"/>
        <v>262.19305600000001</v>
      </c>
      <c r="F14" s="1" t="s">
        <v>9</v>
      </c>
      <c r="G14" s="6">
        <v>48.560091</v>
      </c>
      <c r="J14" s="16"/>
      <c r="K14" s="1" t="s">
        <v>86</v>
      </c>
      <c r="L14" s="6">
        <v>18.145060999999998</v>
      </c>
      <c r="M14" s="6">
        <f t="shared" si="1"/>
        <v>145.16048799999999</v>
      </c>
      <c r="O14" s="1" t="s">
        <v>9</v>
      </c>
      <c r="P14" s="6">
        <v>51.476784000000002</v>
      </c>
      <c r="S14" s="16"/>
      <c r="T14" s="1" t="s">
        <v>86</v>
      </c>
      <c r="U14" s="6">
        <v>20.504691999999999</v>
      </c>
      <c r="V14" s="6">
        <f t="shared" si="2"/>
        <v>164.03753599999999</v>
      </c>
      <c r="X14" s="1" t="s">
        <v>9</v>
      </c>
      <c r="Y14" s="6">
        <v>49.700350999999998</v>
      </c>
      <c r="AB14" s="16"/>
      <c r="AC14" s="1" t="s">
        <v>86</v>
      </c>
      <c r="AD14" s="6">
        <v>45</v>
      </c>
      <c r="AE14" s="6">
        <f t="shared" si="3"/>
        <v>270</v>
      </c>
      <c r="AG14" s="1" t="s">
        <v>9</v>
      </c>
      <c r="AH14" s="6">
        <v>47.605679000000002</v>
      </c>
      <c r="AL14" s="1" t="s">
        <v>86</v>
      </c>
      <c r="AM14" s="6">
        <v>18.178360999999999</v>
      </c>
      <c r="AN14" s="6">
        <f t="shared" si="4"/>
        <v>145.42688799999999</v>
      </c>
      <c r="AP14" s="1" t="s">
        <v>9</v>
      </c>
      <c r="AQ14" s="6">
        <v>49.700350999999998</v>
      </c>
    </row>
    <row r="15" spans="1:45">
      <c r="A15" s="16"/>
      <c r="J15" s="16"/>
      <c r="S15" s="16"/>
      <c r="AB15" s="16"/>
    </row>
    <row r="16" spans="1:45">
      <c r="A16" s="16"/>
      <c r="B16" s="1" t="s">
        <v>136</v>
      </c>
      <c r="J16" s="16"/>
      <c r="K16" s="1" t="s">
        <v>136</v>
      </c>
      <c r="S16" s="16"/>
      <c r="T16" s="1" t="s">
        <v>136</v>
      </c>
      <c r="AB16" s="16"/>
      <c r="AC16" s="1" t="s">
        <v>136</v>
      </c>
    </row>
    <row r="17" spans="1:45" ht="29.5">
      <c r="A17" s="16"/>
      <c r="B17" s="3" t="s">
        <v>16</v>
      </c>
      <c r="C17" s="3" t="s">
        <v>17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16"/>
      <c r="K17" s="3" t="s">
        <v>16</v>
      </c>
      <c r="L17" s="3" t="s">
        <v>17</v>
      </c>
      <c r="M17" s="3" t="s">
        <v>18</v>
      </c>
      <c r="N17" s="3" t="s">
        <v>19</v>
      </c>
      <c r="O17" s="3" t="s">
        <v>20</v>
      </c>
      <c r="P17" s="3" t="s">
        <v>21</v>
      </c>
      <c r="Q17" s="3" t="s">
        <v>22</v>
      </c>
      <c r="R17" s="3" t="s">
        <v>23</v>
      </c>
      <c r="S17" s="16"/>
      <c r="T17" s="3" t="s">
        <v>16</v>
      </c>
      <c r="U17" s="3" t="s">
        <v>17</v>
      </c>
      <c r="V17" s="3" t="s">
        <v>18</v>
      </c>
      <c r="W17" s="3" t="s">
        <v>19</v>
      </c>
      <c r="X17" s="3" t="s">
        <v>20</v>
      </c>
      <c r="Y17" s="3" t="s">
        <v>21</v>
      </c>
      <c r="Z17" s="3" t="s">
        <v>22</v>
      </c>
      <c r="AA17" s="3" t="s">
        <v>23</v>
      </c>
      <c r="AB17" s="16"/>
      <c r="AC17" s="3" t="s">
        <v>16</v>
      </c>
      <c r="AD17" s="3" t="s">
        <v>17</v>
      </c>
      <c r="AE17" s="3" t="s">
        <v>18</v>
      </c>
      <c r="AF17" s="3" t="s">
        <v>19</v>
      </c>
      <c r="AG17" s="3" t="s">
        <v>20</v>
      </c>
      <c r="AH17" s="3" t="s">
        <v>21</v>
      </c>
      <c r="AI17" s="3" t="s">
        <v>22</v>
      </c>
      <c r="AJ17" s="3" t="s">
        <v>23</v>
      </c>
      <c r="AL17" s="3" t="s">
        <v>16</v>
      </c>
      <c r="AM17" s="3" t="s">
        <v>17</v>
      </c>
      <c r="AN17" s="3" t="s">
        <v>18</v>
      </c>
      <c r="AO17" s="3" t="s">
        <v>19</v>
      </c>
      <c r="AP17" s="3" t="s">
        <v>20</v>
      </c>
      <c r="AQ17" s="3" t="s">
        <v>21</v>
      </c>
      <c r="AR17" s="3" t="s">
        <v>22</v>
      </c>
      <c r="AS17" s="3" t="s">
        <v>23</v>
      </c>
    </row>
    <row r="18" spans="1:45">
      <c r="A18" s="16"/>
      <c r="B18" s="3" t="s">
        <v>10</v>
      </c>
      <c r="C18" s="3"/>
      <c r="D18" s="3"/>
      <c r="E18" s="3"/>
      <c r="F18" s="3"/>
      <c r="G18" s="3"/>
      <c r="H18" s="3"/>
      <c r="I18" s="3"/>
      <c r="J18" s="16"/>
      <c r="K18" s="3" t="s">
        <v>10</v>
      </c>
      <c r="L18" s="3"/>
      <c r="M18" s="3"/>
      <c r="N18" s="3"/>
      <c r="O18" s="3"/>
      <c r="P18" s="3"/>
      <c r="Q18" s="3"/>
      <c r="R18" s="3"/>
      <c r="S18" s="16"/>
      <c r="T18" s="3" t="s">
        <v>10</v>
      </c>
      <c r="U18" s="3"/>
      <c r="V18" s="3"/>
      <c r="W18" s="3"/>
      <c r="X18" s="3"/>
      <c r="Y18" s="3"/>
      <c r="Z18" s="3"/>
      <c r="AA18" s="3"/>
      <c r="AB18" s="16"/>
      <c r="AC18" s="3" t="s">
        <v>10</v>
      </c>
      <c r="AD18" s="3"/>
      <c r="AE18" s="3"/>
      <c r="AF18" s="3"/>
      <c r="AG18" s="3"/>
      <c r="AH18" s="3"/>
      <c r="AI18" s="3"/>
      <c r="AJ18" s="3"/>
      <c r="AL18" s="3" t="s">
        <v>10</v>
      </c>
      <c r="AM18" s="3"/>
      <c r="AN18" s="3"/>
      <c r="AO18" s="3"/>
      <c r="AP18" s="3"/>
      <c r="AQ18" s="3"/>
      <c r="AR18" s="3"/>
      <c r="AS18" s="3"/>
    </row>
    <row r="19" spans="1:45">
      <c r="A19" s="16"/>
      <c r="B19" s="3" t="s">
        <v>0</v>
      </c>
      <c r="C19" s="4" t="s">
        <v>24</v>
      </c>
      <c r="D19" s="4" t="s">
        <v>24</v>
      </c>
      <c r="E19" s="17">
        <v>28.15681</v>
      </c>
      <c r="F19" s="17" t="s">
        <v>24</v>
      </c>
      <c r="G19" s="4" t="s">
        <v>24</v>
      </c>
      <c r="H19" s="17">
        <v>163.14947799999999</v>
      </c>
      <c r="I19" s="17">
        <v>45.952143999999997</v>
      </c>
      <c r="J19" s="16"/>
      <c r="K19" s="3" t="s">
        <v>0</v>
      </c>
      <c r="L19" s="4" t="s">
        <v>24</v>
      </c>
      <c r="M19" s="4" t="s">
        <v>24</v>
      </c>
      <c r="N19" s="17">
        <v>27.682321000000002</v>
      </c>
      <c r="O19" s="17" t="s">
        <v>24</v>
      </c>
      <c r="P19" s="17" t="s">
        <v>24</v>
      </c>
      <c r="Q19" s="17">
        <v>169.05977100000001</v>
      </c>
      <c r="R19" s="17">
        <v>50</v>
      </c>
      <c r="S19" s="16"/>
      <c r="T19" s="3" t="s">
        <v>0</v>
      </c>
      <c r="U19" s="4" t="s">
        <v>24</v>
      </c>
      <c r="V19" s="4" t="s">
        <v>24</v>
      </c>
      <c r="W19" s="4">
        <v>30.251199</v>
      </c>
      <c r="X19" s="4" t="s">
        <v>24</v>
      </c>
      <c r="Y19" s="4" t="s">
        <v>24</v>
      </c>
      <c r="Z19" s="4">
        <v>154.20485199999999</v>
      </c>
      <c r="AA19" s="4">
        <v>50</v>
      </c>
      <c r="AB19" s="16"/>
      <c r="AC19" s="3" t="s">
        <v>0</v>
      </c>
      <c r="AD19" s="4" t="s">
        <v>24</v>
      </c>
      <c r="AE19" s="4" t="s">
        <v>24</v>
      </c>
      <c r="AF19" s="4">
        <v>30.901319999999998</v>
      </c>
      <c r="AG19" s="4" t="s">
        <v>24</v>
      </c>
      <c r="AH19" s="4" t="s">
        <v>24</v>
      </c>
      <c r="AI19" s="4">
        <v>152.204767</v>
      </c>
      <c r="AJ19" s="4">
        <v>50</v>
      </c>
      <c r="AL19" s="3" t="s">
        <v>0</v>
      </c>
      <c r="AM19" s="4" t="s">
        <v>24</v>
      </c>
      <c r="AN19" s="4" t="s">
        <v>24</v>
      </c>
      <c r="AO19" s="4">
        <v>30.251199</v>
      </c>
      <c r="AP19" s="4" t="s">
        <v>24</v>
      </c>
      <c r="AQ19" s="4" t="s">
        <v>24</v>
      </c>
      <c r="AR19" s="4">
        <v>154.20485199999999</v>
      </c>
      <c r="AS19" s="4">
        <v>50</v>
      </c>
    </row>
    <row r="20" spans="1:45">
      <c r="A20" s="16"/>
      <c r="B20" s="3" t="s">
        <v>1</v>
      </c>
      <c r="C20" s="4">
        <v>0</v>
      </c>
      <c r="D20" s="4" t="s">
        <v>24</v>
      </c>
      <c r="E20" s="17">
        <v>56.674954999999997</v>
      </c>
      <c r="F20" s="17" t="s">
        <v>24</v>
      </c>
      <c r="G20" s="4" t="s">
        <v>24</v>
      </c>
      <c r="H20" s="17">
        <v>522.5</v>
      </c>
      <c r="I20" s="17">
        <v>75</v>
      </c>
      <c r="J20" s="16"/>
      <c r="K20" s="3" t="s">
        <v>1</v>
      </c>
      <c r="L20" s="4">
        <v>0</v>
      </c>
      <c r="M20" s="4" t="s">
        <v>24</v>
      </c>
      <c r="N20" s="17">
        <v>53.045445999999998</v>
      </c>
      <c r="O20" s="17" t="s">
        <v>24</v>
      </c>
      <c r="P20" s="17" t="s">
        <v>24</v>
      </c>
      <c r="Q20" s="17">
        <v>570</v>
      </c>
      <c r="R20" s="17">
        <v>75</v>
      </c>
      <c r="S20" s="16"/>
      <c r="T20" s="3" t="s">
        <v>1</v>
      </c>
      <c r="U20" s="4">
        <v>0</v>
      </c>
      <c r="V20" s="4" t="s">
        <v>24</v>
      </c>
      <c r="W20" s="4">
        <v>57.208370000000002</v>
      </c>
      <c r="X20" s="4" t="s">
        <v>24</v>
      </c>
      <c r="Y20" s="4" t="s">
        <v>24</v>
      </c>
      <c r="Z20" s="4">
        <v>526.240363</v>
      </c>
      <c r="AA20" s="4">
        <v>75</v>
      </c>
      <c r="AB20" s="16"/>
      <c r="AC20" s="3" t="s">
        <v>1</v>
      </c>
      <c r="AD20" s="4">
        <v>0</v>
      </c>
      <c r="AE20" s="4" t="s">
        <v>24</v>
      </c>
      <c r="AF20" s="4">
        <v>64.144319999999993</v>
      </c>
      <c r="AG20" s="4" t="s">
        <v>24</v>
      </c>
      <c r="AH20" s="4" t="s">
        <v>24</v>
      </c>
      <c r="AI20" s="4">
        <v>511.49798199999998</v>
      </c>
      <c r="AJ20" s="4">
        <v>75</v>
      </c>
      <c r="AL20" s="3" t="s">
        <v>1</v>
      </c>
      <c r="AM20" s="4">
        <v>0</v>
      </c>
      <c r="AN20" s="4" t="s">
        <v>24</v>
      </c>
      <c r="AO20" s="4">
        <v>57.208370000000002</v>
      </c>
      <c r="AP20" s="4" t="s">
        <v>24</v>
      </c>
      <c r="AQ20" s="4" t="s">
        <v>24</v>
      </c>
      <c r="AR20" s="4">
        <v>526.240363</v>
      </c>
      <c r="AS20" s="4">
        <v>75</v>
      </c>
    </row>
    <row r="21" spans="1:45">
      <c r="A21" s="16"/>
      <c r="B21" s="3" t="s">
        <v>2</v>
      </c>
      <c r="C21" s="4" t="s">
        <v>24</v>
      </c>
      <c r="D21" s="4" t="s">
        <v>24</v>
      </c>
      <c r="E21" s="17">
        <v>0</v>
      </c>
      <c r="F21" s="17">
        <v>15</v>
      </c>
      <c r="G21" s="4">
        <v>6.6</v>
      </c>
      <c r="H21" s="17">
        <v>0</v>
      </c>
      <c r="I21" s="17">
        <v>0</v>
      </c>
      <c r="J21" s="16"/>
      <c r="K21" s="3" t="s">
        <v>2</v>
      </c>
      <c r="L21" s="4" t="s">
        <v>24</v>
      </c>
      <c r="M21" s="4" t="s">
        <v>24</v>
      </c>
      <c r="N21" s="17">
        <v>0</v>
      </c>
      <c r="O21" s="17">
        <v>15</v>
      </c>
      <c r="P21" s="17">
        <v>6.6</v>
      </c>
      <c r="Q21" s="17">
        <v>0</v>
      </c>
      <c r="R21" s="17">
        <v>0</v>
      </c>
      <c r="S21" s="16"/>
      <c r="T21" s="3" t="s">
        <v>2</v>
      </c>
      <c r="U21" s="4" t="s">
        <v>24</v>
      </c>
      <c r="V21" s="4" t="s">
        <v>24</v>
      </c>
      <c r="W21" s="4">
        <v>0</v>
      </c>
      <c r="X21" s="4">
        <v>15</v>
      </c>
      <c r="Y21" s="4">
        <v>6.6</v>
      </c>
      <c r="Z21" s="4">
        <v>0</v>
      </c>
      <c r="AA21" s="4">
        <v>0</v>
      </c>
      <c r="AB21" s="16"/>
      <c r="AC21" s="3" t="s">
        <v>2</v>
      </c>
      <c r="AD21" s="4" t="s">
        <v>24</v>
      </c>
      <c r="AE21" s="4" t="s">
        <v>24</v>
      </c>
      <c r="AF21" s="4">
        <v>0</v>
      </c>
      <c r="AG21" s="4">
        <v>15</v>
      </c>
      <c r="AH21" s="4">
        <v>6.6</v>
      </c>
      <c r="AI21" s="4">
        <v>0</v>
      </c>
      <c r="AJ21" s="4">
        <v>0</v>
      </c>
      <c r="AL21" s="3" t="s">
        <v>2</v>
      </c>
      <c r="AM21" s="4" t="s">
        <v>24</v>
      </c>
      <c r="AN21" s="4" t="s">
        <v>24</v>
      </c>
      <c r="AO21" s="4">
        <v>0</v>
      </c>
      <c r="AP21" s="4">
        <v>15</v>
      </c>
      <c r="AQ21" s="4">
        <v>6.6</v>
      </c>
      <c r="AR21" s="4">
        <v>0</v>
      </c>
      <c r="AS21" s="4">
        <v>0</v>
      </c>
    </row>
    <row r="22" spans="1:45">
      <c r="A22" s="16"/>
      <c r="B22" s="3" t="s">
        <v>3</v>
      </c>
      <c r="C22" s="4">
        <v>3.7</v>
      </c>
      <c r="D22" s="4">
        <v>0</v>
      </c>
      <c r="E22" s="17">
        <v>110.92818</v>
      </c>
      <c r="F22" s="17">
        <v>28.208658</v>
      </c>
      <c r="G22" s="4">
        <v>15</v>
      </c>
      <c r="H22" s="17">
        <v>543.67169000000001</v>
      </c>
      <c r="I22" s="17">
        <v>221.77872199999999</v>
      </c>
      <c r="J22" s="16"/>
      <c r="K22" s="3" t="s">
        <v>3</v>
      </c>
      <c r="L22" s="4">
        <v>3.7</v>
      </c>
      <c r="M22" s="4">
        <v>0</v>
      </c>
      <c r="N22" s="17">
        <v>98.728500999999994</v>
      </c>
      <c r="O22" s="17">
        <v>50</v>
      </c>
      <c r="P22" s="17">
        <v>15</v>
      </c>
      <c r="Q22" s="17">
        <v>491.908323</v>
      </c>
      <c r="R22" s="17">
        <v>221.61958799999999</v>
      </c>
      <c r="S22" s="16"/>
      <c r="T22" s="3" t="s">
        <v>3</v>
      </c>
      <c r="U22" s="4">
        <v>3.7</v>
      </c>
      <c r="V22" s="4">
        <v>0</v>
      </c>
      <c r="W22" s="4">
        <v>135.355424</v>
      </c>
      <c r="X22" s="4">
        <v>14.7</v>
      </c>
      <c r="Y22" s="4">
        <v>15</v>
      </c>
      <c r="Z22" s="4">
        <v>466.12227000000001</v>
      </c>
      <c r="AA22" s="4">
        <v>274.678448</v>
      </c>
      <c r="AB22" s="16"/>
      <c r="AC22" s="3" t="s">
        <v>3</v>
      </c>
      <c r="AD22" s="4">
        <v>3.7</v>
      </c>
      <c r="AE22" s="4">
        <v>0</v>
      </c>
      <c r="AF22" s="4">
        <v>113.291268</v>
      </c>
      <c r="AG22" s="4">
        <v>20.512418</v>
      </c>
      <c r="AH22" s="4">
        <v>15</v>
      </c>
      <c r="AI22" s="4">
        <v>581.83545000000004</v>
      </c>
      <c r="AJ22" s="4">
        <v>215.569727</v>
      </c>
      <c r="AL22" s="3" t="s">
        <v>3</v>
      </c>
      <c r="AM22" s="4">
        <v>3.7</v>
      </c>
      <c r="AN22" s="4">
        <v>0</v>
      </c>
      <c r="AO22" s="4">
        <v>115.92926</v>
      </c>
      <c r="AP22" s="4">
        <v>45.512411999999998</v>
      </c>
      <c r="AQ22" s="4">
        <v>15</v>
      </c>
      <c r="AR22" s="4">
        <v>399.087107</v>
      </c>
      <c r="AS22" s="4">
        <v>246.67777000000001</v>
      </c>
    </row>
    <row r="23" spans="1:45">
      <c r="A23" s="16"/>
      <c r="B23" s="3" t="s">
        <v>4</v>
      </c>
      <c r="C23" s="4" t="s">
        <v>24</v>
      </c>
      <c r="D23" s="4" t="s">
        <v>24</v>
      </c>
      <c r="E23" s="17">
        <v>13.956251</v>
      </c>
      <c r="F23" s="17">
        <v>0.81309900000000002</v>
      </c>
      <c r="G23" s="4">
        <v>0</v>
      </c>
      <c r="H23" s="17">
        <v>42.664091999999997</v>
      </c>
      <c r="I23" s="17">
        <v>50.817608</v>
      </c>
      <c r="J23" s="16"/>
      <c r="K23" s="3" t="s">
        <v>4</v>
      </c>
      <c r="L23" s="4" t="s">
        <v>24</v>
      </c>
      <c r="M23" s="4" t="s">
        <v>24</v>
      </c>
      <c r="N23" s="17">
        <v>7.7802829999999998</v>
      </c>
      <c r="O23" s="17">
        <v>11.295299999999999</v>
      </c>
      <c r="P23" s="17">
        <v>0</v>
      </c>
      <c r="Q23" s="17">
        <v>40.035321000000003</v>
      </c>
      <c r="R23" s="17">
        <v>39.537626000000003</v>
      </c>
      <c r="S23" s="16"/>
      <c r="T23" s="3" t="s">
        <v>4</v>
      </c>
      <c r="U23" s="4" t="s">
        <v>24</v>
      </c>
      <c r="V23" s="4" t="s">
        <v>24</v>
      </c>
      <c r="W23" s="4">
        <v>16.181571999999999</v>
      </c>
      <c r="X23" s="4">
        <v>0</v>
      </c>
      <c r="Y23" s="4">
        <v>0</v>
      </c>
      <c r="Z23" s="4">
        <v>52.861105000000002</v>
      </c>
      <c r="AA23" s="4">
        <v>48.058317000000002</v>
      </c>
      <c r="AB23" s="16"/>
      <c r="AC23" s="3" t="s">
        <v>4</v>
      </c>
      <c r="AD23" s="4" t="s">
        <v>24</v>
      </c>
      <c r="AE23" s="4" t="s">
        <v>24</v>
      </c>
      <c r="AF23" s="4">
        <v>14.160062999999999</v>
      </c>
      <c r="AG23" s="4">
        <v>0.182196</v>
      </c>
      <c r="AH23" s="4">
        <v>0</v>
      </c>
      <c r="AI23" s="4">
        <v>43.656686999999998</v>
      </c>
      <c r="AJ23" s="4">
        <v>51.959826999999997</v>
      </c>
      <c r="AL23" s="3" t="s">
        <v>4</v>
      </c>
      <c r="AM23" s="4" t="s">
        <v>24</v>
      </c>
      <c r="AN23" s="4" t="s">
        <v>24</v>
      </c>
      <c r="AO23" s="4">
        <v>12.884962</v>
      </c>
      <c r="AP23" s="4">
        <v>5.1265749999999999</v>
      </c>
      <c r="AQ23" s="4">
        <v>0</v>
      </c>
      <c r="AR23" s="4">
        <v>46.084387999999997</v>
      </c>
      <c r="AS23" s="4">
        <v>42.601911999999999</v>
      </c>
    </row>
    <row r="24" spans="1:45">
      <c r="A24" s="16"/>
      <c r="B24" s="3" t="s">
        <v>5</v>
      </c>
      <c r="C24" s="4" t="s">
        <v>24</v>
      </c>
      <c r="D24" s="4" t="s">
        <v>24</v>
      </c>
      <c r="E24" s="17">
        <v>32.007956999999998</v>
      </c>
      <c r="F24" s="17">
        <v>0</v>
      </c>
      <c r="G24" s="4" t="s">
        <v>24</v>
      </c>
      <c r="H24" s="17">
        <v>86.776045999999994</v>
      </c>
      <c r="I24" s="17">
        <v>90.569744999999998</v>
      </c>
      <c r="J24" s="16"/>
      <c r="K24" s="3" t="s">
        <v>5</v>
      </c>
      <c r="L24" s="4" t="s">
        <v>24</v>
      </c>
      <c r="M24" s="4" t="s">
        <v>24</v>
      </c>
      <c r="N24" s="17">
        <v>23.659191</v>
      </c>
      <c r="O24" s="17">
        <v>12.73873</v>
      </c>
      <c r="P24" s="17" t="s">
        <v>24</v>
      </c>
      <c r="Q24" s="17">
        <v>81.624554000000003</v>
      </c>
      <c r="R24" s="17">
        <v>72.765727999999996</v>
      </c>
      <c r="S24" s="16"/>
      <c r="T24" s="3" t="s">
        <v>5</v>
      </c>
      <c r="U24" s="4" t="s">
        <v>24</v>
      </c>
      <c r="V24" s="4" t="s">
        <v>24</v>
      </c>
      <c r="W24" s="4">
        <v>32.523117999999997</v>
      </c>
      <c r="X24" s="4">
        <v>0</v>
      </c>
      <c r="Y24" s="4" t="s">
        <v>24</v>
      </c>
      <c r="Z24" s="4">
        <v>89.404186999999993</v>
      </c>
      <c r="AA24" s="4">
        <v>88.301854000000006</v>
      </c>
      <c r="AB24" s="16"/>
      <c r="AC24" s="3" t="s">
        <v>5</v>
      </c>
      <c r="AD24" s="4" t="s">
        <v>24</v>
      </c>
      <c r="AE24" s="4" t="s">
        <v>24</v>
      </c>
      <c r="AF24" s="4">
        <v>29.883158999999999</v>
      </c>
      <c r="AG24" s="4">
        <v>0</v>
      </c>
      <c r="AH24" s="4" t="s">
        <v>24</v>
      </c>
      <c r="AI24" s="4">
        <v>100.321034</v>
      </c>
      <c r="AJ24" s="4">
        <v>80.594538999999997</v>
      </c>
      <c r="AL24" s="3" t="s">
        <v>5</v>
      </c>
      <c r="AM24" s="4" t="s">
        <v>24</v>
      </c>
      <c r="AN24" s="4" t="s">
        <v>24</v>
      </c>
      <c r="AO24" s="4">
        <v>32.523117999999997</v>
      </c>
      <c r="AP24" s="4">
        <v>0</v>
      </c>
      <c r="AQ24" s="4" t="s">
        <v>24</v>
      </c>
      <c r="AR24" s="4">
        <v>89.404186999999993</v>
      </c>
      <c r="AS24" s="4">
        <v>88.301854000000006</v>
      </c>
    </row>
    <row r="25" spans="1:45">
      <c r="A25" s="16"/>
      <c r="B25" s="3" t="s">
        <v>6</v>
      </c>
      <c r="C25" s="4" t="s">
        <v>24</v>
      </c>
      <c r="D25" s="4" t="s">
        <v>24</v>
      </c>
      <c r="E25" s="17">
        <v>0.25780500000000001</v>
      </c>
      <c r="F25" s="17">
        <v>1.5</v>
      </c>
      <c r="G25" s="4" t="s">
        <v>24</v>
      </c>
      <c r="H25" s="17">
        <v>2.5881449999999999</v>
      </c>
      <c r="I25" s="17" t="s">
        <v>24</v>
      </c>
      <c r="J25" s="16"/>
      <c r="K25" s="3" t="s">
        <v>6</v>
      </c>
      <c r="L25" s="4" t="s">
        <v>24</v>
      </c>
      <c r="M25" s="4" t="s">
        <v>24</v>
      </c>
      <c r="N25" s="17">
        <v>0.240261</v>
      </c>
      <c r="O25" s="17">
        <v>1.513274</v>
      </c>
      <c r="P25" s="17" t="s">
        <v>24</v>
      </c>
      <c r="Q25" s="17">
        <v>2.703525</v>
      </c>
      <c r="R25" s="17" t="s">
        <v>24</v>
      </c>
      <c r="S25" s="16"/>
      <c r="T25" s="3" t="s">
        <v>6</v>
      </c>
      <c r="U25" s="4" t="s">
        <v>24</v>
      </c>
      <c r="V25" s="4" t="s">
        <v>24</v>
      </c>
      <c r="W25" s="4">
        <v>0.26405299999999998</v>
      </c>
      <c r="X25" s="4">
        <v>1.5</v>
      </c>
      <c r="Y25" s="4" t="s">
        <v>24</v>
      </c>
      <c r="Z25" s="4">
        <v>2.5358529999999999</v>
      </c>
      <c r="AA25" s="4" t="s">
        <v>24</v>
      </c>
      <c r="AB25" s="16"/>
      <c r="AC25" s="3" t="s">
        <v>6</v>
      </c>
      <c r="AD25" s="4" t="s">
        <v>24</v>
      </c>
      <c r="AE25" s="4" t="s">
        <v>24</v>
      </c>
      <c r="AF25" s="4">
        <v>0.226437</v>
      </c>
      <c r="AG25" s="4">
        <v>1.5</v>
      </c>
      <c r="AH25" s="4" t="s">
        <v>24</v>
      </c>
      <c r="AI25" s="4">
        <v>2.606277</v>
      </c>
      <c r="AJ25" s="4" t="s">
        <v>24</v>
      </c>
      <c r="AL25" s="3" t="s">
        <v>6</v>
      </c>
      <c r="AM25" s="4" t="s">
        <v>24</v>
      </c>
      <c r="AN25" s="4" t="s">
        <v>24</v>
      </c>
      <c r="AO25" s="4">
        <v>0.26405299999999998</v>
      </c>
      <c r="AP25" s="4">
        <v>1.5</v>
      </c>
      <c r="AQ25" s="4" t="s">
        <v>24</v>
      </c>
      <c r="AR25" s="4">
        <v>2.5358529999999999</v>
      </c>
      <c r="AS25" s="4" t="s">
        <v>24</v>
      </c>
    </row>
    <row r="26" spans="1:45">
      <c r="A26" s="16"/>
      <c r="B26" s="3" t="s">
        <v>7</v>
      </c>
      <c r="C26" s="4">
        <v>41.4</v>
      </c>
      <c r="D26" s="4" t="s">
        <v>24</v>
      </c>
      <c r="E26" s="17">
        <v>68.344716000000005</v>
      </c>
      <c r="F26" s="17">
        <v>22.666359</v>
      </c>
      <c r="G26" s="4" t="s">
        <v>24</v>
      </c>
      <c r="H26" s="17">
        <v>485.70853299999999</v>
      </c>
      <c r="I26" s="17">
        <v>200</v>
      </c>
      <c r="J26" s="16"/>
      <c r="K26" s="3" t="s">
        <v>7</v>
      </c>
      <c r="L26" s="4">
        <v>41.4</v>
      </c>
      <c r="M26" s="4" t="s">
        <v>24</v>
      </c>
      <c r="N26" s="17">
        <v>59.337654000000001</v>
      </c>
      <c r="O26" s="17">
        <v>50</v>
      </c>
      <c r="P26" s="17" t="s">
        <v>24</v>
      </c>
      <c r="Q26" s="17">
        <v>388.88888900000001</v>
      </c>
      <c r="R26" s="17">
        <v>200</v>
      </c>
      <c r="S26" s="16"/>
      <c r="T26" s="3" t="s">
        <v>7</v>
      </c>
      <c r="U26" s="4">
        <v>41.4</v>
      </c>
      <c r="V26" s="4" t="s">
        <v>24</v>
      </c>
      <c r="W26" s="4">
        <v>87.355782000000005</v>
      </c>
      <c r="X26" s="4">
        <v>0</v>
      </c>
      <c r="Y26" s="4" t="s">
        <v>24</v>
      </c>
      <c r="Z26" s="4">
        <v>548.61791800000003</v>
      </c>
      <c r="AA26" s="4">
        <v>200</v>
      </c>
      <c r="AB26" s="16"/>
      <c r="AC26" s="3" t="s">
        <v>7</v>
      </c>
      <c r="AD26" s="4">
        <v>41.4</v>
      </c>
      <c r="AE26" s="4" t="s">
        <v>24</v>
      </c>
      <c r="AF26" s="4">
        <v>68.550013000000007</v>
      </c>
      <c r="AG26" s="4">
        <v>25.567675999999999</v>
      </c>
      <c r="AH26" s="4" t="s">
        <v>24</v>
      </c>
      <c r="AI26" s="4">
        <v>483.55671100000001</v>
      </c>
      <c r="AJ26" s="4">
        <v>200</v>
      </c>
      <c r="AL26" s="3" t="s">
        <v>7</v>
      </c>
      <c r="AM26" s="4">
        <v>41.4</v>
      </c>
      <c r="AN26" s="4" t="s">
        <v>24</v>
      </c>
      <c r="AO26" s="4">
        <v>69.454576000000003</v>
      </c>
      <c r="AP26" s="4">
        <v>40.046858999999998</v>
      </c>
      <c r="AQ26" s="4" t="s">
        <v>24</v>
      </c>
      <c r="AR26" s="4">
        <v>392.29553399999998</v>
      </c>
      <c r="AS26" s="4">
        <v>200</v>
      </c>
    </row>
    <row r="27" spans="1:45">
      <c r="A27" s="16"/>
      <c r="B27" s="3" t="s">
        <v>8</v>
      </c>
      <c r="C27" s="4" t="s">
        <v>24</v>
      </c>
      <c r="D27" s="4" t="s">
        <v>24</v>
      </c>
      <c r="E27" s="17">
        <v>12.798080000000001</v>
      </c>
      <c r="F27" s="17">
        <v>10</v>
      </c>
      <c r="G27" s="4" t="s">
        <v>24</v>
      </c>
      <c r="H27" s="17">
        <v>73.422082000000003</v>
      </c>
      <c r="I27" s="17">
        <v>23.654197</v>
      </c>
      <c r="J27" s="16"/>
      <c r="K27" s="3" t="s">
        <v>8</v>
      </c>
      <c r="L27" s="4" t="s">
        <v>24</v>
      </c>
      <c r="M27" s="4" t="s">
        <v>24</v>
      </c>
      <c r="N27" s="17">
        <v>11.955593</v>
      </c>
      <c r="O27" s="17">
        <v>11.649388999999999</v>
      </c>
      <c r="P27" s="17" t="s">
        <v>24</v>
      </c>
      <c r="Q27" s="17">
        <v>69.721194999999994</v>
      </c>
      <c r="R27" s="17">
        <v>25.003955999999999</v>
      </c>
      <c r="S27" s="16"/>
      <c r="T27" s="3" t="s">
        <v>8</v>
      </c>
      <c r="U27" s="4" t="s">
        <v>24</v>
      </c>
      <c r="V27" s="4" t="s">
        <v>24</v>
      </c>
      <c r="W27" s="4">
        <v>14.638904</v>
      </c>
      <c r="X27" s="4">
        <v>10</v>
      </c>
      <c r="Y27" s="4" t="s">
        <v>24</v>
      </c>
      <c r="Z27" s="4">
        <v>63.008785000000003</v>
      </c>
      <c r="AA27" s="4">
        <v>28.322447</v>
      </c>
      <c r="AB27" s="16"/>
      <c r="AC27" s="3" t="s">
        <v>8</v>
      </c>
      <c r="AD27" s="4" t="s">
        <v>24</v>
      </c>
      <c r="AE27" s="4" t="s">
        <v>24</v>
      </c>
      <c r="AF27" s="4">
        <v>11.666891</v>
      </c>
      <c r="AG27" s="4">
        <v>10</v>
      </c>
      <c r="AH27" s="4" t="s">
        <v>24</v>
      </c>
      <c r="AI27" s="4">
        <v>80.800123999999997</v>
      </c>
      <c r="AJ27" s="4">
        <v>21.584600999999999</v>
      </c>
      <c r="AL27" s="3" t="s">
        <v>8</v>
      </c>
      <c r="AM27" s="4" t="s">
        <v>24</v>
      </c>
      <c r="AN27" s="4" t="s">
        <v>24</v>
      </c>
      <c r="AO27" s="4">
        <v>14.638904</v>
      </c>
      <c r="AP27" s="4">
        <v>10</v>
      </c>
      <c r="AQ27" s="4" t="s">
        <v>24</v>
      </c>
      <c r="AR27" s="4">
        <v>63.008785000000003</v>
      </c>
      <c r="AS27" s="4">
        <v>28.322447</v>
      </c>
    </row>
    <row r="28" spans="1:45">
      <c r="A28" s="16"/>
      <c r="B28" s="3" t="s">
        <v>9</v>
      </c>
      <c r="C28" s="4" t="s">
        <v>24</v>
      </c>
      <c r="D28" s="4" t="s">
        <v>24</v>
      </c>
      <c r="E28" s="17">
        <v>7.0058720000000001</v>
      </c>
      <c r="F28" s="17">
        <v>0</v>
      </c>
      <c r="G28" s="4">
        <v>8</v>
      </c>
      <c r="H28" s="17">
        <v>23.360092000000002</v>
      </c>
      <c r="I28" s="17">
        <v>24.389089999999999</v>
      </c>
      <c r="J28" s="16"/>
      <c r="K28" s="3" t="s">
        <v>9</v>
      </c>
      <c r="L28" s="4" t="s">
        <v>24</v>
      </c>
      <c r="M28" s="4" t="s">
        <v>24</v>
      </c>
      <c r="N28" s="17">
        <v>6.5294639999999999</v>
      </c>
      <c r="O28" s="17">
        <v>0</v>
      </c>
      <c r="P28" s="17">
        <v>8</v>
      </c>
      <c r="Q28" s="17">
        <v>24.935074</v>
      </c>
      <c r="R28" s="17">
        <v>25.892842000000002</v>
      </c>
      <c r="S28" s="16"/>
      <c r="T28" s="3" t="s">
        <v>9</v>
      </c>
      <c r="U28" s="4" t="s">
        <v>24</v>
      </c>
      <c r="V28" s="4" t="s">
        <v>24</v>
      </c>
      <c r="W28" s="4">
        <v>7.0058720000000001</v>
      </c>
      <c r="X28" s="4">
        <v>0</v>
      </c>
      <c r="Y28" s="4">
        <v>8</v>
      </c>
      <c r="Z28" s="4">
        <v>23.360092000000002</v>
      </c>
      <c r="AA28" s="4">
        <v>24.389089999999999</v>
      </c>
      <c r="AB28" s="16"/>
      <c r="AC28" s="3" t="s">
        <v>9</v>
      </c>
      <c r="AD28" s="4" t="s">
        <v>24</v>
      </c>
      <c r="AE28" s="4" t="s">
        <v>24</v>
      </c>
      <c r="AF28" s="4">
        <v>6.1101830000000001</v>
      </c>
      <c r="AG28" s="4">
        <v>0</v>
      </c>
      <c r="AH28" s="4">
        <v>8</v>
      </c>
      <c r="AI28" s="4">
        <v>20.240413</v>
      </c>
      <c r="AJ28" s="4">
        <v>25.252421999999999</v>
      </c>
      <c r="AL28" s="3" t="s">
        <v>9</v>
      </c>
      <c r="AM28" s="4" t="s">
        <v>24</v>
      </c>
      <c r="AN28" s="4" t="s">
        <v>24</v>
      </c>
      <c r="AO28" s="4">
        <v>7.0058720000000001</v>
      </c>
      <c r="AP28" s="4">
        <v>0</v>
      </c>
      <c r="AQ28" s="4">
        <v>8</v>
      </c>
      <c r="AR28" s="4">
        <v>23.360092000000002</v>
      </c>
      <c r="AS28" s="4">
        <v>24.389089999999999</v>
      </c>
    </row>
    <row r="29" spans="1:45" ht="29.5">
      <c r="A29" s="16"/>
      <c r="B29" s="18" t="s">
        <v>135</v>
      </c>
      <c r="E29" s="6"/>
      <c r="F29" s="6"/>
      <c r="J29" s="16"/>
      <c r="K29" s="18" t="s">
        <v>135</v>
      </c>
      <c r="S29" s="16"/>
      <c r="T29" s="18" t="s">
        <v>135</v>
      </c>
      <c r="AB29" s="16"/>
      <c r="AC29" s="18" t="s">
        <v>135</v>
      </c>
    </row>
    <row r="30" spans="1:45" ht="29.5">
      <c r="A30" s="16"/>
      <c r="B30" s="3" t="s">
        <v>16</v>
      </c>
      <c r="C30" s="3" t="s">
        <v>17</v>
      </c>
      <c r="D30" s="3" t="s">
        <v>18</v>
      </c>
      <c r="E30" s="31" t="s">
        <v>19</v>
      </c>
      <c r="F30" s="31" t="s">
        <v>20</v>
      </c>
      <c r="G30" s="3" t="s">
        <v>21</v>
      </c>
      <c r="H30" s="3" t="s">
        <v>22</v>
      </c>
      <c r="I30" s="3" t="s">
        <v>23</v>
      </c>
      <c r="J30" s="16"/>
      <c r="K30" s="3" t="s">
        <v>16</v>
      </c>
      <c r="L30" s="3" t="s">
        <v>17</v>
      </c>
      <c r="M30" s="3" t="s">
        <v>18</v>
      </c>
      <c r="N30" s="3" t="s">
        <v>19</v>
      </c>
      <c r="O30" s="3" t="s">
        <v>20</v>
      </c>
      <c r="P30" s="3" t="s">
        <v>21</v>
      </c>
      <c r="Q30" s="3" t="s">
        <v>22</v>
      </c>
      <c r="R30" s="3" t="s">
        <v>23</v>
      </c>
      <c r="S30" s="16"/>
      <c r="T30" s="3" t="s">
        <v>16</v>
      </c>
      <c r="U30" s="3" t="s">
        <v>17</v>
      </c>
      <c r="V30" s="3" t="s">
        <v>18</v>
      </c>
      <c r="W30" s="3" t="s">
        <v>19</v>
      </c>
      <c r="X30" s="3" t="s">
        <v>20</v>
      </c>
      <c r="Y30" s="3" t="s">
        <v>21</v>
      </c>
      <c r="Z30" s="3" t="s">
        <v>22</v>
      </c>
      <c r="AA30" s="3" t="s">
        <v>23</v>
      </c>
      <c r="AB30" s="16"/>
      <c r="AC30" s="3" t="s">
        <v>16</v>
      </c>
      <c r="AD30" s="3" t="s">
        <v>17</v>
      </c>
      <c r="AE30" s="3" t="s">
        <v>18</v>
      </c>
      <c r="AF30" s="3" t="s">
        <v>19</v>
      </c>
      <c r="AG30" s="3" t="s">
        <v>20</v>
      </c>
      <c r="AH30" s="3" t="s">
        <v>21</v>
      </c>
      <c r="AI30" s="3" t="s">
        <v>22</v>
      </c>
      <c r="AJ30" s="3" t="s">
        <v>23</v>
      </c>
      <c r="AL30" s="3" t="s">
        <v>16</v>
      </c>
      <c r="AM30" s="3" t="s">
        <v>17</v>
      </c>
      <c r="AN30" s="3" t="s">
        <v>18</v>
      </c>
      <c r="AO30" s="3" t="s">
        <v>19</v>
      </c>
      <c r="AP30" s="3" t="s">
        <v>20</v>
      </c>
      <c r="AQ30" s="3" t="s">
        <v>21</v>
      </c>
      <c r="AR30" s="3" t="s">
        <v>22</v>
      </c>
      <c r="AS30" s="3" t="s">
        <v>23</v>
      </c>
    </row>
    <row r="31" spans="1:45">
      <c r="A31" s="16"/>
      <c r="B31" s="3" t="s">
        <v>10</v>
      </c>
      <c r="C31" s="3"/>
      <c r="D31" s="3"/>
      <c r="E31" s="31"/>
      <c r="F31" s="31"/>
      <c r="G31" s="3"/>
      <c r="H31" s="3"/>
      <c r="I31" s="3"/>
      <c r="J31" s="16"/>
      <c r="K31" s="3" t="s">
        <v>10</v>
      </c>
      <c r="L31" s="3"/>
      <c r="M31" s="3"/>
      <c r="N31" s="3"/>
      <c r="O31" s="3"/>
      <c r="P31" s="3"/>
      <c r="Q31" s="3"/>
      <c r="R31" s="3"/>
      <c r="S31" s="16"/>
      <c r="T31" s="3" t="s">
        <v>10</v>
      </c>
      <c r="U31" s="3"/>
      <c r="V31" s="3"/>
      <c r="W31" s="3"/>
      <c r="X31" s="3"/>
      <c r="Y31" s="3"/>
      <c r="Z31" s="3"/>
      <c r="AA31" s="3"/>
      <c r="AB31" s="16"/>
      <c r="AC31" s="3" t="s">
        <v>10</v>
      </c>
      <c r="AD31" s="3"/>
      <c r="AE31" s="3"/>
      <c r="AF31" s="3"/>
      <c r="AG31" s="3"/>
      <c r="AH31" s="3"/>
      <c r="AI31" s="3"/>
      <c r="AJ31" s="3"/>
      <c r="AL31" s="3" t="s">
        <v>10</v>
      </c>
      <c r="AM31" s="3"/>
      <c r="AN31" s="3"/>
      <c r="AO31" s="3"/>
      <c r="AP31" s="3"/>
      <c r="AQ31" s="3"/>
      <c r="AR31" s="3"/>
      <c r="AS31" s="3"/>
    </row>
    <row r="32" spans="1:45">
      <c r="A32" s="16"/>
      <c r="B32" s="3" t="s">
        <v>0</v>
      </c>
      <c r="C32" s="4" t="s">
        <v>24</v>
      </c>
      <c r="D32" s="4" t="s">
        <v>24</v>
      </c>
      <c r="E32" s="17">
        <v>21.611179</v>
      </c>
      <c r="F32" s="17" t="s">
        <v>24</v>
      </c>
      <c r="G32" s="17" t="s">
        <v>24</v>
      </c>
      <c r="H32" s="17">
        <v>230.40284600000001</v>
      </c>
      <c r="I32" s="17">
        <v>185.002015</v>
      </c>
      <c r="J32" s="16"/>
      <c r="K32" s="3" t="s">
        <v>0</v>
      </c>
      <c r="L32" s="4" t="s">
        <v>24</v>
      </c>
      <c r="M32" s="4" t="s">
        <v>24</v>
      </c>
      <c r="N32" s="4">
        <v>18.439798</v>
      </c>
      <c r="O32" s="4" t="s">
        <v>24</v>
      </c>
      <c r="P32" s="4" t="s">
        <v>24</v>
      </c>
      <c r="Q32" s="4">
        <v>222.11178000000001</v>
      </c>
      <c r="R32" s="4">
        <v>196.464462</v>
      </c>
      <c r="S32" s="16"/>
      <c r="T32" s="3" t="s">
        <v>0</v>
      </c>
      <c r="U32" s="4" t="s">
        <v>24</v>
      </c>
      <c r="V32" s="4" t="s">
        <v>24</v>
      </c>
      <c r="W32" s="17">
        <v>25.118617</v>
      </c>
      <c r="X32" s="17" t="s">
        <v>24</v>
      </c>
      <c r="Y32" s="17" t="s">
        <v>24</v>
      </c>
      <c r="Z32" s="17">
        <v>213.481381</v>
      </c>
      <c r="AA32" s="17">
        <v>198.416042</v>
      </c>
      <c r="AB32" s="16"/>
      <c r="AC32" s="3" t="s">
        <v>0</v>
      </c>
      <c r="AD32" s="4" t="s">
        <v>24</v>
      </c>
      <c r="AE32" s="4" t="s">
        <v>24</v>
      </c>
      <c r="AF32" s="4">
        <v>26.136313999999999</v>
      </c>
      <c r="AG32" s="4" t="s">
        <v>24</v>
      </c>
      <c r="AH32" s="4" t="s">
        <v>24</v>
      </c>
      <c r="AI32" s="4">
        <v>210.88721200000001</v>
      </c>
      <c r="AJ32" s="4">
        <v>199.992514</v>
      </c>
      <c r="AL32" s="3" t="s">
        <v>0</v>
      </c>
      <c r="AM32" s="4" t="s">
        <v>24</v>
      </c>
      <c r="AN32" s="4" t="s">
        <v>24</v>
      </c>
      <c r="AO32" s="17">
        <v>25.118617</v>
      </c>
      <c r="AP32" s="17" t="s">
        <v>24</v>
      </c>
      <c r="AQ32" s="17" t="s">
        <v>24</v>
      </c>
      <c r="AR32" s="17">
        <v>213.49945399999999</v>
      </c>
      <c r="AS32" s="17">
        <v>198.39796999999999</v>
      </c>
    </row>
    <row r="33" spans="1:45">
      <c r="A33" s="16"/>
      <c r="B33" s="3" t="s">
        <v>1</v>
      </c>
      <c r="C33" s="4">
        <v>0</v>
      </c>
      <c r="D33" s="4" t="s">
        <v>24</v>
      </c>
      <c r="E33" s="17">
        <v>63.750529999999998</v>
      </c>
      <c r="F33" s="17" t="s">
        <v>24</v>
      </c>
      <c r="G33" s="17" t="s">
        <v>24</v>
      </c>
      <c r="H33" s="17">
        <v>801.10229000000004</v>
      </c>
      <c r="I33" s="17">
        <v>337.06927999999999</v>
      </c>
      <c r="J33" s="16"/>
      <c r="K33" s="3" t="s">
        <v>1</v>
      </c>
      <c r="L33" s="4">
        <v>0</v>
      </c>
      <c r="M33" s="4" t="s">
        <v>24</v>
      </c>
      <c r="N33" s="4">
        <v>48.521745000000003</v>
      </c>
      <c r="O33" s="4" t="s">
        <v>24</v>
      </c>
      <c r="P33" s="4" t="s">
        <v>24</v>
      </c>
      <c r="Q33" s="4">
        <v>824.48995000000002</v>
      </c>
      <c r="R33" s="4">
        <v>328.91040500000003</v>
      </c>
      <c r="S33" s="16"/>
      <c r="T33" s="3" t="s">
        <v>1</v>
      </c>
      <c r="U33" s="4">
        <v>0</v>
      </c>
      <c r="V33" s="4" t="s">
        <v>24</v>
      </c>
      <c r="W33" s="17">
        <v>65.616094000000004</v>
      </c>
      <c r="X33" s="17" t="s">
        <v>24</v>
      </c>
      <c r="Y33" s="17" t="s">
        <v>24</v>
      </c>
      <c r="Z33" s="17">
        <v>801.81416300000001</v>
      </c>
      <c r="AA33" s="17">
        <v>334.49184300000002</v>
      </c>
      <c r="AB33" s="16"/>
      <c r="AC33" s="3" t="s">
        <v>1</v>
      </c>
      <c r="AD33" s="4">
        <v>0</v>
      </c>
      <c r="AE33" s="4" t="s">
        <v>24</v>
      </c>
      <c r="AF33" s="4">
        <v>81.478177000000002</v>
      </c>
      <c r="AG33" s="4" t="s">
        <v>24</v>
      </c>
      <c r="AH33" s="4" t="s">
        <v>24</v>
      </c>
      <c r="AI33" s="4">
        <v>783.38642300000004</v>
      </c>
      <c r="AJ33" s="4">
        <v>337.0575</v>
      </c>
      <c r="AL33" s="3" t="s">
        <v>1</v>
      </c>
      <c r="AM33" s="4">
        <v>0</v>
      </c>
      <c r="AN33" s="4" t="s">
        <v>24</v>
      </c>
      <c r="AO33" s="17">
        <v>65.616094000000004</v>
      </c>
      <c r="AP33" s="17" t="s">
        <v>24</v>
      </c>
      <c r="AQ33" s="17" t="s">
        <v>24</v>
      </c>
      <c r="AR33" s="17">
        <v>801.83945800000004</v>
      </c>
      <c r="AS33" s="17">
        <v>334.46654799999999</v>
      </c>
    </row>
    <row r="34" spans="1:45">
      <c r="A34" s="16"/>
      <c r="B34" s="3" t="s">
        <v>2</v>
      </c>
      <c r="C34" s="4" t="s">
        <v>24</v>
      </c>
      <c r="D34" s="4" t="s">
        <v>24</v>
      </c>
      <c r="E34" s="17">
        <v>0</v>
      </c>
      <c r="F34" s="17">
        <v>69.664900000000003</v>
      </c>
      <c r="G34" s="17">
        <v>57.816000000000003</v>
      </c>
      <c r="H34" s="17">
        <v>0</v>
      </c>
      <c r="I34" s="17">
        <v>0</v>
      </c>
      <c r="J34" s="16"/>
      <c r="K34" s="3" t="s">
        <v>2</v>
      </c>
      <c r="L34" s="4" t="s">
        <v>24</v>
      </c>
      <c r="M34" s="4" t="s">
        <v>24</v>
      </c>
      <c r="N34" s="4">
        <v>0</v>
      </c>
      <c r="O34" s="4">
        <v>69.664900000000003</v>
      </c>
      <c r="P34" s="4">
        <v>57.816000000000003</v>
      </c>
      <c r="Q34" s="4">
        <v>0</v>
      </c>
      <c r="R34" s="4">
        <v>0</v>
      </c>
      <c r="S34" s="16"/>
      <c r="T34" s="3" t="s">
        <v>2</v>
      </c>
      <c r="U34" s="4" t="s">
        <v>24</v>
      </c>
      <c r="V34" s="4" t="s">
        <v>24</v>
      </c>
      <c r="W34" s="17">
        <v>0</v>
      </c>
      <c r="X34" s="17">
        <v>69.664900000000003</v>
      </c>
      <c r="Y34" s="17">
        <v>57.816000000000003</v>
      </c>
      <c r="Z34" s="17">
        <v>0</v>
      </c>
      <c r="AA34" s="17">
        <v>0</v>
      </c>
      <c r="AB34" s="16"/>
      <c r="AC34" s="3" t="s">
        <v>2</v>
      </c>
      <c r="AD34" s="4" t="s">
        <v>24</v>
      </c>
      <c r="AE34" s="4" t="s">
        <v>24</v>
      </c>
      <c r="AF34" s="4">
        <v>0</v>
      </c>
      <c r="AG34" s="4">
        <v>69.664900000000003</v>
      </c>
      <c r="AH34" s="4">
        <v>57.816000000000003</v>
      </c>
      <c r="AI34" s="4">
        <v>0</v>
      </c>
      <c r="AJ34" s="4">
        <v>0</v>
      </c>
      <c r="AL34" s="3" t="s">
        <v>2</v>
      </c>
      <c r="AM34" s="4" t="s">
        <v>24</v>
      </c>
      <c r="AN34" s="4" t="s">
        <v>24</v>
      </c>
      <c r="AO34" s="17">
        <v>0</v>
      </c>
      <c r="AP34" s="17">
        <v>69.664900000000003</v>
      </c>
      <c r="AQ34" s="17">
        <v>57.816000000000003</v>
      </c>
      <c r="AR34" s="17">
        <v>0</v>
      </c>
      <c r="AS34" s="17">
        <v>0</v>
      </c>
    </row>
    <row r="35" spans="1:45">
      <c r="A35" s="16"/>
      <c r="B35" s="3" t="s">
        <v>3</v>
      </c>
      <c r="C35" s="4">
        <v>7.4562929999999996</v>
      </c>
      <c r="D35" s="4">
        <v>0</v>
      </c>
      <c r="E35" s="17">
        <v>61.525072999999999</v>
      </c>
      <c r="F35" s="17">
        <v>76.933610999999999</v>
      </c>
      <c r="G35" s="17">
        <v>60.705992999999999</v>
      </c>
      <c r="H35" s="17">
        <v>851.237213</v>
      </c>
      <c r="I35" s="17">
        <v>945.31201599999997</v>
      </c>
      <c r="J35" s="16"/>
      <c r="K35" s="3" t="s">
        <v>3</v>
      </c>
      <c r="L35" s="4">
        <v>5.5863379999999996</v>
      </c>
      <c r="M35" s="4">
        <v>0</v>
      </c>
      <c r="N35" s="4">
        <v>43.482982999999997</v>
      </c>
      <c r="O35" s="4">
        <v>140.90342899999999</v>
      </c>
      <c r="P35" s="4">
        <v>69.307884000000001</v>
      </c>
      <c r="Q35" s="4">
        <v>790.52350300000001</v>
      </c>
      <c r="R35" s="4">
        <v>953.36606400000005</v>
      </c>
      <c r="S35" s="16"/>
      <c r="T35" s="3" t="s">
        <v>3</v>
      </c>
      <c r="U35" s="4">
        <v>8.1004559999999994</v>
      </c>
      <c r="V35" s="4">
        <v>0</v>
      </c>
      <c r="W35" s="17">
        <v>94.993284000000003</v>
      </c>
      <c r="X35" s="17">
        <v>39.778661999999997</v>
      </c>
      <c r="Y35" s="17">
        <v>53.546408</v>
      </c>
      <c r="Z35" s="17">
        <v>688.87453300000004</v>
      </c>
      <c r="AA35" s="17">
        <v>1117.876857</v>
      </c>
      <c r="AB35" s="16"/>
      <c r="AC35" s="3" t="s">
        <v>3</v>
      </c>
      <c r="AD35" s="4">
        <v>7.3280419999999999</v>
      </c>
      <c r="AE35" s="4">
        <v>0</v>
      </c>
      <c r="AF35" s="4">
        <v>65.756911000000002</v>
      </c>
      <c r="AG35" s="4">
        <v>54.032502000000001</v>
      </c>
      <c r="AH35" s="4">
        <v>55.821536000000002</v>
      </c>
      <c r="AI35" s="4">
        <v>902.00546499999996</v>
      </c>
      <c r="AJ35" s="4">
        <v>918.22574399999996</v>
      </c>
      <c r="AL35" s="3" t="s">
        <v>3</v>
      </c>
      <c r="AM35" s="4">
        <v>7.2191900000000002</v>
      </c>
      <c r="AN35" s="4">
        <v>0</v>
      </c>
      <c r="AO35" s="17">
        <v>72.168954999999997</v>
      </c>
      <c r="AP35" s="17">
        <v>149.999616</v>
      </c>
      <c r="AQ35" s="17">
        <v>72.940725</v>
      </c>
      <c r="AR35" s="17">
        <v>643.28491399999996</v>
      </c>
      <c r="AS35" s="17">
        <v>1057.5568000000001</v>
      </c>
    </row>
    <row r="36" spans="1:45">
      <c r="A36" s="16"/>
      <c r="B36" s="3" t="s">
        <v>4</v>
      </c>
      <c r="C36" s="4" t="s">
        <v>24</v>
      </c>
      <c r="D36" s="4" t="s">
        <v>24</v>
      </c>
      <c r="E36" s="17">
        <v>16.644804000000001</v>
      </c>
      <c r="F36" s="17">
        <v>1.764988</v>
      </c>
      <c r="G36" s="17">
        <v>0</v>
      </c>
      <c r="H36" s="17">
        <v>52.151614000000002</v>
      </c>
      <c r="I36" s="17">
        <v>193.45729399999999</v>
      </c>
      <c r="J36" s="16"/>
      <c r="K36" s="3" t="s">
        <v>4</v>
      </c>
      <c r="L36" s="4" t="s">
        <v>24</v>
      </c>
      <c r="M36" s="4" t="s">
        <v>24</v>
      </c>
      <c r="N36" s="4">
        <v>5.0852969999999997</v>
      </c>
      <c r="O36" s="4">
        <v>27.728551</v>
      </c>
      <c r="P36" s="4">
        <v>0</v>
      </c>
      <c r="Q36" s="4">
        <v>57.564045</v>
      </c>
      <c r="R36" s="4">
        <v>173.640806</v>
      </c>
      <c r="S36" s="16"/>
      <c r="T36" s="3" t="s">
        <v>4</v>
      </c>
      <c r="U36" s="4" t="s">
        <v>24</v>
      </c>
      <c r="V36" s="4" t="s">
        <v>24</v>
      </c>
      <c r="W36" s="17">
        <v>18.4481</v>
      </c>
      <c r="X36" s="17">
        <v>0</v>
      </c>
      <c r="Y36" s="17">
        <v>0</v>
      </c>
      <c r="Z36" s="17">
        <v>62.700313999999999</v>
      </c>
      <c r="AA36" s="17">
        <v>182.87028599999999</v>
      </c>
      <c r="AB36" s="16"/>
      <c r="AC36" s="3" t="s">
        <v>4</v>
      </c>
      <c r="AD36" s="4" t="s">
        <v>24</v>
      </c>
      <c r="AE36" s="4" t="s">
        <v>24</v>
      </c>
      <c r="AF36" s="4">
        <v>16.895807000000001</v>
      </c>
      <c r="AG36" s="4">
        <v>0.37502600000000003</v>
      </c>
      <c r="AH36" s="4">
        <v>0</v>
      </c>
      <c r="AI36" s="4">
        <v>52.638911999999998</v>
      </c>
      <c r="AJ36" s="4">
        <v>194.10895600000001</v>
      </c>
      <c r="AL36" s="3" t="s">
        <v>4</v>
      </c>
      <c r="AM36" s="4" t="s">
        <v>24</v>
      </c>
      <c r="AN36" s="4" t="s">
        <v>24</v>
      </c>
      <c r="AO36" s="17">
        <v>13.168995000000001</v>
      </c>
      <c r="AP36" s="17">
        <v>12.85763</v>
      </c>
      <c r="AQ36" s="17">
        <v>0</v>
      </c>
      <c r="AR36" s="17">
        <v>60.891058999999998</v>
      </c>
      <c r="AS36" s="17">
        <v>177.10101599999999</v>
      </c>
    </row>
    <row r="37" spans="1:45">
      <c r="A37" s="16"/>
      <c r="B37" s="3" t="s">
        <v>5</v>
      </c>
      <c r="C37" s="4" t="s">
        <v>24</v>
      </c>
      <c r="D37" s="4" t="s">
        <v>24</v>
      </c>
      <c r="E37" s="17">
        <v>25.462969000000001</v>
      </c>
      <c r="F37" s="17">
        <v>0</v>
      </c>
      <c r="G37" s="17" t="s">
        <v>24</v>
      </c>
      <c r="H37" s="17">
        <v>106.61896</v>
      </c>
      <c r="I37" s="17">
        <v>341.35747199999997</v>
      </c>
      <c r="J37" s="16"/>
      <c r="K37" s="3" t="s">
        <v>5</v>
      </c>
      <c r="L37" s="4" t="s">
        <v>24</v>
      </c>
      <c r="M37" s="4" t="s">
        <v>24</v>
      </c>
      <c r="N37" s="4">
        <v>14.115055999999999</v>
      </c>
      <c r="O37" s="4">
        <v>28.312123</v>
      </c>
      <c r="P37" s="4" t="s">
        <v>24</v>
      </c>
      <c r="Q37" s="4">
        <v>116.097173</v>
      </c>
      <c r="R37" s="4">
        <v>314.91504800000001</v>
      </c>
      <c r="S37" s="16"/>
      <c r="T37" s="3" t="s">
        <v>5</v>
      </c>
      <c r="U37" s="4" t="s">
        <v>24</v>
      </c>
      <c r="V37" s="4" t="s">
        <v>24</v>
      </c>
      <c r="W37" s="17">
        <v>26.516528000000001</v>
      </c>
      <c r="X37" s="17">
        <v>0</v>
      </c>
      <c r="Y37" s="17" t="s">
        <v>24</v>
      </c>
      <c r="Z37" s="17">
        <v>110.202714</v>
      </c>
      <c r="AA37" s="17">
        <v>336.72015699999997</v>
      </c>
      <c r="AB37" s="16"/>
      <c r="AC37" s="3" t="s">
        <v>5</v>
      </c>
      <c r="AD37" s="4" t="s">
        <v>24</v>
      </c>
      <c r="AE37" s="4" t="s">
        <v>24</v>
      </c>
      <c r="AF37" s="4">
        <v>23.080995999999999</v>
      </c>
      <c r="AG37" s="4">
        <v>0</v>
      </c>
      <c r="AH37" s="4" t="s">
        <v>24</v>
      </c>
      <c r="AI37" s="4">
        <v>127.936221</v>
      </c>
      <c r="AJ37" s="4">
        <v>322.42218300000002</v>
      </c>
      <c r="AL37" s="3" t="s">
        <v>5</v>
      </c>
      <c r="AM37" s="4" t="s">
        <v>24</v>
      </c>
      <c r="AN37" s="4" t="s">
        <v>24</v>
      </c>
      <c r="AO37" s="17">
        <v>26.516528000000001</v>
      </c>
      <c r="AP37" s="17">
        <v>0</v>
      </c>
      <c r="AQ37" s="17" t="s">
        <v>24</v>
      </c>
      <c r="AR37" s="17">
        <v>110.202714</v>
      </c>
      <c r="AS37" s="17">
        <v>336.72015699999997</v>
      </c>
    </row>
    <row r="38" spans="1:45">
      <c r="A38" s="16"/>
      <c r="B38" s="3" t="s">
        <v>6</v>
      </c>
      <c r="C38" s="4" t="s">
        <v>24</v>
      </c>
      <c r="D38" s="4" t="s">
        <v>24</v>
      </c>
      <c r="E38" s="17">
        <v>0.15529100000000001</v>
      </c>
      <c r="F38" s="17">
        <v>11.633400999999999</v>
      </c>
      <c r="G38" s="17" t="s">
        <v>24</v>
      </c>
      <c r="H38" s="17">
        <v>4.6018280000000003</v>
      </c>
      <c r="I38" s="17" t="s">
        <v>24</v>
      </c>
      <c r="J38" s="16"/>
      <c r="K38" s="3" t="s">
        <v>6</v>
      </c>
      <c r="L38" s="4" t="s">
        <v>24</v>
      </c>
      <c r="M38" s="4" t="s">
        <v>24</v>
      </c>
      <c r="N38" s="4">
        <v>0.116993</v>
      </c>
      <c r="O38" s="4">
        <v>11.466548</v>
      </c>
      <c r="P38" s="4" t="s">
        <v>24</v>
      </c>
      <c r="Q38" s="4">
        <v>4.8069790000000001</v>
      </c>
      <c r="R38" s="4" t="s">
        <v>24</v>
      </c>
      <c r="S38" s="16"/>
      <c r="T38" s="3" t="s">
        <v>6</v>
      </c>
      <c r="U38" s="4" t="s">
        <v>24</v>
      </c>
      <c r="V38" s="4" t="s">
        <v>24</v>
      </c>
      <c r="W38" s="17">
        <v>0.17021500000000001</v>
      </c>
      <c r="X38" s="17">
        <v>11.711455000000001</v>
      </c>
      <c r="Y38" s="17" t="s">
        <v>24</v>
      </c>
      <c r="Z38" s="17">
        <v>4.5088499999999998</v>
      </c>
      <c r="AA38" s="17" t="s">
        <v>24</v>
      </c>
      <c r="AB38" s="16"/>
      <c r="AC38" s="3" t="s">
        <v>6</v>
      </c>
      <c r="AD38" s="4" t="s">
        <v>24</v>
      </c>
      <c r="AE38" s="4" t="s">
        <v>24</v>
      </c>
      <c r="AF38" s="4">
        <v>0.12798000000000001</v>
      </c>
      <c r="AG38" s="4">
        <v>11.628470999999999</v>
      </c>
      <c r="AH38" s="4" t="s">
        <v>24</v>
      </c>
      <c r="AI38" s="4">
        <v>4.6340680000000001</v>
      </c>
      <c r="AJ38" s="4" t="s">
        <v>24</v>
      </c>
      <c r="AL38" s="3" t="s">
        <v>6</v>
      </c>
      <c r="AM38" s="4" t="s">
        <v>24</v>
      </c>
      <c r="AN38" s="4" t="s">
        <v>24</v>
      </c>
      <c r="AO38" s="17">
        <v>0.17021500000000001</v>
      </c>
      <c r="AP38" s="17">
        <v>11.711455000000001</v>
      </c>
      <c r="AQ38" s="17" t="s">
        <v>24</v>
      </c>
      <c r="AR38" s="17">
        <v>4.5088499999999998</v>
      </c>
      <c r="AS38" s="17" t="s">
        <v>24</v>
      </c>
    </row>
    <row r="39" spans="1:45">
      <c r="A39" s="16"/>
      <c r="B39" s="3" t="s">
        <v>7</v>
      </c>
      <c r="C39" s="4">
        <v>58.291279000000003</v>
      </c>
      <c r="D39" s="4" t="s">
        <v>24</v>
      </c>
      <c r="E39" s="17">
        <v>18.795185</v>
      </c>
      <c r="F39" s="17">
        <v>68.2256</v>
      </c>
      <c r="G39" s="17" t="s">
        <v>24</v>
      </c>
      <c r="H39" s="17">
        <v>750.78066799999999</v>
      </c>
      <c r="I39" s="17">
        <v>924.98056799999995</v>
      </c>
      <c r="J39" s="16"/>
      <c r="K39" s="3" t="s">
        <v>7</v>
      </c>
      <c r="L39" s="4">
        <v>49.029400000000003</v>
      </c>
      <c r="M39" s="4" t="s">
        <v>24</v>
      </c>
      <c r="N39" s="4">
        <v>15.353456</v>
      </c>
      <c r="O39" s="4">
        <v>176.49590000000001</v>
      </c>
      <c r="P39" s="4" t="s">
        <v>24</v>
      </c>
      <c r="Q39" s="4">
        <v>635.97846700000002</v>
      </c>
      <c r="R39" s="4">
        <v>944.21607800000004</v>
      </c>
      <c r="S39" s="16"/>
      <c r="T39" s="3" t="s">
        <v>7</v>
      </c>
      <c r="U39" s="4">
        <v>79.036114999999995</v>
      </c>
      <c r="V39" s="4" t="s">
        <v>24</v>
      </c>
      <c r="W39" s="17">
        <v>33.827584999999999</v>
      </c>
      <c r="X39" s="17">
        <v>0</v>
      </c>
      <c r="Y39" s="17" t="s">
        <v>24</v>
      </c>
      <c r="Z39" s="17">
        <v>806.94315700000004</v>
      </c>
      <c r="AA39" s="17">
        <v>901.26644299999998</v>
      </c>
      <c r="AB39" s="16"/>
      <c r="AC39" s="3" t="s">
        <v>7</v>
      </c>
      <c r="AD39" s="4">
        <v>56.208060000000003</v>
      </c>
      <c r="AE39" s="4" t="s">
        <v>24</v>
      </c>
      <c r="AF39" s="4">
        <v>17.937593</v>
      </c>
      <c r="AG39" s="4">
        <v>75.490448999999998</v>
      </c>
      <c r="AH39" s="4" t="s">
        <v>24</v>
      </c>
      <c r="AI39" s="4">
        <v>746.35409400000003</v>
      </c>
      <c r="AJ39" s="4">
        <v>925.08310400000005</v>
      </c>
      <c r="AL39" s="3" t="s">
        <v>7</v>
      </c>
      <c r="AM39" s="4">
        <v>62.989049000000001</v>
      </c>
      <c r="AN39" s="4" t="s">
        <v>24</v>
      </c>
      <c r="AO39" s="17">
        <v>22.799403000000002</v>
      </c>
      <c r="AP39" s="17">
        <v>153.067654</v>
      </c>
      <c r="AQ39" s="17" t="s">
        <v>24</v>
      </c>
      <c r="AR39" s="17">
        <v>639.88791100000003</v>
      </c>
      <c r="AS39" s="17">
        <v>942.32928400000003</v>
      </c>
    </row>
    <row r="40" spans="1:45">
      <c r="A40" s="16"/>
      <c r="B40" s="3" t="s">
        <v>8</v>
      </c>
      <c r="C40" s="4" t="s">
        <v>24</v>
      </c>
      <c r="D40" s="4" t="s">
        <v>24</v>
      </c>
      <c r="E40" s="17">
        <v>7.1641310000000002</v>
      </c>
      <c r="F40" s="17">
        <v>41.587989999999998</v>
      </c>
      <c r="G40" s="17" t="s">
        <v>24</v>
      </c>
      <c r="H40" s="17">
        <v>125.04330899999999</v>
      </c>
      <c r="I40" s="17">
        <v>99.387420000000006</v>
      </c>
      <c r="J40" s="16"/>
      <c r="K40" s="3" t="s">
        <v>8</v>
      </c>
      <c r="L40" s="4" t="s">
        <v>24</v>
      </c>
      <c r="M40" s="4" t="s">
        <v>24</v>
      </c>
      <c r="N40" s="4">
        <v>5.5886899999999997</v>
      </c>
      <c r="O40" s="4">
        <v>44.841695999999999</v>
      </c>
      <c r="P40" s="4" t="s">
        <v>24</v>
      </c>
      <c r="Q40" s="4">
        <v>118.18105799999999</v>
      </c>
      <c r="R40" s="4">
        <v>104.571406</v>
      </c>
      <c r="S40" s="16"/>
      <c r="T40" s="3" t="s">
        <v>8</v>
      </c>
      <c r="U40" s="4" t="s">
        <v>24</v>
      </c>
      <c r="V40" s="4" t="s">
        <v>24</v>
      </c>
      <c r="W40" s="17">
        <v>9.4269829999999999</v>
      </c>
      <c r="X40" s="17">
        <v>41.100807000000003</v>
      </c>
      <c r="Y40" s="17" t="s">
        <v>24</v>
      </c>
      <c r="Z40" s="17">
        <v>105.17346999999999</v>
      </c>
      <c r="AA40" s="17">
        <v>117.48159</v>
      </c>
      <c r="AB40" s="16"/>
      <c r="AC40" s="3" t="s">
        <v>8</v>
      </c>
      <c r="AD40" s="4" t="s">
        <v>24</v>
      </c>
      <c r="AE40" s="4" t="s">
        <v>24</v>
      </c>
      <c r="AF40" s="4">
        <v>5.6994210000000001</v>
      </c>
      <c r="AG40" s="4">
        <v>38.832146999999999</v>
      </c>
      <c r="AH40" s="4" t="s">
        <v>24</v>
      </c>
      <c r="AI40" s="4">
        <v>137.626161</v>
      </c>
      <c r="AJ40" s="4">
        <v>91.025121999999996</v>
      </c>
      <c r="AL40" s="3" t="s">
        <v>8</v>
      </c>
      <c r="AM40" s="4" t="s">
        <v>24</v>
      </c>
      <c r="AN40" s="4" t="s">
        <v>24</v>
      </c>
      <c r="AO40" s="17">
        <v>9.4269829999999999</v>
      </c>
      <c r="AP40" s="17">
        <v>41.100807000000003</v>
      </c>
      <c r="AQ40" s="17" t="s">
        <v>24</v>
      </c>
      <c r="AR40" s="17">
        <v>105.168015</v>
      </c>
      <c r="AS40" s="17">
        <v>117.487044</v>
      </c>
    </row>
    <row r="41" spans="1:45">
      <c r="A41" s="16"/>
      <c r="B41" s="3" t="s">
        <v>9</v>
      </c>
      <c r="C41" s="4" t="s">
        <v>24</v>
      </c>
      <c r="D41" s="4" t="s">
        <v>24</v>
      </c>
      <c r="E41" s="17">
        <v>5.0965160000000003</v>
      </c>
      <c r="F41" s="17">
        <v>0</v>
      </c>
      <c r="G41" s="17">
        <v>27.188661</v>
      </c>
      <c r="H41" s="17">
        <v>38.183458999999999</v>
      </c>
      <c r="I41" s="17">
        <v>111.647963</v>
      </c>
      <c r="J41" s="16"/>
      <c r="K41" s="3" t="s">
        <v>9</v>
      </c>
      <c r="L41" s="4" t="s">
        <v>24</v>
      </c>
      <c r="M41" s="4" t="s">
        <v>24</v>
      </c>
      <c r="N41" s="4">
        <v>4.1863039999999998</v>
      </c>
      <c r="O41" s="4">
        <v>0</v>
      </c>
      <c r="P41" s="4">
        <v>23.002669000000001</v>
      </c>
      <c r="Q41" s="4">
        <v>39.348835999999999</v>
      </c>
      <c r="R41" s="4">
        <v>115.578791</v>
      </c>
      <c r="S41" s="16"/>
      <c r="T41" s="3" t="s">
        <v>9</v>
      </c>
      <c r="U41" s="4" t="s">
        <v>24</v>
      </c>
      <c r="V41" s="4" t="s">
        <v>24</v>
      </c>
      <c r="W41" s="17">
        <v>5.0965160000000003</v>
      </c>
      <c r="X41" s="17">
        <v>0</v>
      </c>
      <c r="Y41" s="17">
        <v>27.188661</v>
      </c>
      <c r="Z41" s="17">
        <v>38.183458999999999</v>
      </c>
      <c r="AA41" s="17">
        <v>111.647963</v>
      </c>
      <c r="AB41" s="16"/>
      <c r="AC41" s="3" t="s">
        <v>9</v>
      </c>
      <c r="AD41" s="4" t="s">
        <v>24</v>
      </c>
      <c r="AE41" s="4" t="s">
        <v>24</v>
      </c>
      <c r="AF41" s="4">
        <v>4.4924939999999998</v>
      </c>
      <c r="AG41" s="4">
        <v>0</v>
      </c>
      <c r="AH41" s="4">
        <v>27.203669999999999</v>
      </c>
      <c r="AI41" s="4">
        <v>33.690463000000001</v>
      </c>
      <c r="AJ41" s="4">
        <v>116.729974</v>
      </c>
      <c r="AL41" s="3" t="s">
        <v>9</v>
      </c>
      <c r="AM41" s="4" t="s">
        <v>24</v>
      </c>
      <c r="AN41" s="4" t="s">
        <v>24</v>
      </c>
      <c r="AO41" s="17">
        <v>5.0965160000000003</v>
      </c>
      <c r="AP41" s="17">
        <v>0</v>
      </c>
      <c r="AQ41" s="17">
        <v>27.188661</v>
      </c>
      <c r="AR41" s="17">
        <v>38.173259000000002</v>
      </c>
      <c r="AS41" s="17">
        <v>111.658164</v>
      </c>
    </row>
    <row r="42" spans="1:45">
      <c r="A42" s="16"/>
      <c r="J42" s="16"/>
      <c r="S42" s="16"/>
      <c r="AB42" s="16"/>
    </row>
    <row r="43" spans="1:45">
      <c r="A43" s="16"/>
      <c r="B43" s="3" t="s">
        <v>0</v>
      </c>
      <c r="C43" t="e">
        <f t="shared" ref="C43:D43" si="5">C32/(C19*8.76)</f>
        <v>#VALUE!</v>
      </c>
      <c r="D43" t="e">
        <f t="shared" si="5"/>
        <v>#VALUE!</v>
      </c>
      <c r="E43">
        <f t="shared" ref="E43:E52" si="6">E32/(E19*8.76)</f>
        <v>8.7617509448337558E-2</v>
      </c>
      <c r="F43" t="e">
        <f t="shared" ref="F43:I43" si="7">F32/(F19*8.76)</f>
        <v>#VALUE!</v>
      </c>
      <c r="G43" t="e">
        <f t="shared" si="7"/>
        <v>#VALUE!</v>
      </c>
      <c r="H43">
        <f t="shared" si="7"/>
        <v>0.16121225192555291</v>
      </c>
      <c r="I43">
        <f t="shared" si="7"/>
        <v>0.45958577001365303</v>
      </c>
      <c r="J43" s="16"/>
      <c r="K43" s="3" t="s">
        <v>0</v>
      </c>
      <c r="L43" t="e">
        <f t="shared" ref="L43:M43" si="8">L32/(L19*8.76)</f>
        <v>#VALUE!</v>
      </c>
      <c r="M43" t="e">
        <f t="shared" si="8"/>
        <v>#VALUE!</v>
      </c>
      <c r="N43">
        <f t="shared" ref="N43:N52" si="9">N32/(N19*8.76)</f>
        <v>7.6041303461855586E-2</v>
      </c>
      <c r="O43" t="e">
        <f t="shared" ref="O43:R43" si="10">O32/(O19*8.76)</f>
        <v>#VALUE!</v>
      </c>
      <c r="P43" t="e">
        <f t="shared" si="10"/>
        <v>#VALUE!</v>
      </c>
      <c r="Q43">
        <f t="shared" si="10"/>
        <v>0.1499778798789291</v>
      </c>
      <c r="R43">
        <f t="shared" si="10"/>
        <v>0.44854899999999998</v>
      </c>
      <c r="S43" s="16"/>
      <c r="T43" s="3" t="s">
        <v>0</v>
      </c>
      <c r="U43" t="e">
        <f t="shared" ref="U43:V43" si="11">U32/(U19*8.76)</f>
        <v>#VALUE!</v>
      </c>
      <c r="V43" t="e">
        <f t="shared" si="11"/>
        <v>#VALUE!</v>
      </c>
      <c r="W43">
        <f t="shared" ref="W43:W52" si="12">W32/(W19*8.76)</f>
        <v>9.4787053959860243E-2</v>
      </c>
      <c r="X43" t="e">
        <f t="shared" ref="X43:AA43" si="13">X32/(X19*8.76)</f>
        <v>#VALUE!</v>
      </c>
      <c r="Y43" t="e">
        <f t="shared" si="13"/>
        <v>#VALUE!</v>
      </c>
      <c r="Z43">
        <f t="shared" si="13"/>
        <v>0.15803666581191919</v>
      </c>
      <c r="AA43">
        <f t="shared" si="13"/>
        <v>0.45300466210045665</v>
      </c>
      <c r="AB43" s="16"/>
      <c r="AC43" s="3" t="s">
        <v>0</v>
      </c>
      <c r="AD43" t="e">
        <f t="shared" ref="AD43:AE43" si="14">AD32/(AD19*8.76)</f>
        <v>#VALUE!</v>
      </c>
      <c r="AE43" t="e">
        <f t="shared" si="14"/>
        <v>#VALUE!</v>
      </c>
      <c r="AF43">
        <f>AF32/(AF19*8.76)</f>
        <v>9.6552428458864373E-2</v>
      </c>
      <c r="AG43" t="e">
        <f t="shared" ref="AG43:AJ43" si="15">AG32/(AG19*8.76)</f>
        <v>#VALUE!</v>
      </c>
      <c r="AH43" t="e">
        <f t="shared" si="15"/>
        <v>#VALUE!</v>
      </c>
      <c r="AI43">
        <f t="shared" si="15"/>
        <v>0.15816773103040738</v>
      </c>
      <c r="AJ43">
        <f t="shared" si="15"/>
        <v>0.45660391324200911</v>
      </c>
      <c r="AL43" s="3" t="s">
        <v>0</v>
      </c>
      <c r="AM43" t="e">
        <f t="shared" ref="AM43:AN43" si="16">AM32/(AM19*8.76)</f>
        <v>#VALUE!</v>
      </c>
      <c r="AN43" t="e">
        <f t="shared" si="16"/>
        <v>#VALUE!</v>
      </c>
      <c r="AO43">
        <f t="shared" ref="AO43:AO52" si="17">AO32/(AO19*8.76)</f>
        <v>9.4787053959860243E-2</v>
      </c>
      <c r="AP43" t="e">
        <f t="shared" ref="AP43:AS43" si="18">AP32/(AP19*8.76)</f>
        <v>#VALUE!</v>
      </c>
      <c r="AQ43" t="e">
        <f t="shared" si="18"/>
        <v>#VALUE!</v>
      </c>
      <c r="AR43">
        <f t="shared" si="18"/>
        <v>0.1580500449490029</v>
      </c>
      <c r="AS43">
        <f t="shared" si="18"/>
        <v>0.45296340182648398</v>
      </c>
    </row>
    <row r="44" spans="1:45">
      <c r="A44" s="16"/>
      <c r="B44" s="3" t="s">
        <v>1</v>
      </c>
      <c r="C44" t="e">
        <f t="shared" ref="C44:D44" si="19">C33/(C20*8.76)</f>
        <v>#DIV/0!</v>
      </c>
      <c r="D44" t="e">
        <f t="shared" si="19"/>
        <v>#VALUE!</v>
      </c>
      <c r="E44">
        <f t="shared" si="6"/>
        <v>0.12840694381772474</v>
      </c>
      <c r="F44" t="e">
        <f t="shared" ref="F44:I44" si="20">F33/(F20*8.76)</f>
        <v>#VALUE!</v>
      </c>
      <c r="G44" t="e">
        <f t="shared" si="20"/>
        <v>#VALUE!</v>
      </c>
      <c r="H44">
        <f t="shared" si="20"/>
        <v>0.17502398680387149</v>
      </c>
      <c r="I44">
        <f t="shared" si="20"/>
        <v>0.51304304414003044</v>
      </c>
      <c r="J44" s="16"/>
      <c r="K44" s="3" t="s">
        <v>1</v>
      </c>
      <c r="L44" t="e">
        <f t="shared" ref="L44:M44" si="21">L33/(L20*8.76)</f>
        <v>#DIV/0!</v>
      </c>
      <c r="M44" t="e">
        <f t="shared" si="21"/>
        <v>#VALUE!</v>
      </c>
      <c r="N44">
        <f t="shared" si="9"/>
        <v>0.10442012281886311</v>
      </c>
      <c r="O44" t="e">
        <f t="shared" ref="O44:R44" si="22">O33/(O20*8.76)</f>
        <v>#VALUE!</v>
      </c>
      <c r="P44" t="e">
        <f t="shared" si="22"/>
        <v>#VALUE!</v>
      </c>
      <c r="Q44">
        <f t="shared" si="22"/>
        <v>0.16512255667708084</v>
      </c>
      <c r="R44">
        <f t="shared" si="22"/>
        <v>0.50062466514459669</v>
      </c>
      <c r="S44" s="16"/>
      <c r="T44" s="3" t="s">
        <v>1</v>
      </c>
      <c r="U44" t="e">
        <f t="shared" ref="U44:V44" si="23">U33/(U20*8.76)</f>
        <v>#DIV/0!</v>
      </c>
      <c r="V44" t="e">
        <f t="shared" si="23"/>
        <v>#VALUE!</v>
      </c>
      <c r="W44">
        <f t="shared" si="12"/>
        <v>0.13093226899311616</v>
      </c>
      <c r="X44" t="e">
        <f t="shared" ref="X44:AA44" si="24">X33/(X20*8.76)</f>
        <v>#VALUE!</v>
      </c>
      <c r="Y44" t="e">
        <f t="shared" si="24"/>
        <v>#VALUE!</v>
      </c>
      <c r="Z44">
        <f t="shared" si="24"/>
        <v>0.17393439116740408</v>
      </c>
      <c r="AA44">
        <f t="shared" si="24"/>
        <v>0.50912000456621009</v>
      </c>
      <c r="AB44" s="16"/>
      <c r="AC44" s="3" t="s">
        <v>1</v>
      </c>
      <c r="AD44" t="e">
        <f t="shared" ref="AD44" si="25">AD33/(AD20*8.76)</f>
        <v>#DIV/0!</v>
      </c>
      <c r="AE44" t="e">
        <f t="shared" ref="AE44" si="26">AE33/(AE20*8.76)</f>
        <v>#VALUE!</v>
      </c>
      <c r="AF44">
        <f t="shared" ref="AF44:AJ52" si="27">AF33/(AF20*8.76)</f>
        <v>0.14500366919457358</v>
      </c>
      <c r="AG44" t="e">
        <f t="shared" si="27"/>
        <v>#VALUE!</v>
      </c>
      <c r="AH44" t="e">
        <f t="shared" si="27"/>
        <v>#VALUE!</v>
      </c>
      <c r="AI44">
        <f t="shared" si="27"/>
        <v>0.17483485175987948</v>
      </c>
      <c r="AJ44">
        <f t="shared" si="27"/>
        <v>0.51302511415525109</v>
      </c>
      <c r="AL44" s="3" t="s">
        <v>1</v>
      </c>
      <c r="AM44" t="e">
        <f t="shared" ref="AM44:AN44" si="28">AM33/(AM20*8.76)</f>
        <v>#DIV/0!</v>
      </c>
      <c r="AN44" t="e">
        <f t="shared" si="28"/>
        <v>#VALUE!</v>
      </c>
      <c r="AO44">
        <f t="shared" si="17"/>
        <v>0.13093226899311616</v>
      </c>
      <c r="AP44" t="e">
        <f t="shared" ref="AP44:AS44" si="29">AP33/(AP20*8.76)</f>
        <v>#VALUE!</v>
      </c>
      <c r="AQ44" t="e">
        <f t="shared" si="29"/>
        <v>#VALUE!</v>
      </c>
      <c r="AR44">
        <f t="shared" si="29"/>
        <v>0.17393987831221594</v>
      </c>
      <c r="AS44">
        <f t="shared" si="29"/>
        <v>0.50908150380517503</v>
      </c>
    </row>
    <row r="45" spans="1:45">
      <c r="A45" s="16"/>
      <c r="B45" s="3" t="s">
        <v>2</v>
      </c>
      <c r="C45" t="e">
        <f t="shared" ref="C45:D45" si="30">C34/(C21*8.76)</f>
        <v>#VALUE!</v>
      </c>
      <c r="D45" t="e">
        <f t="shared" si="30"/>
        <v>#VALUE!</v>
      </c>
      <c r="E45" t="e">
        <f t="shared" si="6"/>
        <v>#DIV/0!</v>
      </c>
      <c r="F45">
        <f t="shared" ref="F45:I45" si="31">F34/(F21*8.76)</f>
        <v>0.5301742770167428</v>
      </c>
      <c r="G45">
        <f t="shared" si="31"/>
        <v>1.0000000000000002</v>
      </c>
      <c r="H45" t="e">
        <f t="shared" si="31"/>
        <v>#DIV/0!</v>
      </c>
      <c r="I45" t="e">
        <f t="shared" si="31"/>
        <v>#DIV/0!</v>
      </c>
      <c r="J45" s="16"/>
      <c r="K45" s="3" t="s">
        <v>2</v>
      </c>
      <c r="L45" t="e">
        <f t="shared" ref="L45:M45" si="32">L34/(L21*8.76)</f>
        <v>#VALUE!</v>
      </c>
      <c r="M45" t="e">
        <f t="shared" si="32"/>
        <v>#VALUE!</v>
      </c>
      <c r="N45" t="e">
        <f t="shared" si="9"/>
        <v>#DIV/0!</v>
      </c>
      <c r="O45">
        <f t="shared" ref="O45:R45" si="33">O34/(O21*8.76)</f>
        <v>0.5301742770167428</v>
      </c>
      <c r="P45">
        <f t="shared" si="33"/>
        <v>1.0000000000000002</v>
      </c>
      <c r="Q45" t="e">
        <f t="shared" si="33"/>
        <v>#DIV/0!</v>
      </c>
      <c r="R45" t="e">
        <f t="shared" si="33"/>
        <v>#DIV/0!</v>
      </c>
      <c r="S45" s="16"/>
      <c r="T45" s="3" t="s">
        <v>2</v>
      </c>
      <c r="U45" t="e">
        <f t="shared" ref="U45:V45" si="34">U34/(U21*8.76)</f>
        <v>#VALUE!</v>
      </c>
      <c r="V45" t="e">
        <f t="shared" si="34"/>
        <v>#VALUE!</v>
      </c>
      <c r="W45" t="e">
        <f t="shared" si="12"/>
        <v>#DIV/0!</v>
      </c>
      <c r="X45">
        <f t="shared" ref="X45:AA45" si="35">X34/(X21*8.76)</f>
        <v>0.5301742770167428</v>
      </c>
      <c r="Y45">
        <f t="shared" si="35"/>
        <v>1.0000000000000002</v>
      </c>
      <c r="Z45" t="e">
        <f t="shared" si="35"/>
        <v>#DIV/0!</v>
      </c>
      <c r="AA45" t="e">
        <f t="shared" si="35"/>
        <v>#DIV/0!</v>
      </c>
      <c r="AB45" s="16"/>
      <c r="AC45" s="3" t="s">
        <v>2</v>
      </c>
      <c r="AD45" t="e">
        <f t="shared" ref="AD45" si="36">AD34/(AD21*8.76)</f>
        <v>#VALUE!</v>
      </c>
      <c r="AE45" t="e">
        <f t="shared" ref="AE45" si="37">AE34/(AE21*8.76)</f>
        <v>#VALUE!</v>
      </c>
      <c r="AF45" t="e">
        <f t="shared" si="27"/>
        <v>#DIV/0!</v>
      </c>
      <c r="AG45">
        <f t="shared" si="27"/>
        <v>0.5301742770167428</v>
      </c>
      <c r="AH45">
        <f t="shared" si="27"/>
        <v>1.0000000000000002</v>
      </c>
      <c r="AI45" t="e">
        <f t="shared" si="27"/>
        <v>#DIV/0!</v>
      </c>
      <c r="AJ45" t="e">
        <f t="shared" si="27"/>
        <v>#DIV/0!</v>
      </c>
      <c r="AL45" s="3" t="s">
        <v>2</v>
      </c>
      <c r="AM45" t="e">
        <f t="shared" ref="AM45:AN45" si="38">AM34/(AM21*8.76)</f>
        <v>#VALUE!</v>
      </c>
      <c r="AN45" t="e">
        <f t="shared" si="38"/>
        <v>#VALUE!</v>
      </c>
      <c r="AO45" t="e">
        <f t="shared" si="17"/>
        <v>#DIV/0!</v>
      </c>
      <c r="AP45">
        <f t="shared" ref="AP45:AS45" si="39">AP34/(AP21*8.76)</f>
        <v>0.5301742770167428</v>
      </c>
      <c r="AQ45">
        <f t="shared" si="39"/>
        <v>1.0000000000000002</v>
      </c>
      <c r="AR45" t="e">
        <f t="shared" si="39"/>
        <v>#DIV/0!</v>
      </c>
      <c r="AS45" t="e">
        <f t="shared" si="39"/>
        <v>#DIV/0!</v>
      </c>
    </row>
    <row r="46" spans="1:45">
      <c r="A46" s="16"/>
      <c r="B46" s="3" t="s">
        <v>3</v>
      </c>
      <c r="C46">
        <f t="shared" ref="C46:D46" si="40">C35/(C22*8.76)</f>
        <v>0.23004729729729728</v>
      </c>
      <c r="D46" t="e">
        <f t="shared" si="40"/>
        <v>#DIV/0!</v>
      </c>
      <c r="E46">
        <f t="shared" si="6"/>
        <v>6.3314931875898012E-2</v>
      </c>
      <c r="F46">
        <f t="shared" ref="F46:I46" si="41">F35/(F22*8.76)</f>
        <v>0.31133617504709044</v>
      </c>
      <c r="G46">
        <f t="shared" si="41"/>
        <v>0.46199385844748858</v>
      </c>
      <c r="H46">
        <f t="shared" si="41"/>
        <v>0.17873507048169129</v>
      </c>
      <c r="I46">
        <f t="shared" si="41"/>
        <v>0.48657657335408089</v>
      </c>
      <c r="J46" s="16"/>
      <c r="K46" s="3" t="s">
        <v>3</v>
      </c>
      <c r="L46">
        <f t="shared" ref="L46:M46" si="42">L35/(L22*8.76)</f>
        <v>0.17235400468962112</v>
      </c>
      <c r="M46" t="e">
        <f t="shared" si="42"/>
        <v>#DIV/0!</v>
      </c>
      <c r="N46">
        <f t="shared" si="9"/>
        <v>5.0277384893637332E-2</v>
      </c>
      <c r="O46">
        <f t="shared" ref="O46:R46" si="43">O35/(O22*8.76)</f>
        <v>0.32169732648401822</v>
      </c>
      <c r="P46">
        <f t="shared" si="43"/>
        <v>0.52745726027397255</v>
      </c>
      <c r="Q46">
        <f t="shared" si="43"/>
        <v>0.18345371443992592</v>
      </c>
      <c r="R46">
        <f t="shared" si="43"/>
        <v>0.49107456361552948</v>
      </c>
      <c r="S46" s="16"/>
      <c r="T46" s="3" t="s">
        <v>3</v>
      </c>
      <c r="U46">
        <f t="shared" ref="U46:V46" si="44">U35/(U22*8.76)</f>
        <v>0.24992151055164752</v>
      </c>
      <c r="V46" t="e">
        <f t="shared" si="44"/>
        <v>#DIV/0!</v>
      </c>
      <c r="W46">
        <f t="shared" si="12"/>
        <v>8.0114869957341517E-2</v>
      </c>
      <c r="X46">
        <f t="shared" ref="X46:AA46" si="45">X35/(X22*8.76)</f>
        <v>0.30890769732550555</v>
      </c>
      <c r="Y46">
        <f t="shared" si="45"/>
        <v>0.40750691019786905</v>
      </c>
      <c r="Z46">
        <f t="shared" si="45"/>
        <v>0.16870819177902552</v>
      </c>
      <c r="AA46">
        <f t="shared" si="45"/>
        <v>0.46458509681168864</v>
      </c>
      <c r="AB46" s="16"/>
      <c r="AC46" s="3" t="s">
        <v>3</v>
      </c>
      <c r="AD46">
        <f t="shared" ref="AD46" si="46">AD35/(AD22*8.76)</f>
        <v>0.2260903986177959</v>
      </c>
      <c r="AE46" t="e">
        <f t="shared" ref="AE46" si="47">AE35/(AE22*8.76)</f>
        <v>#DIV/0!</v>
      </c>
      <c r="AF46">
        <f t="shared" si="27"/>
        <v>6.6258387093855439E-2</v>
      </c>
      <c r="AG46">
        <f t="shared" si="27"/>
        <v>0.3007004749813717</v>
      </c>
      <c r="AH46">
        <f t="shared" si="27"/>
        <v>0.4248214307458143</v>
      </c>
      <c r="AI46">
        <f t="shared" si="27"/>
        <v>0.176972132564504</v>
      </c>
      <c r="AJ46">
        <f t="shared" si="27"/>
        <v>0.48624773000226928</v>
      </c>
      <c r="AL46" s="3" t="s">
        <v>3</v>
      </c>
      <c r="AM46">
        <f t="shared" ref="AM46:AN46" si="48">AM35/(AM22*8.76)</f>
        <v>0.22273201283475258</v>
      </c>
      <c r="AN46" t="e">
        <f t="shared" si="48"/>
        <v>#DIV/0!</v>
      </c>
      <c r="AO46">
        <f t="shared" si="17"/>
        <v>7.1064588721159797E-2</v>
      </c>
      <c r="AP46">
        <f t="shared" ref="AP46:AS46" si="49">AP35/(AP22*8.76)</f>
        <v>0.37623239646398965</v>
      </c>
      <c r="AQ46">
        <f t="shared" si="49"/>
        <v>0.55510445205479453</v>
      </c>
      <c r="AR46">
        <f t="shared" si="49"/>
        <v>0.18400582134877638</v>
      </c>
      <c r="AS46">
        <f t="shared" si="49"/>
        <v>0.48940632996826838</v>
      </c>
    </row>
    <row r="47" spans="1:45">
      <c r="A47" s="16"/>
      <c r="B47" s="3" t="s">
        <v>4</v>
      </c>
      <c r="C47" t="e">
        <f t="shared" ref="C47:D47" si="50">C36/(C23*8.76)</f>
        <v>#VALUE!</v>
      </c>
      <c r="D47" t="e">
        <f t="shared" si="50"/>
        <v>#VALUE!</v>
      </c>
      <c r="E47">
        <f t="shared" si="6"/>
        <v>0.13614628891540556</v>
      </c>
      <c r="F47">
        <f t="shared" ref="F47:I47" si="51">F36/(F23*8.76)</f>
        <v>0.24779596137964319</v>
      </c>
      <c r="G47" t="e">
        <f t="shared" si="51"/>
        <v>#DIV/0!</v>
      </c>
      <c r="H47">
        <f t="shared" si="51"/>
        <v>0.13954077807649831</v>
      </c>
      <c r="I47">
        <f t="shared" si="51"/>
        <v>0.43457704624222293</v>
      </c>
      <c r="J47" s="16"/>
      <c r="K47" s="3" t="s">
        <v>4</v>
      </c>
      <c r="L47" t="e">
        <f t="shared" ref="L47:M47" si="52">L36/(L23*8.76)</f>
        <v>#VALUE!</v>
      </c>
      <c r="M47" t="e">
        <f t="shared" si="52"/>
        <v>#VALUE!</v>
      </c>
      <c r="N47">
        <f t="shared" si="9"/>
        <v>7.4613398531182415E-2</v>
      </c>
      <c r="O47">
        <f t="shared" ref="O47:R47" si="53">O36/(O23*8.76)</f>
        <v>0.28023688642146266</v>
      </c>
      <c r="P47" t="e">
        <f t="shared" si="53"/>
        <v>#DIV/0!</v>
      </c>
      <c r="Q47">
        <f t="shared" si="53"/>
        <v>0.16413601413858103</v>
      </c>
      <c r="R47">
        <f t="shared" si="53"/>
        <v>0.50134547322976841</v>
      </c>
      <c r="S47" s="16"/>
      <c r="T47" s="3" t="s">
        <v>4</v>
      </c>
      <c r="U47" t="e">
        <f t="shared" ref="U47:V47" si="54">U36/(U23*8.76)</f>
        <v>#VALUE!</v>
      </c>
      <c r="V47" t="e">
        <f t="shared" si="54"/>
        <v>#VALUE!</v>
      </c>
      <c r="W47">
        <f t="shared" si="12"/>
        <v>0.13014480228401018</v>
      </c>
      <c r="X47" t="e">
        <f t="shared" ref="X47:AA47" si="55">X36/(X23*8.76)</f>
        <v>#DIV/0!</v>
      </c>
      <c r="Y47" t="e">
        <f t="shared" si="55"/>
        <v>#DIV/0!</v>
      </c>
      <c r="Z47">
        <f t="shared" si="55"/>
        <v>0.13540333845318217</v>
      </c>
      <c r="AA47">
        <f t="shared" si="55"/>
        <v>0.4343806593280729</v>
      </c>
      <c r="AB47" s="16"/>
      <c r="AC47" s="3" t="s">
        <v>4</v>
      </c>
      <c r="AD47" t="e">
        <f t="shared" ref="AD47" si="56">AD36/(AD23*8.76)</f>
        <v>#VALUE!</v>
      </c>
      <c r="AE47" t="e">
        <f t="shared" ref="AE47" si="57">AE36/(AE23*8.76)</f>
        <v>#VALUE!</v>
      </c>
      <c r="AF47">
        <f t="shared" si="27"/>
        <v>0.13621020551421284</v>
      </c>
      <c r="AG47">
        <f t="shared" si="27"/>
        <v>0.23497325525594348</v>
      </c>
      <c r="AH47" t="e">
        <f t="shared" si="27"/>
        <v>#DIV/0!</v>
      </c>
      <c r="AI47">
        <f t="shared" si="27"/>
        <v>0.13764233230016018</v>
      </c>
      <c r="AJ47">
        <f t="shared" si="27"/>
        <v>0.42645555038134686</v>
      </c>
      <c r="AL47" s="3" t="s">
        <v>4</v>
      </c>
      <c r="AM47" t="e">
        <f t="shared" ref="AM47:AN47" si="58">AM36/(AM23*8.76)</f>
        <v>#VALUE!</v>
      </c>
      <c r="AN47" t="e">
        <f t="shared" si="58"/>
        <v>#VALUE!</v>
      </c>
      <c r="AO47">
        <f t="shared" si="17"/>
        <v>0.11667166201241801</v>
      </c>
      <c r="AP47">
        <f t="shared" ref="AP47:AS47" si="59">AP36/(AP23*8.76)</f>
        <v>0.2863053757596758</v>
      </c>
      <c r="AQ47" t="e">
        <f t="shared" si="59"/>
        <v>#DIV/0!</v>
      </c>
      <c r="AR47">
        <f t="shared" si="59"/>
        <v>0.15083273173596429</v>
      </c>
      <c r="AS47">
        <f t="shared" si="59"/>
        <v>0.47455642270009174</v>
      </c>
    </row>
    <row r="48" spans="1:45">
      <c r="A48" s="16"/>
      <c r="B48" s="3" t="s">
        <v>5</v>
      </c>
      <c r="C48" t="e">
        <f t="shared" ref="C48:D48" si="60">C37/(C24*8.76)</f>
        <v>#VALUE!</v>
      </c>
      <c r="D48" t="e">
        <f t="shared" si="60"/>
        <v>#VALUE!</v>
      </c>
      <c r="E48">
        <f t="shared" si="6"/>
        <v>9.0812781990570871E-2</v>
      </c>
      <c r="F48" t="e">
        <f t="shared" ref="F48:I48" si="61">F37/(F24*8.76)</f>
        <v>#DIV/0!</v>
      </c>
      <c r="G48" t="e">
        <f t="shared" si="61"/>
        <v>#VALUE!</v>
      </c>
      <c r="H48">
        <f t="shared" si="61"/>
        <v>0.14025891609824148</v>
      </c>
      <c r="I48">
        <f t="shared" si="61"/>
        <v>0.43025127149475223</v>
      </c>
      <c r="J48" s="16"/>
      <c r="K48" s="3" t="s">
        <v>5</v>
      </c>
      <c r="L48" t="e">
        <f t="shared" ref="L48:M48" si="62">L37/(L24*8.76)</f>
        <v>#VALUE!</v>
      </c>
      <c r="M48" t="e">
        <f t="shared" si="62"/>
        <v>#VALUE!</v>
      </c>
      <c r="N48">
        <f t="shared" si="9"/>
        <v>6.810493911465855E-2</v>
      </c>
      <c r="O48">
        <f t="shared" ref="O48:R48" si="63">O37/(O24*8.76)</f>
        <v>0.25371269439069083</v>
      </c>
      <c r="P48" t="e">
        <f t="shared" si="63"/>
        <v>#VALUE!</v>
      </c>
      <c r="Q48">
        <f t="shared" si="63"/>
        <v>0.1623666077322673</v>
      </c>
      <c r="R48">
        <f t="shared" si="63"/>
        <v>0.49404035911925553</v>
      </c>
      <c r="S48" s="16"/>
      <c r="T48" s="3" t="s">
        <v>5</v>
      </c>
      <c r="U48" t="e">
        <f t="shared" ref="U48:V48" si="64">U37/(U24*8.76)</f>
        <v>#VALUE!</v>
      </c>
      <c r="V48" t="e">
        <f t="shared" si="64"/>
        <v>#VALUE!</v>
      </c>
      <c r="W48">
        <f t="shared" si="12"/>
        <v>9.3072285173949484E-2</v>
      </c>
      <c r="X48" t="e">
        <f t="shared" ref="X48:AA48" si="65">X37/(X24*8.76)</f>
        <v>#DIV/0!</v>
      </c>
      <c r="Y48" t="e">
        <f t="shared" si="65"/>
        <v>#VALUE!</v>
      </c>
      <c r="Z48">
        <f t="shared" si="65"/>
        <v>0.14071173750677568</v>
      </c>
      <c r="AA48">
        <f t="shared" si="65"/>
        <v>0.43530653486344678</v>
      </c>
      <c r="AB48" s="16"/>
      <c r="AC48" s="3" t="s">
        <v>5</v>
      </c>
      <c r="AD48" t="e">
        <f t="shared" ref="AD48" si="66">AD37/(AD24*8.76)</f>
        <v>#VALUE!</v>
      </c>
      <c r="AE48" t="e">
        <f t="shared" ref="AE48" si="67">AE37/(AE24*8.76)</f>
        <v>#VALUE!</v>
      </c>
      <c r="AF48">
        <f t="shared" si="27"/>
        <v>8.8170627977355698E-2</v>
      </c>
      <c r="AG48" t="e">
        <f t="shared" si="27"/>
        <v>#DIV/0!</v>
      </c>
      <c r="AH48" t="e">
        <f t="shared" si="27"/>
        <v>#VALUE!</v>
      </c>
      <c r="AI48">
        <f t="shared" si="27"/>
        <v>0.14557855771658182</v>
      </c>
      <c r="AJ48">
        <f t="shared" si="27"/>
        <v>0.4566833650351001</v>
      </c>
      <c r="AL48" s="3" t="s">
        <v>5</v>
      </c>
      <c r="AM48" t="e">
        <f t="shared" ref="AM48:AN48" si="68">AM37/(AM24*8.76)</f>
        <v>#VALUE!</v>
      </c>
      <c r="AN48" t="e">
        <f t="shared" si="68"/>
        <v>#VALUE!</v>
      </c>
      <c r="AO48">
        <f t="shared" si="17"/>
        <v>9.3072285173949484E-2</v>
      </c>
      <c r="AP48" t="e">
        <f t="shared" ref="AP48:AS48" si="69">AP37/(AP24*8.76)</f>
        <v>#DIV/0!</v>
      </c>
      <c r="AQ48" t="e">
        <f t="shared" si="69"/>
        <v>#VALUE!</v>
      </c>
      <c r="AR48">
        <f t="shared" si="69"/>
        <v>0.14071173750677568</v>
      </c>
      <c r="AS48">
        <f t="shared" si="69"/>
        <v>0.43530653486344678</v>
      </c>
    </row>
    <row r="49" spans="1:45">
      <c r="A49" s="16"/>
      <c r="B49" s="3" t="s">
        <v>6</v>
      </c>
      <c r="C49" t="e">
        <f t="shared" ref="C49:D49" si="70">C38/(C25*8.76)</f>
        <v>#VALUE!</v>
      </c>
      <c r="D49" t="e">
        <f t="shared" si="70"/>
        <v>#VALUE!</v>
      </c>
      <c r="E49">
        <f t="shared" si="6"/>
        <v>6.8762371191492921E-2</v>
      </c>
      <c r="F49">
        <f t="shared" ref="F49:I49" si="71">F38/(F25*8.76)</f>
        <v>0.88534254185692529</v>
      </c>
      <c r="G49" t="e">
        <f t="shared" si="71"/>
        <v>#VALUE!</v>
      </c>
      <c r="H49">
        <f t="shared" si="71"/>
        <v>0.20297272024953331</v>
      </c>
      <c r="I49" t="e">
        <f t="shared" si="71"/>
        <v>#VALUE!</v>
      </c>
      <c r="J49" s="16"/>
      <c r="K49" s="3" t="s">
        <v>6</v>
      </c>
      <c r="L49" t="e">
        <f t="shared" ref="L49:M49" si="72">L38/(L25*8.76)</f>
        <v>#VALUE!</v>
      </c>
      <c r="M49" t="e">
        <f t="shared" si="72"/>
        <v>#VALUE!</v>
      </c>
      <c r="N49">
        <f t="shared" si="9"/>
        <v>5.5586904644547609E-2</v>
      </c>
      <c r="O49">
        <f t="shared" ref="O49:R49" si="73">O38/(O25*8.76)</f>
        <v>0.86498986083595342</v>
      </c>
      <c r="P49" t="e">
        <f t="shared" si="73"/>
        <v>#VALUE!</v>
      </c>
      <c r="Q49">
        <f t="shared" si="73"/>
        <v>0.20297274668337409</v>
      </c>
      <c r="R49" t="e">
        <f t="shared" si="73"/>
        <v>#VALUE!</v>
      </c>
      <c r="S49" s="16"/>
      <c r="T49" s="3" t="s">
        <v>6</v>
      </c>
      <c r="U49" t="e">
        <f t="shared" ref="U49:V49" si="74">U38/(U25*8.76)</f>
        <v>#VALUE!</v>
      </c>
      <c r="V49" t="e">
        <f t="shared" si="74"/>
        <v>#VALUE!</v>
      </c>
      <c r="W49">
        <f t="shared" si="12"/>
        <v>7.3587257380371987E-2</v>
      </c>
      <c r="X49">
        <f t="shared" ref="X49:AA49" si="75">X38/(X25*8.76)</f>
        <v>0.89128272450532731</v>
      </c>
      <c r="Y49" t="e">
        <f t="shared" si="75"/>
        <v>#VALUE!</v>
      </c>
      <c r="Z49">
        <f t="shared" si="75"/>
        <v>0.20297268970622076</v>
      </c>
      <c r="AA49" t="e">
        <f t="shared" si="75"/>
        <v>#VALUE!</v>
      </c>
      <c r="AB49" s="16"/>
      <c r="AC49" s="3" t="s">
        <v>6</v>
      </c>
      <c r="AD49" t="e">
        <f t="shared" ref="AD49" si="76">AD38/(AD25*8.76)</f>
        <v>#VALUE!</v>
      </c>
      <c r="AE49" t="e">
        <f t="shared" ref="AE49" si="77">AE38/(AE25*8.76)</f>
        <v>#VALUE!</v>
      </c>
      <c r="AF49">
        <f t="shared" si="27"/>
        <v>6.4519442675428015E-2</v>
      </c>
      <c r="AG49">
        <f t="shared" si="27"/>
        <v>0.88496735159817341</v>
      </c>
      <c r="AH49" t="e">
        <f t="shared" si="27"/>
        <v>#VALUE!</v>
      </c>
      <c r="AI49">
        <f t="shared" si="27"/>
        <v>0.20297274478001839</v>
      </c>
      <c r="AJ49" t="e">
        <f t="shared" si="27"/>
        <v>#VALUE!</v>
      </c>
      <c r="AL49" s="3" t="s">
        <v>6</v>
      </c>
      <c r="AM49" t="e">
        <f t="shared" ref="AM49:AN49" si="78">AM38/(AM25*8.76)</f>
        <v>#VALUE!</v>
      </c>
      <c r="AN49" t="e">
        <f t="shared" si="78"/>
        <v>#VALUE!</v>
      </c>
      <c r="AO49">
        <f t="shared" si="17"/>
        <v>7.3587257380371987E-2</v>
      </c>
      <c r="AP49">
        <f t="shared" ref="AP49:AS49" si="79">AP38/(AP25*8.76)</f>
        <v>0.89128272450532731</v>
      </c>
      <c r="AQ49" t="e">
        <f t="shared" si="79"/>
        <v>#VALUE!</v>
      </c>
      <c r="AR49">
        <f t="shared" si="79"/>
        <v>0.20297268970622076</v>
      </c>
      <c r="AS49" t="e">
        <f t="shared" si="79"/>
        <v>#VALUE!</v>
      </c>
    </row>
    <row r="50" spans="1:45">
      <c r="A50" s="16"/>
      <c r="B50" s="3" t="s">
        <v>7</v>
      </c>
      <c r="C50">
        <f t="shared" ref="C50:D50" si="80">C39/(C26*8.76)</f>
        <v>0.16073081143979001</v>
      </c>
      <c r="D50" t="e">
        <f t="shared" si="80"/>
        <v>#VALUE!</v>
      </c>
      <c r="E50">
        <f t="shared" si="6"/>
        <v>3.139334230208727E-2</v>
      </c>
      <c r="F50">
        <f t="shared" ref="F50:I50" si="81">F39/(F26*8.76)</f>
        <v>0.34360659787851699</v>
      </c>
      <c r="G50" t="e">
        <f t="shared" si="81"/>
        <v>#VALUE!</v>
      </c>
      <c r="H50">
        <f t="shared" si="81"/>
        <v>0.17645470459083445</v>
      </c>
      <c r="I50">
        <f t="shared" si="81"/>
        <v>0.52795694520547942</v>
      </c>
      <c r="J50" s="16"/>
      <c r="K50" s="3" t="s">
        <v>7</v>
      </c>
      <c r="L50">
        <f t="shared" ref="L50:M50" si="82">L39/(L26*8.76)</f>
        <v>0.13519235435554675</v>
      </c>
      <c r="M50" t="e">
        <f t="shared" si="82"/>
        <v>#VALUE!</v>
      </c>
      <c r="N50">
        <f t="shared" si="9"/>
        <v>2.9537359626162104E-2</v>
      </c>
      <c r="O50">
        <f t="shared" ref="O50:R50" si="83">O39/(O26*8.76)</f>
        <v>0.40295867579908679</v>
      </c>
      <c r="P50" t="e">
        <f t="shared" si="83"/>
        <v>#VALUE!</v>
      </c>
      <c r="Q50">
        <f t="shared" si="83"/>
        <v>0.18668643840067276</v>
      </c>
      <c r="R50">
        <f t="shared" si="83"/>
        <v>0.53893611757990867</v>
      </c>
      <c r="S50" s="16"/>
      <c r="T50" s="3" t="s">
        <v>7</v>
      </c>
      <c r="U50">
        <f t="shared" ref="U50:V50" si="84">U39/(U26*8.76)</f>
        <v>0.21793206659607792</v>
      </c>
      <c r="V50" t="e">
        <f t="shared" si="84"/>
        <v>#VALUE!</v>
      </c>
      <c r="W50">
        <f t="shared" si="12"/>
        <v>4.4205390562323789E-2</v>
      </c>
      <c r="X50" t="e">
        <f t="shared" ref="X50:AA50" si="85">X39/(X26*8.76)</f>
        <v>#DIV/0!</v>
      </c>
      <c r="Y50" t="e">
        <f t="shared" si="85"/>
        <v>#VALUE!</v>
      </c>
      <c r="Z50">
        <f t="shared" si="85"/>
        <v>0.16790701820331766</v>
      </c>
      <c r="AA50">
        <f t="shared" si="85"/>
        <v>0.51442148573059354</v>
      </c>
      <c r="AB50" s="16"/>
      <c r="AC50" s="3" t="s">
        <v>7</v>
      </c>
      <c r="AD50">
        <f t="shared" ref="AD50" si="86">AD39/(AD26*8.76)</f>
        <v>0.15498659916617036</v>
      </c>
      <c r="AE50" t="e">
        <f t="shared" ref="AE50" si="87">AE39/(AE26*8.76)</f>
        <v>#VALUE!</v>
      </c>
      <c r="AF50">
        <f t="shared" si="27"/>
        <v>2.9871189576433112E-2</v>
      </c>
      <c r="AG50">
        <f t="shared" si="27"/>
        <v>0.3370517979179477</v>
      </c>
      <c r="AH50" t="e">
        <f t="shared" si="27"/>
        <v>#VALUE!</v>
      </c>
      <c r="AI50">
        <f t="shared" si="27"/>
        <v>0.17619492626811231</v>
      </c>
      <c r="AJ50">
        <f t="shared" si="27"/>
        <v>0.52801547031963469</v>
      </c>
      <c r="AL50" s="3" t="s">
        <v>7</v>
      </c>
      <c r="AM50">
        <f t="shared" ref="AM50:AN50" si="88">AM39/(AM26*8.76)</f>
        <v>0.17368431661262215</v>
      </c>
      <c r="AN50" t="e">
        <f t="shared" si="88"/>
        <v>#VALUE!</v>
      </c>
      <c r="AO50">
        <f t="shared" si="17"/>
        <v>3.7473003583557492E-2</v>
      </c>
      <c r="AP50">
        <f t="shared" ref="AP50:AS50" si="89">AP39/(AP26*8.76)</f>
        <v>0.43632576737212442</v>
      </c>
      <c r="AQ50" t="e">
        <f t="shared" si="89"/>
        <v>#VALUE!</v>
      </c>
      <c r="AR50">
        <f t="shared" si="89"/>
        <v>0.18620289769255546</v>
      </c>
      <c r="AS50">
        <f t="shared" si="89"/>
        <v>0.53785918036529679</v>
      </c>
    </row>
    <row r="51" spans="1:45">
      <c r="A51" s="16"/>
      <c r="B51" s="3" t="s">
        <v>8</v>
      </c>
      <c r="C51" t="e">
        <f t="shared" ref="C51:D51" si="90">C40/(C27*8.76)</f>
        <v>#VALUE!</v>
      </c>
      <c r="D51" t="e">
        <f t="shared" si="90"/>
        <v>#VALUE!</v>
      </c>
      <c r="E51">
        <f t="shared" si="6"/>
        <v>6.3902020734046189E-2</v>
      </c>
      <c r="F51">
        <f t="shared" ref="F51:I51" si="91">F40/(F27*8.76)</f>
        <v>0.47474874429223746</v>
      </c>
      <c r="G51" t="e">
        <f t="shared" si="91"/>
        <v>#VALUE!</v>
      </c>
      <c r="H51">
        <f t="shared" si="91"/>
        <v>0.19441494920377977</v>
      </c>
      <c r="I51">
        <f t="shared" si="91"/>
        <v>0.47964409404432373</v>
      </c>
      <c r="J51" s="16"/>
      <c r="K51" s="3" t="s">
        <v>8</v>
      </c>
      <c r="L51" t="e">
        <f t="shared" ref="L51:M51" si="92">L40/(L27*8.76)</f>
        <v>#VALUE!</v>
      </c>
      <c r="M51" t="e">
        <f t="shared" si="92"/>
        <v>#VALUE!</v>
      </c>
      <c r="N51">
        <f t="shared" si="9"/>
        <v>5.3362330961106076E-2</v>
      </c>
      <c r="O51">
        <f t="shared" ref="O51:R51" si="93">O40/(O27*8.76)</f>
        <v>0.43941489708113879</v>
      </c>
      <c r="P51" t="e">
        <f t="shared" si="93"/>
        <v>#VALUE!</v>
      </c>
      <c r="Q51">
        <f t="shared" si="93"/>
        <v>0.19349909817472843</v>
      </c>
      <c r="R51">
        <f t="shared" si="93"/>
        <v>0.47741945771122185</v>
      </c>
      <c r="S51" s="16"/>
      <c r="T51" s="3" t="s">
        <v>8</v>
      </c>
      <c r="U51" t="e">
        <f t="shared" ref="U51:V51" si="94">U40/(U27*8.76)</f>
        <v>#VALUE!</v>
      </c>
      <c r="V51" t="e">
        <f t="shared" si="94"/>
        <v>#VALUE!</v>
      </c>
      <c r="W51">
        <f t="shared" si="12"/>
        <v>7.351230747002277E-2</v>
      </c>
      <c r="X51">
        <f t="shared" ref="X51:AA51" si="95">X40/(X27*8.76)</f>
        <v>0.46918729452054803</v>
      </c>
      <c r="Y51" t="e">
        <f t="shared" si="95"/>
        <v>#VALUE!</v>
      </c>
      <c r="Z51">
        <f t="shared" si="95"/>
        <v>0.19054650682882615</v>
      </c>
      <c r="AA51">
        <f t="shared" si="95"/>
        <v>0.47351630355099272</v>
      </c>
      <c r="AB51" s="16"/>
      <c r="AC51" s="3" t="s">
        <v>8</v>
      </c>
      <c r="AD51" t="e">
        <f t="shared" ref="AD51" si="96">AD40/(AD27*8.76)</f>
        <v>#VALUE!</v>
      </c>
      <c r="AE51" t="e">
        <f t="shared" ref="AE51" si="97">AE40/(AE27*8.76)</f>
        <v>#VALUE!</v>
      </c>
      <c r="AF51">
        <f t="shared" si="27"/>
        <v>5.5766256461677613E-2</v>
      </c>
      <c r="AG51">
        <f t="shared" si="27"/>
        <v>0.44328934931506853</v>
      </c>
      <c r="AH51" t="e">
        <f t="shared" si="27"/>
        <v>#VALUE!</v>
      </c>
      <c r="AI51">
        <f t="shared" si="27"/>
        <v>0.19443966413470776</v>
      </c>
      <c r="AJ51">
        <f t="shared" si="27"/>
        <v>0.48140781764279345</v>
      </c>
      <c r="AL51" s="3" t="s">
        <v>8</v>
      </c>
      <c r="AM51" t="e">
        <f t="shared" ref="AM51:AN51" si="98">AM40/(AM27*8.76)</f>
        <v>#VALUE!</v>
      </c>
      <c r="AN51" t="e">
        <f t="shared" si="98"/>
        <v>#VALUE!</v>
      </c>
      <c r="AO51">
        <f t="shared" si="17"/>
        <v>7.351230747002277E-2</v>
      </c>
      <c r="AP51">
        <f t="shared" ref="AP51:AS51" si="99">AP40/(AP27*8.76)</f>
        <v>0.46918729452054803</v>
      </c>
      <c r="AQ51" t="e">
        <f t="shared" si="99"/>
        <v>#VALUE!</v>
      </c>
      <c r="AR51">
        <f t="shared" si="99"/>
        <v>0.19053662381179959</v>
      </c>
      <c r="AS51">
        <f t="shared" si="99"/>
        <v>0.47353828621159144</v>
      </c>
    </row>
    <row r="52" spans="1:45">
      <c r="A52" s="16"/>
      <c r="B52" s="3" t="s">
        <v>9</v>
      </c>
      <c r="C52" t="e">
        <f t="shared" ref="C52:D52" si="100">C41/(C28*8.76)</f>
        <v>#VALUE!</v>
      </c>
      <c r="D52" t="e">
        <f t="shared" si="100"/>
        <v>#VALUE!</v>
      </c>
      <c r="E52">
        <f t="shared" si="6"/>
        <v>8.3043775839316034E-2</v>
      </c>
      <c r="F52" t="e">
        <f t="shared" ref="F52:I52" si="101">F41/(F28*8.76)</f>
        <v>#DIV/0!</v>
      </c>
      <c r="G52">
        <f t="shared" si="101"/>
        <v>0.38796605308219179</v>
      </c>
      <c r="H52">
        <f t="shared" si="101"/>
        <v>0.18659354387808805</v>
      </c>
      <c r="I52">
        <f t="shared" si="101"/>
        <v>0.52257797464799893</v>
      </c>
      <c r="J52" s="16"/>
      <c r="K52" s="3" t="s">
        <v>9</v>
      </c>
      <c r="L52" t="e">
        <f t="shared" ref="L52:M52" si="102">L41/(L28*8.76)</f>
        <v>#VALUE!</v>
      </c>
      <c r="M52" t="e">
        <f t="shared" si="102"/>
        <v>#VALUE!</v>
      </c>
      <c r="N52">
        <f t="shared" si="9"/>
        <v>7.3189558051761347E-2</v>
      </c>
      <c r="O52" t="e">
        <f t="shared" ref="O52:R52" si="103">O41/(O28*8.76)</f>
        <v>#DIV/0!</v>
      </c>
      <c r="P52">
        <f t="shared" si="103"/>
        <v>0.32823443207762559</v>
      </c>
      <c r="Q52">
        <f t="shared" si="103"/>
        <v>0.18014288851550078</v>
      </c>
      <c r="R52">
        <f t="shared" si="103"/>
        <v>0.50955881603270925</v>
      </c>
      <c r="S52" s="16"/>
      <c r="T52" s="3" t="s">
        <v>9</v>
      </c>
      <c r="U52" t="e">
        <f t="shared" ref="U52:V52" si="104">U41/(U28*8.76)</f>
        <v>#VALUE!</v>
      </c>
      <c r="V52" t="e">
        <f t="shared" si="104"/>
        <v>#VALUE!</v>
      </c>
      <c r="W52">
        <f t="shared" si="12"/>
        <v>8.3043775839316034E-2</v>
      </c>
      <c r="X52" t="e">
        <f t="shared" ref="X52:AA52" si="105">X41/(X28*8.76)</f>
        <v>#DIV/0!</v>
      </c>
      <c r="Y52">
        <f t="shared" si="105"/>
        <v>0.38796605308219179</v>
      </c>
      <c r="Z52">
        <f t="shared" si="105"/>
        <v>0.18659354387808805</v>
      </c>
      <c r="AA52">
        <f t="shared" si="105"/>
        <v>0.52257797464799893</v>
      </c>
      <c r="AB52" s="16"/>
      <c r="AC52" s="3" t="s">
        <v>9</v>
      </c>
      <c r="AD52" t="e">
        <f t="shared" ref="AD52" si="106">AD41/(AD28*8.76)</f>
        <v>#VALUE!</v>
      </c>
      <c r="AE52" t="e">
        <f t="shared" ref="AE52" si="107">AE41/(AE28*8.76)</f>
        <v>#VALUE!</v>
      </c>
      <c r="AF52">
        <f t="shared" si="27"/>
        <v>8.3932311163498349E-2</v>
      </c>
      <c r="AG52" t="e">
        <f t="shared" si="27"/>
        <v>#DIV/0!</v>
      </c>
      <c r="AH52">
        <f t="shared" si="27"/>
        <v>0.38818022260273971</v>
      </c>
      <c r="AI52">
        <f t="shared" si="27"/>
        <v>0.19001308248207105</v>
      </c>
      <c r="AJ52">
        <f t="shared" si="27"/>
        <v>0.5276856017104774</v>
      </c>
      <c r="AL52" s="3" t="s">
        <v>9</v>
      </c>
      <c r="AM52" t="e">
        <f t="shared" ref="AM52:AN52" si="108">AM41/(AM28*8.76)</f>
        <v>#VALUE!</v>
      </c>
      <c r="AN52" t="e">
        <f t="shared" si="108"/>
        <v>#VALUE!</v>
      </c>
      <c r="AO52">
        <f t="shared" si="17"/>
        <v>8.3043775839316034E-2</v>
      </c>
      <c r="AP52" t="e">
        <f t="shared" ref="AP52:AS52" si="109">AP41/(AP28*8.76)</f>
        <v>#DIV/0!</v>
      </c>
      <c r="AQ52">
        <f t="shared" si="109"/>
        <v>0.38796605308219179</v>
      </c>
      <c r="AR52">
        <f t="shared" si="109"/>
        <v>0.18654369888768116</v>
      </c>
      <c r="AS52">
        <f t="shared" si="109"/>
        <v>0.52262572131328633</v>
      </c>
    </row>
    <row r="53" spans="1:45">
      <c r="A53" s="16"/>
      <c r="J53" s="16"/>
      <c r="S53" s="16"/>
      <c r="AB53" s="16"/>
    </row>
    <row r="54" spans="1:45">
      <c r="A54" s="16"/>
      <c r="D54" t="s">
        <v>120</v>
      </c>
      <c r="E54">
        <f>SUM(C32:I41)</f>
        <v>6799.8106089999992</v>
      </c>
      <c r="F54" s="1" t="s">
        <v>121</v>
      </c>
      <c r="J54" s="16"/>
      <c r="K54" s="1"/>
      <c r="M54" t="s">
        <v>120</v>
      </c>
      <c r="N54">
        <f>SUM(L32:R41)</f>
        <v>6799.8106110000017</v>
      </c>
      <c r="O54" s="1" t="s">
        <v>121</v>
      </c>
      <c r="R54" s="14"/>
      <c r="S54" s="16"/>
      <c r="T54" s="1"/>
      <c r="V54" t="s">
        <v>120</v>
      </c>
      <c r="W54">
        <f>SUM(U32:AA41)</f>
        <v>6799.810607999998</v>
      </c>
      <c r="X54" s="1" t="s">
        <v>121</v>
      </c>
      <c r="AA54" s="14"/>
      <c r="AB54" s="16"/>
      <c r="AE54" t="s">
        <v>120</v>
      </c>
      <c r="AF54">
        <f>SUM(AD32:AJ41)</f>
        <v>6799.8106120000002</v>
      </c>
      <c r="AG54" s="1" t="s">
        <v>121</v>
      </c>
      <c r="AN54" t="s">
        <v>120</v>
      </c>
      <c r="AO54">
        <f>SUM(AM32:AS41)</f>
        <v>6799.8106100000014</v>
      </c>
      <c r="AP54" s="1" t="s">
        <v>121</v>
      </c>
    </row>
    <row r="55" spans="1:45">
      <c r="A55" s="16"/>
      <c r="D55" t="s">
        <v>122</v>
      </c>
      <c r="E55">
        <f>SUM(E32:E41)</f>
        <v>220.20567800000001</v>
      </c>
      <c r="F55" s="1" t="s">
        <v>121</v>
      </c>
      <c r="J55" s="16"/>
      <c r="K55" s="1"/>
      <c r="M55" t="s">
        <v>122</v>
      </c>
      <c r="N55">
        <f>SUM(N32:N41)</f>
        <v>154.89032200000003</v>
      </c>
      <c r="O55" s="1" t="s">
        <v>121</v>
      </c>
      <c r="R55" s="14"/>
      <c r="S55" s="16"/>
      <c r="T55" s="1"/>
      <c r="V55" t="s">
        <v>122</v>
      </c>
      <c r="W55">
        <f>SUM(W32:W41)</f>
        <v>279.21392200000003</v>
      </c>
      <c r="X55" s="1" t="s">
        <v>121</v>
      </c>
      <c r="AA55" s="14"/>
      <c r="AB55" s="16"/>
      <c r="AE55" t="s">
        <v>122</v>
      </c>
      <c r="AF55">
        <f>SUM(AF32:AF41)</f>
        <v>241.60569299999997</v>
      </c>
      <c r="AG55" s="1" t="s">
        <v>121</v>
      </c>
      <c r="AN55" t="s">
        <v>122</v>
      </c>
      <c r="AO55">
        <f>SUM(AO32:AO41)</f>
        <v>240.08230600000002</v>
      </c>
      <c r="AP55" s="1" t="s">
        <v>121</v>
      </c>
    </row>
    <row r="56" spans="1:45">
      <c r="A56" s="16"/>
      <c r="D56" t="s">
        <v>123</v>
      </c>
      <c r="E56">
        <f>E55/E54</f>
        <v>3.2384089890465956E-2</v>
      </c>
      <c r="J56" s="16"/>
      <c r="K56" s="1"/>
      <c r="M56" t="s">
        <v>123</v>
      </c>
      <c r="N56">
        <f>N55/N54</f>
        <v>2.2778622944208935E-2</v>
      </c>
      <c r="R56" s="14"/>
      <c r="S56" s="16"/>
      <c r="T56" s="1"/>
      <c r="V56" t="s">
        <v>123</v>
      </c>
      <c r="W56">
        <f>W55/W54</f>
        <v>4.1062014531920051E-2</v>
      </c>
      <c r="AA56" s="14"/>
      <c r="AB56" s="16"/>
      <c r="AE56" t="s">
        <v>123</v>
      </c>
      <c r="AF56">
        <f>AF55/AF54</f>
        <v>3.5531238557383507E-2</v>
      </c>
      <c r="AN56" t="s">
        <v>123</v>
      </c>
      <c r="AO56">
        <f>AO55/AO54</f>
        <v>3.5307204828165052E-2</v>
      </c>
    </row>
    <row r="57" spans="1:45">
      <c r="A57" s="16"/>
      <c r="D57" t="s">
        <v>124</v>
      </c>
      <c r="E57">
        <v>0.66</v>
      </c>
      <c r="F57" t="s">
        <v>125</v>
      </c>
      <c r="J57" s="16"/>
      <c r="K57" s="1"/>
      <c r="M57" t="s">
        <v>124</v>
      </c>
      <c r="N57">
        <v>0.66</v>
      </c>
      <c r="O57" t="s">
        <v>125</v>
      </c>
      <c r="R57" s="14"/>
      <c r="S57" s="16"/>
      <c r="T57" s="1"/>
      <c r="V57" t="s">
        <v>124</v>
      </c>
      <c r="W57">
        <v>0.66</v>
      </c>
      <c r="X57" t="s">
        <v>125</v>
      </c>
      <c r="AA57" s="14"/>
      <c r="AB57" s="16"/>
      <c r="AE57" t="s">
        <v>124</v>
      </c>
      <c r="AF57">
        <v>0.66</v>
      </c>
      <c r="AG57" t="s">
        <v>125</v>
      </c>
      <c r="AN57" t="s">
        <v>124</v>
      </c>
      <c r="AO57">
        <v>0.66</v>
      </c>
      <c r="AP57" t="s">
        <v>125</v>
      </c>
    </row>
    <row r="58" spans="1:45">
      <c r="A58" s="16"/>
      <c r="D58" t="s">
        <v>126</v>
      </c>
      <c r="E58" s="6">
        <f>E55*E57</f>
        <v>145.33574748000001</v>
      </c>
      <c r="F58" t="s">
        <v>127</v>
      </c>
      <c r="J58" s="16"/>
      <c r="K58" s="1"/>
      <c r="M58" t="s">
        <v>126</v>
      </c>
      <c r="N58" s="6">
        <f>N55*N57</f>
        <v>102.22761252000002</v>
      </c>
      <c r="O58" t="s">
        <v>127</v>
      </c>
      <c r="R58" s="14"/>
      <c r="S58" s="16"/>
      <c r="T58" s="1"/>
      <c r="V58" t="s">
        <v>126</v>
      </c>
      <c r="W58" s="6">
        <f>W55*W57</f>
        <v>184.28118852000003</v>
      </c>
      <c r="X58" t="s">
        <v>127</v>
      </c>
      <c r="AA58" s="14"/>
      <c r="AB58" s="16"/>
      <c r="AE58" t="s">
        <v>126</v>
      </c>
      <c r="AF58" s="6">
        <f>AF55*AF57</f>
        <v>159.45975737999999</v>
      </c>
      <c r="AG58" t="s">
        <v>127</v>
      </c>
      <c r="AN58" t="s">
        <v>126</v>
      </c>
      <c r="AO58" s="6">
        <f>AO55*AO57</f>
        <v>158.45432196000002</v>
      </c>
      <c r="AP58" t="s">
        <v>127</v>
      </c>
    </row>
    <row r="59" spans="1:45">
      <c r="A59" s="16"/>
      <c r="D59" t="s">
        <v>128</v>
      </c>
      <c r="E59" s="13">
        <f>E58/E54</f>
        <v>2.1373499327707528E-2</v>
      </c>
      <c r="F59" t="s">
        <v>129</v>
      </c>
      <c r="J59" s="16"/>
      <c r="K59" s="1"/>
      <c r="M59" t="s">
        <v>128</v>
      </c>
      <c r="N59" s="13">
        <f>N58/N54</f>
        <v>1.5033891143177899E-2</v>
      </c>
      <c r="O59" t="s">
        <v>129</v>
      </c>
      <c r="R59" s="14"/>
      <c r="S59" s="16"/>
      <c r="T59" s="1"/>
      <c r="V59" t="s">
        <v>128</v>
      </c>
      <c r="W59" s="13">
        <f>W58/W54</f>
        <v>2.7100929591067236E-2</v>
      </c>
      <c r="X59" t="s">
        <v>129</v>
      </c>
      <c r="AA59" s="14"/>
      <c r="AB59" s="16"/>
      <c r="AE59" t="s">
        <v>128</v>
      </c>
      <c r="AF59" s="13">
        <f>AF58/AF54</f>
        <v>2.3450617447873117E-2</v>
      </c>
      <c r="AG59" t="s">
        <v>129</v>
      </c>
      <c r="AN59" t="s">
        <v>128</v>
      </c>
      <c r="AO59" s="13">
        <f>AO58/AO54</f>
        <v>2.3302755186588937E-2</v>
      </c>
      <c r="AP59" t="s">
        <v>129</v>
      </c>
    </row>
    <row r="60" spans="1:45">
      <c r="A60" s="16"/>
      <c r="B60" s="1"/>
      <c r="E60" s="1"/>
      <c r="I60" s="14"/>
      <c r="J60" s="16"/>
      <c r="K60" s="1"/>
      <c r="N60" s="1"/>
      <c r="R60" s="14"/>
      <c r="S60" s="16"/>
      <c r="T60" s="1"/>
      <c r="W60" s="1"/>
      <c r="AA60" s="14"/>
      <c r="AB60" s="16"/>
    </row>
    <row r="61" spans="1:45">
      <c r="A61" s="16"/>
      <c r="B61" s="1"/>
      <c r="E61" s="1"/>
      <c r="J61" s="16"/>
      <c r="K61" s="1"/>
      <c r="N61" s="1"/>
      <c r="S61" s="16"/>
      <c r="T61" s="1"/>
      <c r="W61" s="1"/>
      <c r="AA61" s="14"/>
      <c r="AB61" s="16"/>
    </row>
    <row r="62" spans="1:45">
      <c r="A62" s="16"/>
      <c r="J62" s="16"/>
      <c r="S62" s="16"/>
      <c r="AB62" s="16"/>
    </row>
    <row r="63" spans="1:45">
      <c r="A63" s="16"/>
      <c r="E63" s="1"/>
      <c r="J63" s="16"/>
      <c r="N63" s="1"/>
      <c r="S63" s="16"/>
      <c r="W63" s="1"/>
      <c r="AB63" s="16"/>
    </row>
    <row r="64" spans="1:45">
      <c r="A64" s="16"/>
      <c r="E64" s="1"/>
      <c r="J64" s="16"/>
      <c r="N64" s="1"/>
      <c r="S64" s="16"/>
      <c r="W64" s="1"/>
      <c r="AB64" s="16"/>
    </row>
    <row r="65" spans="1:28">
      <c r="A65" s="16"/>
      <c r="J65" s="16"/>
      <c r="S65" s="16"/>
      <c r="AB65" s="16"/>
    </row>
    <row r="66" spans="1:28">
      <c r="A66" s="16"/>
      <c r="J66" s="16"/>
      <c r="S66" s="16"/>
      <c r="AB66" s="16"/>
    </row>
    <row r="67" spans="1:28">
      <c r="A67" s="16"/>
      <c r="D67" s="6"/>
      <c r="J67" s="16"/>
      <c r="M67" s="6"/>
      <c r="S67" s="16"/>
      <c r="V67" s="6"/>
      <c r="AB67" s="16"/>
    </row>
    <row r="68" spans="1:28">
      <c r="A68" s="16"/>
      <c r="D68" s="13"/>
      <c r="J68" s="16"/>
      <c r="M68" s="13"/>
      <c r="S68" s="16"/>
      <c r="V68" s="13"/>
      <c r="AB68" s="16"/>
    </row>
    <row r="69" spans="1:28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A7BC-C69D-4A92-93AA-86939CBE2E3A}">
  <dimension ref="A1:AV55"/>
  <sheetViews>
    <sheetView tabSelected="1" topLeftCell="E12" workbookViewId="0">
      <selection activeCell="Q10" sqref="Q10"/>
    </sheetView>
  </sheetViews>
  <sheetFormatPr defaultRowHeight="14.75"/>
  <cols>
    <col min="1" max="1" width="8.7265625" style="16"/>
    <col min="2" max="2" width="11.40625" customWidth="1"/>
    <col min="11" max="11" width="16.86328125" customWidth="1"/>
    <col min="13" max="13" width="8.7265625" style="16"/>
    <col min="25" max="25" width="8.7265625" style="16"/>
    <col min="26" max="26" width="11.1328125" customWidth="1"/>
    <col min="30" max="30" width="11" customWidth="1"/>
    <col min="37" max="37" width="8.7265625" style="16"/>
    <col min="38" max="38" width="10.7265625" customWidth="1"/>
    <col min="45" max="45" width="11.26953125" bestFit="1" customWidth="1"/>
  </cols>
  <sheetData>
    <row r="1" spans="1:48" s="16" customFormat="1">
      <c r="A1" s="16" t="s">
        <v>143</v>
      </c>
      <c r="N1" s="16" t="s">
        <v>154</v>
      </c>
      <c r="Z1" s="16" t="s">
        <v>171</v>
      </c>
      <c r="AL1" s="16" t="s">
        <v>172</v>
      </c>
    </row>
    <row r="2" spans="1:48">
      <c r="L2" t="s">
        <v>168</v>
      </c>
      <c r="X2" t="s">
        <v>168</v>
      </c>
      <c r="AJ2" t="s">
        <v>174</v>
      </c>
      <c r="AV2" t="s">
        <v>174</v>
      </c>
    </row>
    <row r="3" spans="1:48">
      <c r="G3" t="s">
        <v>130</v>
      </c>
      <c r="H3">
        <v>83.6</v>
      </c>
      <c r="I3" s="2" t="s">
        <v>13</v>
      </c>
      <c r="S3" t="s">
        <v>130</v>
      </c>
      <c r="T3">
        <v>86.3</v>
      </c>
      <c r="U3" s="2" t="s">
        <v>13</v>
      </c>
      <c r="AD3" t="s">
        <v>130</v>
      </c>
      <c r="AE3">
        <v>86.6</v>
      </c>
      <c r="AF3" s="2" t="s">
        <v>13</v>
      </c>
      <c r="AP3" t="s">
        <v>130</v>
      </c>
      <c r="AQ3">
        <v>88.9</v>
      </c>
      <c r="AR3" s="2" t="s">
        <v>13</v>
      </c>
    </row>
    <row r="4" spans="1:48">
      <c r="B4" s="1" t="s">
        <v>14</v>
      </c>
      <c r="C4" t="s">
        <v>119</v>
      </c>
      <c r="D4" t="s">
        <v>155</v>
      </c>
      <c r="G4" s="1" t="s">
        <v>10</v>
      </c>
      <c r="K4" s="1" t="s">
        <v>14</v>
      </c>
      <c r="N4" s="1" t="s">
        <v>14</v>
      </c>
      <c r="O4" t="s">
        <v>119</v>
      </c>
      <c r="P4" t="s">
        <v>155</v>
      </c>
      <c r="S4" s="1" t="s">
        <v>10</v>
      </c>
      <c r="W4" s="1" t="s">
        <v>14</v>
      </c>
      <c r="Z4" s="1" t="s">
        <v>14</v>
      </c>
      <c r="AB4" t="s">
        <v>155</v>
      </c>
      <c r="AD4" s="1" t="s">
        <v>10</v>
      </c>
      <c r="AI4" s="1" t="s">
        <v>14</v>
      </c>
      <c r="AL4" s="1" t="s">
        <v>14</v>
      </c>
      <c r="AN4" t="s">
        <v>155</v>
      </c>
      <c r="AP4" s="1" t="s">
        <v>10</v>
      </c>
      <c r="AU4" s="1" t="s">
        <v>14</v>
      </c>
    </row>
    <row r="5" spans="1:48">
      <c r="B5" s="1" t="s">
        <v>77</v>
      </c>
      <c r="C5" s="6">
        <v>28.043742999999999</v>
      </c>
      <c r="D5" s="6">
        <f>C5*8</f>
        <v>224.34994399999999</v>
      </c>
      <c r="E5">
        <f>D5/C5</f>
        <v>8</v>
      </c>
      <c r="G5" s="1" t="s">
        <v>0</v>
      </c>
      <c r="H5" s="6">
        <v>94.739101000000005</v>
      </c>
      <c r="K5" s="1" t="s">
        <v>100</v>
      </c>
      <c r="L5" s="6">
        <v>13.056735</v>
      </c>
      <c r="N5" s="1" t="s">
        <v>77</v>
      </c>
      <c r="O5" s="6">
        <v>11.477040000000001</v>
      </c>
      <c r="P5" s="6">
        <f>O5*8</f>
        <v>91.816320000000005</v>
      </c>
      <c r="S5" s="1" t="s">
        <v>0</v>
      </c>
      <c r="T5" s="6">
        <v>98.249307999999999</v>
      </c>
      <c r="W5" s="1" t="s">
        <v>100</v>
      </c>
      <c r="X5" s="6">
        <v>13.056735</v>
      </c>
      <c r="Z5" s="1" t="s">
        <v>77</v>
      </c>
      <c r="AA5" s="6">
        <v>33.771014000000001</v>
      </c>
      <c r="AB5" s="6">
        <f>AA5*8</f>
        <v>270.16811200000001</v>
      </c>
      <c r="AD5" s="1" t="s">
        <v>0</v>
      </c>
      <c r="AE5" s="6">
        <v>99.975300000000004</v>
      </c>
      <c r="AI5" s="1" t="s">
        <v>100</v>
      </c>
      <c r="AJ5" s="6">
        <v>11.383596000000001</v>
      </c>
      <c r="AL5" s="1" t="s">
        <v>77</v>
      </c>
      <c r="AM5">
        <v>45</v>
      </c>
      <c r="AN5" s="6">
        <f>AM5*8</f>
        <v>360</v>
      </c>
      <c r="AP5" s="1" t="s">
        <v>0</v>
      </c>
      <c r="AQ5" s="6">
        <v>94.739101000000005</v>
      </c>
      <c r="AU5" s="1" t="s">
        <v>100</v>
      </c>
      <c r="AV5" s="6">
        <v>13.056735</v>
      </c>
    </row>
    <row r="6" spans="1:48">
      <c r="B6" s="1" t="s">
        <v>78</v>
      </c>
      <c r="C6" s="6">
        <v>70</v>
      </c>
      <c r="D6" s="6">
        <f t="shared" ref="D6:D14" si="0">C6*8</f>
        <v>560</v>
      </c>
      <c r="E6">
        <f t="shared" ref="E6:E14" si="1">D6/C6</f>
        <v>8</v>
      </c>
      <c r="G6" s="1" t="s">
        <v>1</v>
      </c>
      <c r="H6" s="6">
        <v>110.744052</v>
      </c>
      <c r="K6" s="1" t="s">
        <v>101</v>
      </c>
      <c r="L6" s="6">
        <v>30.262111999999998</v>
      </c>
      <c r="N6" s="1" t="s">
        <v>78</v>
      </c>
      <c r="O6" s="6">
        <v>70</v>
      </c>
      <c r="P6" s="6">
        <f t="shared" ref="P6:P14" si="2">O6*8</f>
        <v>560</v>
      </c>
      <c r="S6" s="1" t="s">
        <v>1</v>
      </c>
      <c r="T6" s="6">
        <v>114.140591</v>
      </c>
      <c r="W6" s="1" t="s">
        <v>101</v>
      </c>
      <c r="X6" s="6">
        <v>30.262111999999998</v>
      </c>
      <c r="Z6" s="1" t="s">
        <v>78</v>
      </c>
      <c r="AA6" s="6">
        <v>70</v>
      </c>
      <c r="AB6" s="6">
        <f t="shared" ref="AB6:AB14" si="3">AA6*8</f>
        <v>560</v>
      </c>
      <c r="AD6" s="1" t="s">
        <v>1</v>
      </c>
      <c r="AE6" s="6">
        <v>117.16184199999999</v>
      </c>
      <c r="AI6" s="1" t="s">
        <v>101</v>
      </c>
      <c r="AJ6" s="6">
        <v>29.488734999999998</v>
      </c>
      <c r="AL6" s="1" t="s">
        <v>78</v>
      </c>
      <c r="AM6">
        <v>70</v>
      </c>
      <c r="AN6" s="6">
        <f t="shared" ref="AN6:AN14" si="4">AM6*8</f>
        <v>560</v>
      </c>
      <c r="AP6" s="1" t="s">
        <v>1</v>
      </c>
      <c r="AQ6" s="6">
        <v>110.744052</v>
      </c>
      <c r="AU6" s="1" t="s">
        <v>101</v>
      </c>
      <c r="AV6" s="6">
        <v>30.262111999999998</v>
      </c>
    </row>
    <row r="7" spans="1:48">
      <c r="B7" s="1" t="s">
        <v>79</v>
      </c>
      <c r="C7" s="6">
        <v>0.88428799999999996</v>
      </c>
      <c r="D7" s="6">
        <f t="shared" si="0"/>
        <v>7.0743039999999997</v>
      </c>
      <c r="E7">
        <f t="shared" si="1"/>
        <v>8</v>
      </c>
      <c r="G7" s="1" t="s">
        <v>2</v>
      </c>
      <c r="H7" s="6">
        <v>81.822428000000002</v>
      </c>
      <c r="K7" s="1" t="s">
        <v>102</v>
      </c>
      <c r="L7" s="6">
        <v>63.658512000000002</v>
      </c>
      <c r="N7" s="1" t="s">
        <v>79</v>
      </c>
      <c r="O7" s="6">
        <v>0.81093099999999996</v>
      </c>
      <c r="P7" s="6">
        <f t="shared" si="2"/>
        <v>6.4874479999999997</v>
      </c>
      <c r="S7" s="1" t="s">
        <v>2</v>
      </c>
      <c r="T7" s="6">
        <v>81.822428000000002</v>
      </c>
      <c r="W7" s="1" t="s">
        <v>102</v>
      </c>
      <c r="X7" s="6">
        <v>63.658512000000002</v>
      </c>
      <c r="Z7" s="1" t="s">
        <v>79</v>
      </c>
      <c r="AA7" s="6">
        <v>1.1656310000000001</v>
      </c>
      <c r="AB7" s="6">
        <f t="shared" si="3"/>
        <v>9.3250480000000007</v>
      </c>
      <c r="AD7" s="1" t="s">
        <v>2</v>
      </c>
      <c r="AE7" s="6">
        <v>81.822428000000002</v>
      </c>
      <c r="AI7" s="1" t="s">
        <v>102</v>
      </c>
      <c r="AJ7" s="6">
        <v>41.29</v>
      </c>
      <c r="AL7" s="1" t="s">
        <v>79</v>
      </c>
      <c r="AM7">
        <v>1.023898</v>
      </c>
      <c r="AN7" s="6">
        <f t="shared" si="4"/>
        <v>8.1911839999999998</v>
      </c>
      <c r="AP7" s="1" t="s">
        <v>2</v>
      </c>
      <c r="AQ7" s="6">
        <v>110.847365</v>
      </c>
      <c r="AU7" s="1" t="s">
        <v>102</v>
      </c>
      <c r="AV7" s="6">
        <v>63.658512000000002</v>
      </c>
    </row>
    <row r="8" spans="1:48">
      <c r="B8" s="1" t="s">
        <v>80</v>
      </c>
      <c r="C8" s="6">
        <v>320</v>
      </c>
      <c r="D8" s="6">
        <f t="shared" si="0"/>
        <v>2560</v>
      </c>
      <c r="E8">
        <f t="shared" si="1"/>
        <v>8</v>
      </c>
      <c r="G8" s="1" t="s">
        <v>3</v>
      </c>
      <c r="H8" s="6">
        <v>77.950505000000007</v>
      </c>
      <c r="K8" s="1" t="s">
        <v>103</v>
      </c>
      <c r="L8" s="6">
        <v>72.940540999999996</v>
      </c>
      <c r="N8" s="1" t="s">
        <v>80</v>
      </c>
      <c r="O8" s="6">
        <v>230.538704</v>
      </c>
      <c r="P8" s="6">
        <f t="shared" si="2"/>
        <v>1844.309632</v>
      </c>
      <c r="S8" s="1" t="s">
        <v>3</v>
      </c>
      <c r="T8" s="6">
        <v>80.091978999999995</v>
      </c>
      <c r="W8" s="1" t="s">
        <v>103</v>
      </c>
      <c r="X8" s="6">
        <v>72.940540999999996</v>
      </c>
      <c r="Z8" s="1" t="s">
        <v>80</v>
      </c>
      <c r="AA8" s="6">
        <v>320</v>
      </c>
      <c r="AB8" s="6">
        <f t="shared" si="3"/>
        <v>2560</v>
      </c>
      <c r="AD8" s="1" t="s">
        <v>3</v>
      </c>
      <c r="AE8" s="6">
        <v>80.442802999999998</v>
      </c>
      <c r="AI8" s="1" t="s">
        <v>103</v>
      </c>
      <c r="AJ8" s="6">
        <v>72.940540999999996</v>
      </c>
      <c r="AL8" s="1" t="s">
        <v>80</v>
      </c>
      <c r="AM8">
        <v>320</v>
      </c>
      <c r="AN8" s="6">
        <f t="shared" si="4"/>
        <v>2560</v>
      </c>
      <c r="AP8" s="1" t="s">
        <v>3</v>
      </c>
      <c r="AQ8" s="6">
        <v>83.962665999999999</v>
      </c>
      <c r="AU8" s="1" t="s">
        <v>103</v>
      </c>
      <c r="AV8" s="6">
        <v>72.940540999999996</v>
      </c>
    </row>
    <row r="9" spans="1:48">
      <c r="B9" s="1" t="s">
        <v>81</v>
      </c>
      <c r="C9" s="6">
        <v>0</v>
      </c>
      <c r="D9" s="6">
        <f t="shared" si="0"/>
        <v>0</v>
      </c>
      <c r="G9" s="1" t="s">
        <v>4</v>
      </c>
      <c r="H9" s="6">
        <v>66.536698000000001</v>
      </c>
      <c r="K9" s="1" t="s">
        <v>104</v>
      </c>
      <c r="L9" s="6">
        <v>28.170431000000001</v>
      </c>
      <c r="N9" s="1" t="s">
        <v>81</v>
      </c>
      <c r="O9" s="6">
        <v>0</v>
      </c>
      <c r="P9" s="6">
        <f t="shared" si="2"/>
        <v>0</v>
      </c>
      <c r="S9" s="1" t="s">
        <v>4</v>
      </c>
      <c r="T9" s="6">
        <v>67.970320999999998</v>
      </c>
      <c r="W9" s="1" t="s">
        <v>104</v>
      </c>
      <c r="X9" s="6">
        <v>20.792086999999999</v>
      </c>
      <c r="Z9" s="1" t="s">
        <v>81</v>
      </c>
      <c r="AA9" s="6">
        <v>0</v>
      </c>
      <c r="AB9" s="6">
        <f t="shared" si="3"/>
        <v>0</v>
      </c>
      <c r="AD9" s="1" t="s">
        <v>4</v>
      </c>
      <c r="AE9" s="6">
        <v>68.619759000000002</v>
      </c>
      <c r="AI9" s="1" t="s">
        <v>104</v>
      </c>
      <c r="AJ9" s="6">
        <v>4.9443950000000001</v>
      </c>
      <c r="AL9" s="1" t="s">
        <v>81</v>
      </c>
      <c r="AM9">
        <v>0</v>
      </c>
      <c r="AN9" s="6">
        <f t="shared" si="4"/>
        <v>0</v>
      </c>
      <c r="AP9" s="1" t="s">
        <v>4</v>
      </c>
      <c r="AQ9" s="6">
        <v>73.436082999999996</v>
      </c>
      <c r="AU9" s="1" t="s">
        <v>104</v>
      </c>
      <c r="AV9" s="6">
        <v>31.014655999999999</v>
      </c>
    </row>
    <row r="10" spans="1:48">
      <c r="B10" s="1" t="s">
        <v>82</v>
      </c>
      <c r="C10" s="6">
        <v>240</v>
      </c>
      <c r="D10" s="6">
        <f t="shared" si="0"/>
        <v>1920</v>
      </c>
      <c r="E10">
        <f t="shared" si="1"/>
        <v>8</v>
      </c>
      <c r="G10" s="1" t="s">
        <v>5</v>
      </c>
      <c r="H10" s="6">
        <v>68.363112999999998</v>
      </c>
      <c r="K10" s="1" t="s">
        <v>105</v>
      </c>
      <c r="L10" s="6">
        <v>79.037655000000001</v>
      </c>
      <c r="N10" s="1" t="s">
        <v>82</v>
      </c>
      <c r="O10" s="6">
        <v>174.79702900000001</v>
      </c>
      <c r="P10" s="6">
        <f t="shared" si="2"/>
        <v>1398.3762320000001</v>
      </c>
      <c r="S10" s="1" t="s">
        <v>5</v>
      </c>
      <c r="T10" s="6">
        <v>69.369730000000004</v>
      </c>
      <c r="W10" s="1" t="s">
        <v>105</v>
      </c>
      <c r="X10" s="6">
        <v>113.20141599999999</v>
      </c>
      <c r="Z10" s="1" t="s">
        <v>82</v>
      </c>
      <c r="AA10" s="6">
        <v>240</v>
      </c>
      <c r="AB10" s="6">
        <f t="shared" si="3"/>
        <v>1920</v>
      </c>
      <c r="AD10" s="1" t="s">
        <v>5</v>
      </c>
      <c r="AE10" s="6">
        <v>71.879997000000003</v>
      </c>
      <c r="AI10" s="1" t="s">
        <v>105</v>
      </c>
      <c r="AJ10" s="6">
        <v>79.572154999999995</v>
      </c>
      <c r="AL10" s="1" t="s">
        <v>82</v>
      </c>
      <c r="AM10">
        <v>240</v>
      </c>
      <c r="AN10" s="6">
        <f t="shared" si="4"/>
        <v>1920</v>
      </c>
      <c r="AP10" s="1" t="s">
        <v>5</v>
      </c>
      <c r="AQ10" s="6">
        <v>75.460504</v>
      </c>
      <c r="AU10" s="1" t="s">
        <v>105</v>
      </c>
      <c r="AV10" s="6">
        <v>88.220461999999998</v>
      </c>
    </row>
    <row r="11" spans="1:48">
      <c r="B11" s="1" t="s">
        <v>83</v>
      </c>
      <c r="C11" s="6">
        <v>29.606560000000002</v>
      </c>
      <c r="D11" s="6">
        <f t="shared" si="0"/>
        <v>236.85248000000001</v>
      </c>
      <c r="E11">
        <f t="shared" si="1"/>
        <v>8</v>
      </c>
      <c r="G11" s="1" t="s">
        <v>6</v>
      </c>
      <c r="H11" s="6">
        <v>80.838639000000001</v>
      </c>
      <c r="K11" s="1" t="s">
        <v>106</v>
      </c>
      <c r="L11" s="6">
        <v>25.108447999999999</v>
      </c>
      <c r="N11" s="1" t="s">
        <v>83</v>
      </c>
      <c r="O11" s="6">
        <v>24.661985000000001</v>
      </c>
      <c r="P11" s="6">
        <f t="shared" si="2"/>
        <v>197.29588000000001</v>
      </c>
      <c r="S11" s="1" t="s">
        <v>6</v>
      </c>
      <c r="T11" s="6">
        <v>81.912434000000005</v>
      </c>
      <c r="W11" s="1" t="s">
        <v>106</v>
      </c>
      <c r="X11" s="6">
        <v>29.746392</v>
      </c>
      <c r="Z11" s="1" t="s">
        <v>83</v>
      </c>
      <c r="AA11" s="6">
        <v>75</v>
      </c>
      <c r="AB11" s="6">
        <f t="shared" si="3"/>
        <v>600</v>
      </c>
      <c r="AD11" s="1" t="s">
        <v>6</v>
      </c>
      <c r="AE11" s="6">
        <v>81.304156000000006</v>
      </c>
      <c r="AI11" s="1" t="s">
        <v>106</v>
      </c>
      <c r="AJ11" s="6">
        <v>12.875114</v>
      </c>
      <c r="AL11" s="1" t="s">
        <v>83</v>
      </c>
      <c r="AM11">
        <v>75</v>
      </c>
      <c r="AN11" s="6">
        <f t="shared" si="4"/>
        <v>600</v>
      </c>
      <c r="AP11" s="1" t="s">
        <v>6</v>
      </c>
      <c r="AQ11" s="6">
        <v>103.76799</v>
      </c>
      <c r="AU11" s="1" t="s">
        <v>106</v>
      </c>
      <c r="AV11" s="6">
        <v>28.344854999999999</v>
      </c>
    </row>
    <row r="12" spans="1:48">
      <c r="B12" s="1" t="s">
        <v>84</v>
      </c>
      <c r="C12" s="6">
        <v>190</v>
      </c>
      <c r="D12" s="6">
        <f t="shared" si="0"/>
        <v>1520</v>
      </c>
      <c r="E12">
        <f t="shared" si="1"/>
        <v>8</v>
      </c>
      <c r="G12" s="1" t="s">
        <v>7</v>
      </c>
      <c r="H12" s="6">
        <v>73.019030000000001</v>
      </c>
      <c r="K12" s="1" t="s">
        <v>107</v>
      </c>
      <c r="L12" s="6">
        <v>56.628082999999997</v>
      </c>
      <c r="N12" s="1" t="s">
        <v>84</v>
      </c>
      <c r="O12" s="6">
        <v>190</v>
      </c>
      <c r="P12" s="6">
        <f t="shared" si="2"/>
        <v>1520</v>
      </c>
      <c r="S12" s="1" t="s">
        <v>7</v>
      </c>
      <c r="T12" s="6">
        <v>74.972446000000005</v>
      </c>
      <c r="W12" s="1" t="s">
        <v>107</v>
      </c>
      <c r="X12" s="6">
        <v>67.585432999999995</v>
      </c>
      <c r="Z12" s="1" t="s">
        <v>84</v>
      </c>
      <c r="AA12" s="6">
        <v>190</v>
      </c>
      <c r="AB12" s="6">
        <f t="shared" si="3"/>
        <v>1520</v>
      </c>
      <c r="AD12" s="1" t="s">
        <v>7</v>
      </c>
      <c r="AE12" s="6">
        <v>75.644902000000002</v>
      </c>
      <c r="AI12" s="1" t="s">
        <v>107</v>
      </c>
      <c r="AJ12" s="6">
        <v>47.430936000000003</v>
      </c>
      <c r="AL12" s="1" t="s">
        <v>84</v>
      </c>
      <c r="AM12">
        <v>190</v>
      </c>
      <c r="AN12" s="6">
        <f t="shared" si="4"/>
        <v>1520</v>
      </c>
      <c r="AP12" s="1" t="s">
        <v>7</v>
      </c>
      <c r="AQ12" s="6">
        <v>78.928715999999994</v>
      </c>
      <c r="AU12" s="1" t="s">
        <v>107</v>
      </c>
      <c r="AV12" s="6">
        <v>70.852683999999996</v>
      </c>
    </row>
    <row r="13" spans="1:48">
      <c r="B13" s="1" t="s">
        <v>85</v>
      </c>
      <c r="C13" s="6">
        <v>9.4593950000000007</v>
      </c>
      <c r="D13" s="6">
        <f t="shared" si="0"/>
        <v>75.675160000000005</v>
      </c>
      <c r="E13">
        <f t="shared" si="1"/>
        <v>8</v>
      </c>
      <c r="G13" s="1" t="s">
        <v>8</v>
      </c>
      <c r="H13" s="6">
        <v>78.443653999999995</v>
      </c>
      <c r="K13" s="1" t="s">
        <v>108</v>
      </c>
      <c r="L13" s="6">
        <v>11.481534</v>
      </c>
      <c r="N13" s="1" t="s">
        <v>85</v>
      </c>
      <c r="O13" s="6">
        <v>9.240729</v>
      </c>
      <c r="P13" s="6">
        <f t="shared" si="2"/>
        <v>73.925832</v>
      </c>
      <c r="S13" s="1" t="s">
        <v>8</v>
      </c>
      <c r="T13" s="6">
        <v>79.605823000000001</v>
      </c>
      <c r="W13" s="1" t="s">
        <v>108</v>
      </c>
      <c r="X13" s="6">
        <v>11.734230999999999</v>
      </c>
      <c r="Z13" s="1" t="s">
        <v>85</v>
      </c>
      <c r="AA13" s="6">
        <v>25.380303999999999</v>
      </c>
      <c r="AB13" s="6">
        <f t="shared" si="3"/>
        <v>203.04243199999999</v>
      </c>
      <c r="AD13" s="1" t="s">
        <v>8</v>
      </c>
      <c r="AE13" s="6">
        <v>79.283770000000004</v>
      </c>
      <c r="AI13" s="1" t="s">
        <v>108</v>
      </c>
      <c r="AJ13" s="6">
        <v>0.12595899999999999</v>
      </c>
      <c r="AL13" s="1" t="s">
        <v>85</v>
      </c>
      <c r="AM13">
        <v>24.686083</v>
      </c>
      <c r="AN13" s="6">
        <f t="shared" si="4"/>
        <v>197.488664</v>
      </c>
      <c r="AP13" s="1" t="s">
        <v>8</v>
      </c>
      <c r="AQ13" s="6">
        <v>91.648506999999995</v>
      </c>
      <c r="AU13" s="1" t="s">
        <v>108</v>
      </c>
      <c r="AV13" s="6">
        <v>10.388277</v>
      </c>
    </row>
    <row r="14" spans="1:48">
      <c r="B14" s="1" t="s">
        <v>86</v>
      </c>
      <c r="C14" s="6">
        <v>19.452601999999999</v>
      </c>
      <c r="D14" s="6">
        <f t="shared" si="0"/>
        <v>155.62081599999999</v>
      </c>
      <c r="E14">
        <f t="shared" si="1"/>
        <v>8</v>
      </c>
      <c r="G14" s="1" t="s">
        <v>9</v>
      </c>
      <c r="H14" s="6">
        <v>53.347002000000003</v>
      </c>
      <c r="K14" s="1" t="s">
        <v>109</v>
      </c>
      <c r="L14" s="6">
        <v>17.781535000000002</v>
      </c>
      <c r="N14" s="1" t="s">
        <v>86</v>
      </c>
      <c r="O14" s="6">
        <v>15.099954</v>
      </c>
      <c r="P14" s="6">
        <f t="shared" si="2"/>
        <v>120.799632</v>
      </c>
      <c r="S14" s="1" t="s">
        <v>9</v>
      </c>
      <c r="T14" s="6">
        <v>54.466085</v>
      </c>
      <c r="W14" s="1" t="s">
        <v>109</v>
      </c>
      <c r="X14" s="6">
        <v>18.336031999999999</v>
      </c>
      <c r="Z14" s="1" t="s">
        <v>86</v>
      </c>
      <c r="AA14" s="6">
        <v>33.619346999999998</v>
      </c>
      <c r="AB14" s="6">
        <f t="shared" si="3"/>
        <v>268.95477599999998</v>
      </c>
      <c r="AD14" s="1" t="s">
        <v>9</v>
      </c>
      <c r="AE14" s="6">
        <v>55.515411</v>
      </c>
      <c r="AI14" s="1" t="s">
        <v>109</v>
      </c>
      <c r="AJ14" s="6">
        <v>5.5896749999999997</v>
      </c>
      <c r="AL14" s="1" t="s">
        <v>86</v>
      </c>
      <c r="AM14">
        <v>45</v>
      </c>
      <c r="AN14" s="6">
        <f t="shared" si="4"/>
        <v>360</v>
      </c>
      <c r="AP14" s="1" t="s">
        <v>9</v>
      </c>
      <c r="AQ14" s="6">
        <v>54.995840999999999</v>
      </c>
      <c r="AU14" s="1" t="s">
        <v>109</v>
      </c>
      <c r="AV14" s="6">
        <v>28.846382999999999</v>
      </c>
    </row>
    <row r="15" spans="1:48">
      <c r="K15" s="1" t="s">
        <v>144</v>
      </c>
      <c r="L15" s="6">
        <v>4.2036709999999999</v>
      </c>
      <c r="W15" s="1" t="s">
        <v>144</v>
      </c>
      <c r="X15" s="6">
        <v>4.195424</v>
      </c>
      <c r="AI15" s="1" t="s">
        <v>144</v>
      </c>
      <c r="AJ15" s="6">
        <v>4.0629999999999998E-3</v>
      </c>
      <c r="AU15" s="1" t="s">
        <v>144</v>
      </c>
      <c r="AV15" s="6">
        <v>4.2031859999999996</v>
      </c>
    </row>
    <row r="16" spans="1:48">
      <c r="B16" t="s">
        <v>26</v>
      </c>
      <c r="K16" s="1" t="s">
        <v>145</v>
      </c>
      <c r="L16" s="6">
        <v>5.042109</v>
      </c>
      <c r="W16" s="1" t="s">
        <v>145</v>
      </c>
      <c r="X16" s="6">
        <v>5.1527909999999997</v>
      </c>
      <c r="AI16" s="1" t="s">
        <v>145</v>
      </c>
      <c r="AJ16" s="6">
        <v>0.25448300000000001</v>
      </c>
      <c r="AL16" t="s">
        <v>26</v>
      </c>
      <c r="AU16" s="1" t="s">
        <v>145</v>
      </c>
      <c r="AV16" s="6">
        <v>4.92971</v>
      </c>
    </row>
    <row r="17" spans="2:48" ht="29.5">
      <c r="B17" s="3" t="s">
        <v>16</v>
      </c>
      <c r="C17" s="3" t="s">
        <v>17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K17" s="1" t="s">
        <v>146</v>
      </c>
      <c r="L17" s="6">
        <v>2.6047120000000001</v>
      </c>
      <c r="N17" s="3" t="s">
        <v>16</v>
      </c>
      <c r="O17" s="3" t="s">
        <v>17</v>
      </c>
      <c r="P17" s="3" t="s">
        <v>18</v>
      </c>
      <c r="Q17" s="3" t="s">
        <v>19</v>
      </c>
      <c r="R17" s="3" t="s">
        <v>20</v>
      </c>
      <c r="S17" s="3" t="s">
        <v>21</v>
      </c>
      <c r="T17" s="3" t="s">
        <v>22</v>
      </c>
      <c r="U17" s="3" t="s">
        <v>23</v>
      </c>
      <c r="W17" s="1" t="s">
        <v>146</v>
      </c>
      <c r="X17" s="6">
        <v>2.350079</v>
      </c>
      <c r="Z17" s="3" t="s">
        <v>16</v>
      </c>
      <c r="AA17" s="3" t="s">
        <v>17</v>
      </c>
      <c r="AB17" s="3" t="s">
        <v>18</v>
      </c>
      <c r="AC17" s="3" t="s">
        <v>19</v>
      </c>
      <c r="AD17" s="3" t="s">
        <v>20</v>
      </c>
      <c r="AE17" s="3" t="s">
        <v>21</v>
      </c>
      <c r="AF17" s="3" t="s">
        <v>22</v>
      </c>
      <c r="AG17" s="3" t="s">
        <v>23</v>
      </c>
      <c r="AI17" s="1" t="s">
        <v>146</v>
      </c>
      <c r="AJ17" s="6">
        <v>0.43066199999999999</v>
      </c>
      <c r="AL17" s="3" t="s">
        <v>16</v>
      </c>
      <c r="AM17" s="3" t="s">
        <v>17</v>
      </c>
      <c r="AN17" s="3" t="s">
        <v>18</v>
      </c>
      <c r="AO17" s="3" t="s">
        <v>19</v>
      </c>
      <c r="AP17" s="3" t="s">
        <v>20</v>
      </c>
      <c r="AQ17" s="3" t="s">
        <v>21</v>
      </c>
      <c r="AR17" s="3" t="s">
        <v>22</v>
      </c>
      <c r="AS17" s="3" t="s">
        <v>23</v>
      </c>
      <c r="AU17" s="1" t="s">
        <v>146</v>
      </c>
      <c r="AV17" s="6">
        <v>10.852841</v>
      </c>
    </row>
    <row r="18" spans="2:48">
      <c r="B18" s="3" t="s">
        <v>10</v>
      </c>
      <c r="C18" s="3"/>
      <c r="D18" s="3"/>
      <c r="E18" s="3"/>
      <c r="F18" s="3"/>
      <c r="G18" s="3"/>
      <c r="H18" s="3"/>
      <c r="I18" s="3"/>
      <c r="K18" s="1" t="s">
        <v>147</v>
      </c>
      <c r="L18" s="6">
        <v>6.3838460000000001</v>
      </c>
      <c r="N18" s="3" t="s">
        <v>10</v>
      </c>
      <c r="O18" s="3"/>
      <c r="P18" s="3"/>
      <c r="Q18" s="3"/>
      <c r="R18" s="3"/>
      <c r="S18" s="3"/>
      <c r="T18" s="3"/>
      <c r="U18" s="3"/>
      <c r="W18" s="1" t="s">
        <v>147</v>
      </c>
      <c r="X18" s="6">
        <v>6.9566020000000002</v>
      </c>
      <c r="Z18" s="3" t="s">
        <v>10</v>
      </c>
      <c r="AA18" s="3"/>
      <c r="AB18" s="3"/>
      <c r="AC18" s="3"/>
      <c r="AD18" s="3"/>
      <c r="AE18" s="3"/>
      <c r="AF18" s="3"/>
      <c r="AG18" s="3"/>
      <c r="AI18" s="1" t="s">
        <v>147</v>
      </c>
      <c r="AJ18" s="6">
        <v>2.22397</v>
      </c>
      <c r="AL18" s="3" t="s">
        <v>10</v>
      </c>
      <c r="AM18" s="3"/>
      <c r="AN18" s="3"/>
      <c r="AO18" s="3"/>
      <c r="AP18" s="3"/>
      <c r="AQ18" s="3"/>
      <c r="AR18" s="3"/>
      <c r="AS18" s="3"/>
      <c r="AU18" s="1" t="s">
        <v>147</v>
      </c>
      <c r="AV18" s="6">
        <v>11.881062</v>
      </c>
    </row>
    <row r="19" spans="2:48">
      <c r="B19" s="3" t="s">
        <v>0</v>
      </c>
      <c r="C19" s="4" t="s">
        <v>24</v>
      </c>
      <c r="D19" s="4" t="s">
        <v>24</v>
      </c>
      <c r="E19" s="4">
        <v>0</v>
      </c>
      <c r="F19" s="4" t="s">
        <v>24</v>
      </c>
      <c r="G19" s="4" t="s">
        <v>24</v>
      </c>
      <c r="H19" s="4">
        <v>282.43399699999998</v>
      </c>
      <c r="I19" s="4">
        <v>50</v>
      </c>
      <c r="K19" s="1" t="s">
        <v>148</v>
      </c>
      <c r="L19" s="6">
        <v>1.532605</v>
      </c>
      <c r="N19" s="3" t="s">
        <v>0</v>
      </c>
      <c r="O19" s="4" t="s">
        <v>24</v>
      </c>
      <c r="P19" s="4" t="s">
        <v>24</v>
      </c>
      <c r="Q19" s="4">
        <v>0</v>
      </c>
      <c r="R19" s="4" t="s">
        <v>24</v>
      </c>
      <c r="S19" s="4" t="s">
        <v>24</v>
      </c>
      <c r="T19" s="4">
        <v>282.43399699999998</v>
      </c>
      <c r="U19" s="4">
        <v>50</v>
      </c>
      <c r="W19" s="1" t="s">
        <v>148</v>
      </c>
      <c r="X19" s="6">
        <v>2.2609859999999999</v>
      </c>
      <c r="Z19" s="3" t="s">
        <v>0</v>
      </c>
      <c r="AA19" s="4" t="s">
        <v>24</v>
      </c>
      <c r="AB19" s="4" t="s">
        <v>24</v>
      </c>
      <c r="AC19" s="4">
        <v>0</v>
      </c>
      <c r="AD19" s="4" t="s">
        <v>24</v>
      </c>
      <c r="AE19" s="4" t="s">
        <v>24</v>
      </c>
      <c r="AF19" s="4">
        <v>293.75860999999998</v>
      </c>
      <c r="AG19" s="4">
        <v>50</v>
      </c>
      <c r="AI19" s="1" t="s">
        <v>148</v>
      </c>
      <c r="AJ19" s="6">
        <v>3.5399E-2</v>
      </c>
      <c r="AL19" s="3" t="s">
        <v>0</v>
      </c>
      <c r="AM19" s="4" t="s">
        <v>24</v>
      </c>
      <c r="AN19" s="4" t="s">
        <v>24</v>
      </c>
      <c r="AO19" s="4">
        <v>0</v>
      </c>
      <c r="AP19" s="4" t="s">
        <v>24</v>
      </c>
      <c r="AQ19" s="4" t="s">
        <v>24</v>
      </c>
      <c r="AR19" s="4">
        <v>282.43399699999998</v>
      </c>
      <c r="AS19" s="4">
        <v>50</v>
      </c>
      <c r="AU19" s="1" t="s">
        <v>148</v>
      </c>
      <c r="AV19" s="6">
        <v>6.9055359999999997</v>
      </c>
    </row>
    <row r="20" spans="2:48">
      <c r="B20" s="3" t="s">
        <v>1</v>
      </c>
      <c r="C20" s="4">
        <v>10</v>
      </c>
      <c r="D20" s="4" t="s">
        <v>24</v>
      </c>
      <c r="E20" s="4">
        <v>0</v>
      </c>
      <c r="F20" s="4" t="s">
        <v>24</v>
      </c>
      <c r="G20" s="4" t="s">
        <v>24</v>
      </c>
      <c r="H20" s="4">
        <v>570</v>
      </c>
      <c r="I20" s="4">
        <v>75</v>
      </c>
      <c r="K20" s="1" t="s">
        <v>149</v>
      </c>
      <c r="L20" s="6">
        <v>5.6711879999999999</v>
      </c>
      <c r="N20" s="3" t="s">
        <v>1</v>
      </c>
      <c r="O20" s="4">
        <v>10</v>
      </c>
      <c r="P20" s="4" t="s">
        <v>24</v>
      </c>
      <c r="Q20" s="4">
        <v>0</v>
      </c>
      <c r="R20" s="4" t="s">
        <v>24</v>
      </c>
      <c r="S20" s="4" t="s">
        <v>24</v>
      </c>
      <c r="T20" s="4">
        <v>570</v>
      </c>
      <c r="U20" s="4">
        <v>75</v>
      </c>
      <c r="W20" s="1" t="s">
        <v>149</v>
      </c>
      <c r="X20" s="6">
        <v>8.2322659999999992</v>
      </c>
      <c r="Z20" s="3" t="s">
        <v>1</v>
      </c>
      <c r="AA20" s="4">
        <v>10</v>
      </c>
      <c r="AB20" s="4" t="s">
        <v>24</v>
      </c>
      <c r="AC20" s="4">
        <v>0</v>
      </c>
      <c r="AD20" s="4" t="s">
        <v>24</v>
      </c>
      <c r="AE20" s="4" t="s">
        <v>24</v>
      </c>
      <c r="AF20" s="4">
        <v>570</v>
      </c>
      <c r="AG20" s="4">
        <v>75</v>
      </c>
      <c r="AI20" s="1" t="s">
        <v>149</v>
      </c>
      <c r="AJ20" s="6">
        <v>2.5344470000000001</v>
      </c>
      <c r="AL20" s="3" t="s">
        <v>1</v>
      </c>
      <c r="AM20" s="4">
        <v>10</v>
      </c>
      <c r="AN20" s="4" t="s">
        <v>24</v>
      </c>
      <c r="AO20" s="4">
        <v>0</v>
      </c>
      <c r="AP20" s="4" t="s">
        <v>24</v>
      </c>
      <c r="AQ20" s="4" t="s">
        <v>24</v>
      </c>
      <c r="AR20" s="4">
        <v>570</v>
      </c>
      <c r="AS20" s="4">
        <v>75</v>
      </c>
      <c r="AU20" s="1" t="s">
        <v>149</v>
      </c>
      <c r="AV20" s="6">
        <v>8.6440269999999995</v>
      </c>
    </row>
    <row r="21" spans="2:48">
      <c r="B21" s="3" t="s">
        <v>2</v>
      </c>
      <c r="C21" s="4" t="s">
        <v>24</v>
      </c>
      <c r="D21" s="4" t="s">
        <v>24</v>
      </c>
      <c r="E21" s="4">
        <v>0</v>
      </c>
      <c r="F21" s="4">
        <v>15</v>
      </c>
      <c r="G21" s="4">
        <v>6.6</v>
      </c>
      <c r="H21" s="4">
        <v>0</v>
      </c>
      <c r="I21" s="4">
        <v>0</v>
      </c>
      <c r="K21" s="1" t="s">
        <v>150</v>
      </c>
      <c r="L21" s="14">
        <v>6.6609000000000002E-2</v>
      </c>
      <c r="N21" s="3" t="s">
        <v>2</v>
      </c>
      <c r="O21" s="4" t="s">
        <v>24</v>
      </c>
      <c r="P21" s="4" t="s">
        <v>24</v>
      </c>
      <c r="Q21" s="4">
        <v>0</v>
      </c>
      <c r="R21" s="4">
        <v>15</v>
      </c>
      <c r="S21" s="4">
        <v>6.6</v>
      </c>
      <c r="T21" s="4">
        <v>0</v>
      </c>
      <c r="U21" s="4">
        <v>0</v>
      </c>
      <c r="W21" s="1" t="s">
        <v>150</v>
      </c>
      <c r="X21" s="6">
        <v>0.10327699999999999</v>
      </c>
      <c r="Z21" s="3" t="s">
        <v>2</v>
      </c>
      <c r="AA21" s="4" t="s">
        <v>24</v>
      </c>
      <c r="AB21" s="4" t="s">
        <v>24</v>
      </c>
      <c r="AC21" s="4">
        <v>0</v>
      </c>
      <c r="AD21" s="4">
        <v>15</v>
      </c>
      <c r="AE21" s="4">
        <v>6.6</v>
      </c>
      <c r="AF21" s="4">
        <v>0</v>
      </c>
      <c r="AG21" s="4">
        <v>0</v>
      </c>
      <c r="AI21" s="1" t="s">
        <v>150</v>
      </c>
      <c r="AJ21" s="6">
        <v>9.7059999999999994E-3</v>
      </c>
      <c r="AL21" s="3" t="s">
        <v>2</v>
      </c>
      <c r="AM21" s="4" t="s">
        <v>24</v>
      </c>
      <c r="AN21" s="4" t="s">
        <v>24</v>
      </c>
      <c r="AO21" s="4">
        <v>0</v>
      </c>
      <c r="AP21" s="4">
        <v>15</v>
      </c>
      <c r="AQ21" s="4">
        <v>6.6</v>
      </c>
      <c r="AR21" s="4">
        <v>0</v>
      </c>
      <c r="AS21" s="4">
        <v>0</v>
      </c>
      <c r="AU21" s="1" t="s">
        <v>150</v>
      </c>
      <c r="AV21" s="6">
        <v>6.5443000000000001E-2</v>
      </c>
    </row>
    <row r="22" spans="2:48">
      <c r="B22" s="3" t="s">
        <v>3</v>
      </c>
      <c r="C22" s="4">
        <v>10</v>
      </c>
      <c r="D22" s="4">
        <v>0</v>
      </c>
      <c r="E22" s="4">
        <v>0</v>
      </c>
      <c r="F22" s="4">
        <v>50</v>
      </c>
      <c r="G22" s="4">
        <v>15</v>
      </c>
      <c r="H22" s="4">
        <v>796.740858</v>
      </c>
      <c r="I22" s="4">
        <v>229.54247699999999</v>
      </c>
      <c r="K22" s="1" t="s">
        <v>151</v>
      </c>
      <c r="L22" s="14">
        <v>0.20255200000000001</v>
      </c>
      <c r="N22" s="3" t="s">
        <v>3</v>
      </c>
      <c r="O22" s="4">
        <v>10</v>
      </c>
      <c r="P22" s="4">
        <v>0</v>
      </c>
      <c r="Q22" s="4">
        <v>0</v>
      </c>
      <c r="R22" s="4">
        <v>50</v>
      </c>
      <c r="S22" s="4">
        <v>15</v>
      </c>
      <c r="T22" s="4">
        <v>708.33130900000003</v>
      </c>
      <c r="U22" s="4">
        <v>252.069277</v>
      </c>
      <c r="W22" s="1" t="s">
        <v>151</v>
      </c>
      <c r="X22" s="6">
        <v>0.22181400000000001</v>
      </c>
      <c r="Z22" s="3" t="s">
        <v>3</v>
      </c>
      <c r="AA22" s="4">
        <v>10</v>
      </c>
      <c r="AB22" s="4">
        <v>0</v>
      </c>
      <c r="AC22" s="4">
        <v>0</v>
      </c>
      <c r="AD22" s="4">
        <v>50</v>
      </c>
      <c r="AE22" s="4">
        <v>15</v>
      </c>
      <c r="AF22" s="4">
        <v>799.39710200000002</v>
      </c>
      <c r="AG22" s="4">
        <v>223.86578</v>
      </c>
      <c r="AI22" s="1" t="s">
        <v>151</v>
      </c>
      <c r="AJ22" s="6">
        <v>8.7351999999999999E-2</v>
      </c>
      <c r="AL22" s="3" t="s">
        <v>3</v>
      </c>
      <c r="AM22" s="4">
        <v>10</v>
      </c>
      <c r="AN22" s="4">
        <v>0</v>
      </c>
      <c r="AO22" s="4">
        <v>0</v>
      </c>
      <c r="AP22" s="4">
        <v>37.619781000000003</v>
      </c>
      <c r="AQ22" s="4">
        <v>15</v>
      </c>
      <c r="AR22" s="4">
        <v>859.57072900000003</v>
      </c>
      <c r="AS22" s="4">
        <v>245.53080800000001</v>
      </c>
      <c r="AU22" s="1" t="s">
        <v>151</v>
      </c>
      <c r="AV22" s="6">
        <v>0.266094</v>
      </c>
    </row>
    <row r="23" spans="2:48">
      <c r="B23" s="3" t="s">
        <v>4</v>
      </c>
      <c r="C23" s="4" t="s">
        <v>24</v>
      </c>
      <c r="D23" s="4" t="s">
        <v>24</v>
      </c>
      <c r="E23" s="4">
        <v>0</v>
      </c>
      <c r="F23" s="4">
        <v>15.172701</v>
      </c>
      <c r="G23" s="4">
        <v>0</v>
      </c>
      <c r="H23" s="4">
        <v>38.447296999999999</v>
      </c>
      <c r="I23" s="4">
        <v>39.703271000000001</v>
      </c>
      <c r="K23" s="1" t="s">
        <v>152</v>
      </c>
      <c r="L23" s="14">
        <v>0</v>
      </c>
      <c r="N23" s="3" t="s">
        <v>4</v>
      </c>
      <c r="O23" s="4" t="s">
        <v>24</v>
      </c>
      <c r="P23" s="4" t="s">
        <v>24</v>
      </c>
      <c r="Q23" s="4">
        <v>0</v>
      </c>
      <c r="R23" s="4">
        <v>16.069707999999999</v>
      </c>
      <c r="S23" s="4">
        <v>0</v>
      </c>
      <c r="T23" s="4">
        <v>36.467824</v>
      </c>
      <c r="U23" s="4">
        <v>39.125039999999998</v>
      </c>
      <c r="W23" s="1" t="s">
        <v>152</v>
      </c>
      <c r="X23" s="6">
        <v>0</v>
      </c>
      <c r="Z23" s="3" t="s">
        <v>4</v>
      </c>
      <c r="AA23" s="4" t="s">
        <v>24</v>
      </c>
      <c r="AB23" s="4" t="s">
        <v>24</v>
      </c>
      <c r="AC23" s="4">
        <v>0</v>
      </c>
      <c r="AD23" s="4">
        <v>15.856273</v>
      </c>
      <c r="AE23" s="4">
        <v>0</v>
      </c>
      <c r="AF23" s="4">
        <v>36.986302999999999</v>
      </c>
      <c r="AG23" s="4">
        <v>39.489096000000004</v>
      </c>
      <c r="AI23" s="1" t="s">
        <v>152</v>
      </c>
      <c r="AJ23" s="6">
        <v>0</v>
      </c>
      <c r="AL23" s="3" t="s">
        <v>4</v>
      </c>
      <c r="AM23" s="4" t="s">
        <v>24</v>
      </c>
      <c r="AN23" s="4" t="s">
        <v>24</v>
      </c>
      <c r="AO23" s="4">
        <v>0</v>
      </c>
      <c r="AP23" s="4">
        <v>0</v>
      </c>
      <c r="AQ23" s="4">
        <v>0</v>
      </c>
      <c r="AR23" s="4">
        <v>93.052272000000002</v>
      </c>
      <c r="AS23" s="4">
        <v>60</v>
      </c>
      <c r="AU23" s="1" t="s">
        <v>152</v>
      </c>
      <c r="AV23" s="6">
        <v>0</v>
      </c>
    </row>
    <row r="24" spans="2:48">
      <c r="B24" s="3" t="s">
        <v>5</v>
      </c>
      <c r="C24" s="4" t="s">
        <v>24</v>
      </c>
      <c r="D24" s="4" t="s">
        <v>24</v>
      </c>
      <c r="E24" s="4">
        <v>0</v>
      </c>
      <c r="F24" s="4">
        <v>27.600961000000002</v>
      </c>
      <c r="G24" s="4" t="s">
        <v>24</v>
      </c>
      <c r="H24" s="4">
        <v>61.897289000000001</v>
      </c>
      <c r="I24" s="4">
        <v>72.382000000000005</v>
      </c>
      <c r="K24" s="1" t="s">
        <v>153</v>
      </c>
      <c r="L24" s="14">
        <v>0</v>
      </c>
      <c r="N24" s="3" t="s">
        <v>5</v>
      </c>
      <c r="O24" s="4" t="s">
        <v>24</v>
      </c>
      <c r="P24" s="4" t="s">
        <v>24</v>
      </c>
      <c r="Q24" s="4">
        <v>0</v>
      </c>
      <c r="R24" s="4">
        <v>28.563521999999999</v>
      </c>
      <c r="S24" s="4" t="s">
        <v>24</v>
      </c>
      <c r="T24" s="4">
        <v>59.036864000000001</v>
      </c>
      <c r="U24" s="4">
        <v>70.782707000000002</v>
      </c>
      <c r="W24" s="1" t="s">
        <v>153</v>
      </c>
      <c r="X24" s="6">
        <v>0</v>
      </c>
      <c r="Z24" s="3" t="s">
        <v>5</v>
      </c>
      <c r="AA24" s="4" t="s">
        <v>24</v>
      </c>
      <c r="AB24" s="4" t="s">
        <v>24</v>
      </c>
      <c r="AC24" s="4">
        <v>0</v>
      </c>
      <c r="AD24" s="4">
        <v>30</v>
      </c>
      <c r="AE24" s="4" t="s">
        <v>24</v>
      </c>
      <c r="AF24" s="4">
        <v>61.472566</v>
      </c>
      <c r="AG24" s="4">
        <v>73.157026000000002</v>
      </c>
      <c r="AI24" s="1" t="s">
        <v>153</v>
      </c>
      <c r="AJ24" s="6">
        <v>0</v>
      </c>
      <c r="AL24" s="3" t="s">
        <v>5</v>
      </c>
      <c r="AM24" s="4" t="s">
        <v>24</v>
      </c>
      <c r="AN24" s="4" t="s">
        <v>24</v>
      </c>
      <c r="AO24" s="4">
        <v>0</v>
      </c>
      <c r="AP24" s="4">
        <v>0</v>
      </c>
      <c r="AQ24" s="4" t="s">
        <v>24</v>
      </c>
      <c r="AR24" s="4">
        <v>168.831763</v>
      </c>
      <c r="AS24" s="4">
        <v>100</v>
      </c>
      <c r="AU24" s="1" t="s">
        <v>153</v>
      </c>
      <c r="AV24" s="6">
        <v>0</v>
      </c>
    </row>
    <row r="25" spans="2:48">
      <c r="B25" s="3" t="s">
        <v>6</v>
      </c>
      <c r="C25" s="4" t="s">
        <v>24</v>
      </c>
      <c r="D25" s="4" t="s">
        <v>24</v>
      </c>
      <c r="E25" s="4">
        <v>0</v>
      </c>
      <c r="F25" s="4">
        <v>1.582476</v>
      </c>
      <c r="G25" s="4" t="s">
        <v>24</v>
      </c>
      <c r="H25" s="4">
        <v>3.3647529999999999</v>
      </c>
      <c r="I25" s="4" t="s">
        <v>24</v>
      </c>
      <c r="N25" s="3" t="s">
        <v>6</v>
      </c>
      <c r="O25" s="4" t="s">
        <v>24</v>
      </c>
      <c r="P25" s="4" t="s">
        <v>24</v>
      </c>
      <c r="Q25" s="4">
        <v>0</v>
      </c>
      <c r="R25" s="4">
        <v>1.59598</v>
      </c>
      <c r="S25" s="4" t="s">
        <v>24</v>
      </c>
      <c r="T25" s="4">
        <v>3.093556</v>
      </c>
      <c r="U25" s="4" t="s">
        <v>24</v>
      </c>
      <c r="Z25" s="3" t="s">
        <v>6</v>
      </c>
      <c r="AA25" s="4" t="s">
        <v>24</v>
      </c>
      <c r="AB25" s="4" t="s">
        <v>24</v>
      </c>
      <c r="AC25" s="4">
        <v>0</v>
      </c>
      <c r="AD25" s="4">
        <v>1.640962</v>
      </c>
      <c r="AE25" s="4" t="s">
        <v>24</v>
      </c>
      <c r="AF25" s="4">
        <v>2.815032</v>
      </c>
      <c r="AG25" s="4" t="s">
        <v>24</v>
      </c>
      <c r="AL25" s="3" t="s">
        <v>6</v>
      </c>
      <c r="AM25" s="4" t="s">
        <v>24</v>
      </c>
      <c r="AN25" s="4" t="s">
        <v>24</v>
      </c>
      <c r="AO25" s="4">
        <v>0</v>
      </c>
      <c r="AP25" s="4">
        <v>1.5</v>
      </c>
      <c r="AQ25" s="4" t="s">
        <v>24</v>
      </c>
      <c r="AR25" s="4">
        <v>3.8186810000000002</v>
      </c>
      <c r="AS25" s="4" t="s">
        <v>24</v>
      </c>
    </row>
    <row r="26" spans="2:48">
      <c r="B26" s="3" t="s">
        <v>7</v>
      </c>
      <c r="C26" s="4">
        <v>41.4</v>
      </c>
      <c r="D26" s="4" t="s">
        <v>24</v>
      </c>
      <c r="E26" s="4">
        <v>0</v>
      </c>
      <c r="F26" s="4">
        <v>50</v>
      </c>
      <c r="G26" s="4" t="s">
        <v>24</v>
      </c>
      <c r="H26" s="4">
        <v>516.15935300000001</v>
      </c>
      <c r="I26" s="4">
        <v>200</v>
      </c>
      <c r="N26" s="3" t="s">
        <v>7</v>
      </c>
      <c r="O26" s="4">
        <v>41.4</v>
      </c>
      <c r="P26" s="4" t="s">
        <v>24</v>
      </c>
      <c r="Q26" s="4">
        <v>0</v>
      </c>
      <c r="R26" s="4">
        <v>50</v>
      </c>
      <c r="S26" s="4" t="s">
        <v>24</v>
      </c>
      <c r="T26" s="4">
        <v>554.036563</v>
      </c>
      <c r="U26" s="4">
        <v>200</v>
      </c>
      <c r="Z26" s="3" t="s">
        <v>7</v>
      </c>
      <c r="AA26" s="4">
        <v>41.4</v>
      </c>
      <c r="AB26" s="4" t="s">
        <v>24</v>
      </c>
      <c r="AC26" s="4">
        <v>0</v>
      </c>
      <c r="AD26" s="4">
        <v>50</v>
      </c>
      <c r="AE26" s="4" t="s">
        <v>24</v>
      </c>
      <c r="AF26" s="4">
        <v>587.99505699999997</v>
      </c>
      <c r="AG26" s="4">
        <v>200</v>
      </c>
      <c r="AL26" s="3" t="s">
        <v>7</v>
      </c>
      <c r="AM26" s="4">
        <v>41.4</v>
      </c>
      <c r="AN26" s="4" t="s">
        <v>24</v>
      </c>
      <c r="AO26" s="4">
        <v>0</v>
      </c>
      <c r="AP26" s="4">
        <v>26.236518</v>
      </c>
      <c r="AQ26" s="4" t="s">
        <v>24</v>
      </c>
      <c r="AR26" s="4">
        <v>715.12539500000003</v>
      </c>
      <c r="AS26" s="4">
        <v>200</v>
      </c>
    </row>
    <row r="27" spans="2:48">
      <c r="B27" s="3" t="s">
        <v>8</v>
      </c>
      <c r="C27" s="4" t="s">
        <v>24</v>
      </c>
      <c r="D27" s="4" t="s">
        <v>24</v>
      </c>
      <c r="E27" s="4">
        <v>0</v>
      </c>
      <c r="F27" s="4">
        <v>20.163212000000001</v>
      </c>
      <c r="G27" s="4" t="s">
        <v>24</v>
      </c>
      <c r="H27" s="4">
        <v>68.289185000000003</v>
      </c>
      <c r="I27" s="4">
        <v>21.395735999999999</v>
      </c>
      <c r="N27" s="3" t="s">
        <v>8</v>
      </c>
      <c r="O27" s="4" t="s">
        <v>24</v>
      </c>
      <c r="P27" s="4" t="s">
        <v>24</v>
      </c>
      <c r="Q27" s="4">
        <v>0</v>
      </c>
      <c r="R27" s="4">
        <v>22.763601000000001</v>
      </c>
      <c r="S27" s="4" t="s">
        <v>24</v>
      </c>
      <c r="T27" s="4">
        <v>48.983916000000001</v>
      </c>
      <c r="U27" s="4">
        <v>22.092483000000001</v>
      </c>
      <c r="Z27" s="3" t="s">
        <v>8</v>
      </c>
      <c r="AA27" s="4" t="s">
        <v>24</v>
      </c>
      <c r="AB27" s="4" t="s">
        <v>24</v>
      </c>
      <c r="AC27" s="4">
        <v>0</v>
      </c>
      <c r="AD27" s="4">
        <v>20.42755</v>
      </c>
      <c r="AE27" s="4" t="s">
        <v>24</v>
      </c>
      <c r="AF27" s="4">
        <v>79.807385999999994</v>
      </c>
      <c r="AG27" s="4">
        <v>16.999974999999999</v>
      </c>
      <c r="AL27" s="3" t="s">
        <v>8</v>
      </c>
      <c r="AM27" s="4" t="s">
        <v>24</v>
      </c>
      <c r="AN27" s="4" t="s">
        <v>24</v>
      </c>
      <c r="AO27" s="4">
        <v>0</v>
      </c>
      <c r="AP27" s="4">
        <v>12.455678000000001</v>
      </c>
      <c r="AQ27" s="4" t="s">
        <v>24</v>
      </c>
      <c r="AR27" s="4">
        <v>106.24461700000001</v>
      </c>
      <c r="AS27" s="4">
        <v>27.325718999999999</v>
      </c>
    </row>
    <row r="28" spans="2:48">
      <c r="B28" s="3" t="s">
        <v>9</v>
      </c>
      <c r="C28" s="4" t="s">
        <v>24</v>
      </c>
      <c r="D28" s="4" t="s">
        <v>24</v>
      </c>
      <c r="E28" s="4">
        <v>0</v>
      </c>
      <c r="F28" s="4">
        <v>3.9068830000000001</v>
      </c>
      <c r="G28" s="4">
        <v>8</v>
      </c>
      <c r="H28" s="4">
        <v>22.472681999999999</v>
      </c>
      <c r="I28" s="4">
        <v>25.315097999999999</v>
      </c>
      <c r="N28" s="3" t="s">
        <v>9</v>
      </c>
      <c r="O28" s="4" t="s">
        <v>24</v>
      </c>
      <c r="P28" s="4" t="s">
        <v>24</v>
      </c>
      <c r="Q28" s="4">
        <v>0</v>
      </c>
      <c r="R28" s="4">
        <v>3.8875760000000001</v>
      </c>
      <c r="S28" s="4">
        <v>8</v>
      </c>
      <c r="T28" s="4">
        <v>22.928039999999999</v>
      </c>
      <c r="U28" s="4">
        <v>25.216622000000001</v>
      </c>
      <c r="Z28" s="3" t="s">
        <v>9</v>
      </c>
      <c r="AA28" s="4" t="s">
        <v>24</v>
      </c>
      <c r="AB28" s="4" t="s">
        <v>24</v>
      </c>
      <c r="AC28" s="4">
        <v>0</v>
      </c>
      <c r="AD28" s="4">
        <v>5.8074570000000003</v>
      </c>
      <c r="AE28" s="4">
        <v>8</v>
      </c>
      <c r="AF28" s="4">
        <v>14.426958000000001</v>
      </c>
      <c r="AG28" s="4">
        <v>26.630395</v>
      </c>
      <c r="AL28" s="3" t="s">
        <v>9</v>
      </c>
      <c r="AM28" s="4" t="s">
        <v>24</v>
      </c>
      <c r="AN28" s="4" t="s">
        <v>24</v>
      </c>
      <c r="AO28" s="4">
        <v>0</v>
      </c>
      <c r="AP28" s="4">
        <v>0</v>
      </c>
      <c r="AQ28" s="4">
        <v>8</v>
      </c>
      <c r="AR28" s="4">
        <v>35.222568000000003</v>
      </c>
      <c r="AS28" s="4">
        <v>30.454953</v>
      </c>
    </row>
    <row r="29" spans="2:48" ht="29.5">
      <c r="B29" s="22" t="s">
        <v>138</v>
      </c>
      <c r="AL29" s="22" t="s">
        <v>138</v>
      </c>
    </row>
    <row r="30" spans="2:48" ht="29.5">
      <c r="B30" s="3" t="s">
        <v>16</v>
      </c>
      <c r="C30" s="3" t="s">
        <v>17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N30" s="3" t="s">
        <v>16</v>
      </c>
      <c r="O30" s="3" t="s">
        <v>17</v>
      </c>
      <c r="P30" s="3" t="s">
        <v>18</v>
      </c>
      <c r="Q30" s="3" t="s">
        <v>19</v>
      </c>
      <c r="R30" s="3" t="s">
        <v>20</v>
      </c>
      <c r="S30" s="3" t="s">
        <v>21</v>
      </c>
      <c r="T30" s="3" t="s">
        <v>22</v>
      </c>
      <c r="U30" s="3" t="s">
        <v>23</v>
      </c>
      <c r="Z30" s="3" t="s">
        <v>16</v>
      </c>
      <c r="AA30" s="3" t="s">
        <v>17</v>
      </c>
      <c r="AB30" s="3" t="s">
        <v>18</v>
      </c>
      <c r="AC30" s="3" t="s">
        <v>19</v>
      </c>
      <c r="AD30" s="3" t="s">
        <v>20</v>
      </c>
      <c r="AE30" s="3" t="s">
        <v>21</v>
      </c>
      <c r="AF30" s="3" t="s">
        <v>22</v>
      </c>
      <c r="AG30" s="3" t="s">
        <v>23</v>
      </c>
      <c r="AL30" s="3" t="s">
        <v>16</v>
      </c>
      <c r="AM30" s="3" t="s">
        <v>17</v>
      </c>
      <c r="AN30" s="3" t="s">
        <v>18</v>
      </c>
      <c r="AO30" s="3" t="s">
        <v>19</v>
      </c>
      <c r="AP30" s="3" t="s">
        <v>20</v>
      </c>
      <c r="AQ30" s="3" t="s">
        <v>21</v>
      </c>
      <c r="AR30" s="3" t="s">
        <v>22</v>
      </c>
      <c r="AS30" s="3" t="s">
        <v>23</v>
      </c>
    </row>
    <row r="31" spans="2:48">
      <c r="B31" s="3" t="s">
        <v>10</v>
      </c>
      <c r="C31" s="3"/>
      <c r="D31" s="3"/>
      <c r="E31" s="3"/>
      <c r="F31" s="3"/>
      <c r="G31" s="3"/>
      <c r="H31" s="3"/>
      <c r="I31" s="3"/>
      <c r="N31" s="3" t="s">
        <v>10</v>
      </c>
      <c r="O31" s="3"/>
      <c r="P31" s="3"/>
      <c r="Q31" s="3"/>
      <c r="R31" s="3"/>
      <c r="S31" s="3"/>
      <c r="T31" s="3"/>
      <c r="U31" s="3"/>
      <c r="Z31" s="3" t="s">
        <v>10</v>
      </c>
      <c r="AA31" s="3"/>
      <c r="AB31" s="3"/>
      <c r="AC31" s="3"/>
      <c r="AD31" s="3"/>
      <c r="AE31" s="3"/>
      <c r="AF31" s="3"/>
      <c r="AG31" s="3"/>
      <c r="AL31" s="3" t="s">
        <v>10</v>
      </c>
      <c r="AM31" s="3"/>
      <c r="AN31" s="3"/>
      <c r="AO31" s="3"/>
      <c r="AP31" s="3"/>
      <c r="AQ31" s="3"/>
      <c r="AR31" s="3"/>
      <c r="AS31" s="3"/>
    </row>
    <row r="32" spans="2:48">
      <c r="B32" s="3" t="s">
        <v>0</v>
      </c>
      <c r="C32" s="4" t="s">
        <v>24</v>
      </c>
      <c r="D32" s="4" t="s">
        <v>24</v>
      </c>
      <c r="E32" s="4">
        <v>0</v>
      </c>
      <c r="F32" s="4" t="s">
        <v>24</v>
      </c>
      <c r="G32" s="4" t="s">
        <v>24</v>
      </c>
      <c r="H32" s="4">
        <v>259.00234999999998</v>
      </c>
      <c r="I32" s="4">
        <v>186.65809300000001</v>
      </c>
      <c r="N32" s="3" t="s">
        <v>0</v>
      </c>
      <c r="O32" s="4" t="s">
        <v>24</v>
      </c>
      <c r="P32" s="4" t="s">
        <v>24</v>
      </c>
      <c r="Q32" s="4">
        <v>0</v>
      </c>
      <c r="R32" s="4" t="s">
        <v>24</v>
      </c>
      <c r="S32" s="4" t="s">
        <v>24</v>
      </c>
      <c r="T32" s="4">
        <v>259.07474999999999</v>
      </c>
      <c r="U32" s="4">
        <v>186.58569299999999</v>
      </c>
      <c r="Z32" s="3" t="s">
        <v>0</v>
      </c>
      <c r="AA32" s="4" t="s">
        <v>24</v>
      </c>
      <c r="AB32" s="4" t="s">
        <v>24</v>
      </c>
      <c r="AC32" s="4">
        <v>0</v>
      </c>
      <c r="AD32" s="4" t="s">
        <v>24</v>
      </c>
      <c r="AE32" s="4" t="s">
        <v>24</v>
      </c>
      <c r="AF32" s="4">
        <v>258.95544200000001</v>
      </c>
      <c r="AG32" s="4">
        <v>186.061702</v>
      </c>
      <c r="AH32">
        <f>SUM(AA32:AG32)</f>
        <v>445.01714400000003</v>
      </c>
      <c r="AL32" s="3" t="s">
        <v>0</v>
      </c>
      <c r="AM32" s="4" t="s">
        <v>24</v>
      </c>
      <c r="AN32" s="4" t="s">
        <v>24</v>
      </c>
      <c r="AO32" s="4">
        <v>0</v>
      </c>
      <c r="AP32" s="4" t="s">
        <v>24</v>
      </c>
      <c r="AQ32" s="4" t="s">
        <v>24</v>
      </c>
      <c r="AR32" s="4">
        <v>259.00234999999998</v>
      </c>
      <c r="AS32" s="4">
        <v>186.65809300000001</v>
      </c>
    </row>
    <row r="33" spans="2:45">
      <c r="B33" s="3" t="s">
        <v>1</v>
      </c>
      <c r="C33" s="4">
        <v>20.873289</v>
      </c>
      <c r="D33" s="4" t="s">
        <v>24</v>
      </c>
      <c r="E33" s="4">
        <v>0</v>
      </c>
      <c r="F33" s="4" t="s">
        <v>24</v>
      </c>
      <c r="G33" s="4" t="s">
        <v>24</v>
      </c>
      <c r="H33" s="4">
        <v>885.843436</v>
      </c>
      <c r="I33" s="4">
        <v>343.41466100000002</v>
      </c>
      <c r="N33" s="3" t="s">
        <v>1</v>
      </c>
      <c r="O33" s="4">
        <v>20.873289</v>
      </c>
      <c r="P33" s="4" t="s">
        <v>24</v>
      </c>
      <c r="Q33" s="4">
        <v>0</v>
      </c>
      <c r="R33" s="4" t="s">
        <v>24</v>
      </c>
      <c r="S33" s="4" t="s">
        <v>24</v>
      </c>
      <c r="T33" s="4">
        <v>885.87358700000004</v>
      </c>
      <c r="U33" s="4">
        <v>343.38450999999998</v>
      </c>
      <c r="Z33" s="3" t="s">
        <v>1</v>
      </c>
      <c r="AA33" s="4">
        <v>21.344298999999999</v>
      </c>
      <c r="AB33" s="4" t="s">
        <v>24</v>
      </c>
      <c r="AC33" s="4">
        <v>0</v>
      </c>
      <c r="AD33" s="4" t="s">
        <v>24</v>
      </c>
      <c r="AE33" s="4" t="s">
        <v>24</v>
      </c>
      <c r="AF33" s="4">
        <v>887.111177</v>
      </c>
      <c r="AG33" s="4">
        <v>341.63932</v>
      </c>
      <c r="AH33">
        <f t="shared" ref="AH33:AH41" si="5">SUM(AA33:AG33)</f>
        <v>1250.0947959999999</v>
      </c>
      <c r="AL33" s="3" t="s">
        <v>1</v>
      </c>
      <c r="AM33" s="4">
        <v>20.873289</v>
      </c>
      <c r="AN33" s="4" t="s">
        <v>24</v>
      </c>
      <c r="AO33" s="4">
        <v>0</v>
      </c>
      <c r="AP33" s="4" t="s">
        <v>24</v>
      </c>
      <c r="AQ33" s="4" t="s">
        <v>24</v>
      </c>
      <c r="AR33" s="4">
        <v>885.86667199999999</v>
      </c>
      <c r="AS33" s="4">
        <v>343.39142500000003</v>
      </c>
    </row>
    <row r="34" spans="2:45">
      <c r="B34" s="3" t="s">
        <v>2</v>
      </c>
      <c r="C34" s="4" t="s">
        <v>24</v>
      </c>
      <c r="D34" s="4" t="s">
        <v>24</v>
      </c>
      <c r="E34" s="4">
        <v>0</v>
      </c>
      <c r="F34" s="4">
        <v>69.664900000000003</v>
      </c>
      <c r="G34" s="4">
        <v>57.816000000000003</v>
      </c>
      <c r="H34" s="4">
        <v>0</v>
      </c>
      <c r="I34" s="4">
        <v>0</v>
      </c>
      <c r="N34" s="3" t="s">
        <v>2</v>
      </c>
      <c r="O34" s="4" t="s">
        <v>24</v>
      </c>
      <c r="P34" s="4" t="s">
        <v>24</v>
      </c>
      <c r="Q34" s="4">
        <v>0</v>
      </c>
      <c r="R34" s="4">
        <v>69.664900000000003</v>
      </c>
      <c r="S34" s="4">
        <v>57.816000000000003</v>
      </c>
      <c r="T34" s="4">
        <v>0</v>
      </c>
      <c r="U34" s="4">
        <v>0</v>
      </c>
      <c r="Z34" s="3" t="s">
        <v>2</v>
      </c>
      <c r="AA34" s="4" t="s">
        <v>24</v>
      </c>
      <c r="AB34" s="4" t="s">
        <v>24</v>
      </c>
      <c r="AC34" s="4">
        <v>0</v>
      </c>
      <c r="AD34" s="4">
        <v>69.664900000000003</v>
      </c>
      <c r="AE34" s="4">
        <v>57.816000000000003</v>
      </c>
      <c r="AF34" s="4">
        <v>0</v>
      </c>
      <c r="AG34" s="4">
        <v>0</v>
      </c>
      <c r="AH34">
        <f t="shared" si="5"/>
        <v>127.48090000000001</v>
      </c>
      <c r="AL34" s="3" t="s">
        <v>2</v>
      </c>
      <c r="AM34" s="4" t="s">
        <v>24</v>
      </c>
      <c r="AN34" s="4" t="s">
        <v>24</v>
      </c>
      <c r="AO34" s="4">
        <v>0</v>
      </c>
      <c r="AP34" s="4">
        <v>69.664900000000003</v>
      </c>
      <c r="AQ34" s="4">
        <v>57.816000000000003</v>
      </c>
      <c r="AR34" s="4">
        <v>0</v>
      </c>
      <c r="AS34" s="4">
        <v>0</v>
      </c>
    </row>
    <row r="35" spans="2:45">
      <c r="B35" s="3" t="s">
        <v>3</v>
      </c>
      <c r="C35" s="4">
        <v>2.97879</v>
      </c>
      <c r="D35" s="4">
        <v>0</v>
      </c>
      <c r="E35" s="4">
        <v>0</v>
      </c>
      <c r="F35" s="4">
        <v>30.042693</v>
      </c>
      <c r="G35" s="4">
        <v>19.133354000000001</v>
      </c>
      <c r="H35" s="4">
        <v>1048.3051</v>
      </c>
      <c r="I35" s="4">
        <v>925.467356</v>
      </c>
      <c r="N35" s="3" t="s">
        <v>3</v>
      </c>
      <c r="O35" s="4">
        <v>2.635999</v>
      </c>
      <c r="P35" s="4">
        <v>0</v>
      </c>
      <c r="Q35" s="4">
        <v>0</v>
      </c>
      <c r="R35" s="4">
        <v>44.295017999999999</v>
      </c>
      <c r="S35" s="4">
        <v>21.241161999999999</v>
      </c>
      <c r="T35" s="4">
        <v>970.05129999999997</v>
      </c>
      <c r="U35" s="4">
        <v>1012.769053</v>
      </c>
      <c r="Z35" s="3" t="s">
        <v>3</v>
      </c>
      <c r="AA35" s="4">
        <v>2.6520579999999998</v>
      </c>
      <c r="AB35" s="4">
        <v>0</v>
      </c>
      <c r="AC35" s="4">
        <v>0</v>
      </c>
      <c r="AD35" s="4">
        <v>33.732965999999998</v>
      </c>
      <c r="AE35" s="4">
        <v>19.278251000000001</v>
      </c>
      <c r="AF35" s="4">
        <v>1061.8391180000001</v>
      </c>
      <c r="AG35" s="4">
        <v>904.51065300000005</v>
      </c>
      <c r="AH35">
        <f t="shared" si="5"/>
        <v>2022.0130460000003</v>
      </c>
      <c r="AL35" s="3" t="s">
        <v>3</v>
      </c>
      <c r="AM35" s="4">
        <v>2.8756279999999999</v>
      </c>
      <c r="AN35" s="4">
        <v>0</v>
      </c>
      <c r="AO35" s="4">
        <v>0</v>
      </c>
      <c r="AP35" s="4">
        <v>16.620304000000001</v>
      </c>
      <c r="AQ35" s="4">
        <v>15.528745000000001</v>
      </c>
      <c r="AR35" s="4">
        <v>1027.6231700000001</v>
      </c>
      <c r="AS35" s="4">
        <v>963.37725699999999</v>
      </c>
    </row>
    <row r="36" spans="2:45">
      <c r="B36" s="3" t="s">
        <v>4</v>
      </c>
      <c r="C36" s="4" t="s">
        <v>24</v>
      </c>
      <c r="D36" s="4" t="s">
        <v>24</v>
      </c>
      <c r="E36" s="4">
        <v>0</v>
      </c>
      <c r="F36" s="4">
        <v>30.643816000000001</v>
      </c>
      <c r="G36" s="4">
        <v>0</v>
      </c>
      <c r="H36" s="4">
        <v>58.929316999999998</v>
      </c>
      <c r="I36" s="4">
        <v>180.033794</v>
      </c>
      <c r="N36" s="3" t="s">
        <v>4</v>
      </c>
      <c r="O36" s="4" t="s">
        <v>24</v>
      </c>
      <c r="P36" s="4" t="s">
        <v>24</v>
      </c>
      <c r="Q36" s="4">
        <v>0</v>
      </c>
      <c r="R36" s="4">
        <v>34.615170999999997</v>
      </c>
      <c r="S36" s="4">
        <v>0</v>
      </c>
      <c r="T36" s="4">
        <v>56.142442000000003</v>
      </c>
      <c r="U36" s="4">
        <v>178.647998</v>
      </c>
      <c r="Z36" s="3" t="s">
        <v>4</v>
      </c>
      <c r="AA36" s="4" t="s">
        <v>24</v>
      </c>
      <c r="AB36" s="4" t="s">
        <v>24</v>
      </c>
      <c r="AC36" s="4">
        <v>0</v>
      </c>
      <c r="AD36" s="4">
        <v>31.076511</v>
      </c>
      <c r="AE36" s="4">
        <v>0</v>
      </c>
      <c r="AF36" s="4">
        <v>56.269945</v>
      </c>
      <c r="AG36" s="4">
        <v>177.80860899999999</v>
      </c>
      <c r="AH36">
        <f t="shared" si="5"/>
        <v>265.15506499999998</v>
      </c>
      <c r="AL36" s="3" t="s">
        <v>4</v>
      </c>
      <c r="AM36" s="4" t="s">
        <v>24</v>
      </c>
      <c r="AN36" s="4" t="s">
        <v>24</v>
      </c>
      <c r="AO36" s="4">
        <v>0</v>
      </c>
      <c r="AP36" s="4">
        <v>0</v>
      </c>
      <c r="AQ36" s="4">
        <v>0</v>
      </c>
      <c r="AR36" s="4">
        <v>79.437432000000001</v>
      </c>
      <c r="AS36" s="4">
        <v>188.00733700000001</v>
      </c>
    </row>
    <row r="37" spans="2:45">
      <c r="B37" s="3" t="s">
        <v>5</v>
      </c>
      <c r="C37" s="4" t="s">
        <v>24</v>
      </c>
      <c r="D37" s="4" t="s">
        <v>24</v>
      </c>
      <c r="E37" s="4">
        <v>0</v>
      </c>
      <c r="F37" s="4">
        <v>47.737754000000002</v>
      </c>
      <c r="G37" s="4" t="s">
        <v>24</v>
      </c>
      <c r="H37" s="4">
        <v>99.958223000000004</v>
      </c>
      <c r="I37" s="4">
        <v>340.32266299999998</v>
      </c>
      <c r="N37" s="3" t="s">
        <v>5</v>
      </c>
      <c r="O37" s="4" t="s">
        <v>24</v>
      </c>
      <c r="P37" s="4" t="s">
        <v>24</v>
      </c>
      <c r="Q37" s="4">
        <v>0</v>
      </c>
      <c r="R37" s="4">
        <v>53.608168999999997</v>
      </c>
      <c r="S37" s="4" t="s">
        <v>24</v>
      </c>
      <c r="T37" s="4">
        <v>97.549992000000003</v>
      </c>
      <c r="U37" s="4">
        <v>337.80685599999998</v>
      </c>
      <c r="Z37" s="3" t="s">
        <v>5</v>
      </c>
      <c r="AA37" s="4" t="s">
        <v>24</v>
      </c>
      <c r="AB37" s="4" t="s">
        <v>24</v>
      </c>
      <c r="AC37" s="4">
        <v>0</v>
      </c>
      <c r="AD37" s="4">
        <v>46.228285999999997</v>
      </c>
      <c r="AE37" s="4" t="s">
        <v>24</v>
      </c>
      <c r="AF37" s="4">
        <v>95.063775000000007</v>
      </c>
      <c r="AG37" s="4">
        <v>332.527871</v>
      </c>
      <c r="AH37">
        <f t="shared" si="5"/>
        <v>473.81993199999999</v>
      </c>
      <c r="AL37" s="3" t="s">
        <v>5</v>
      </c>
      <c r="AM37" s="4" t="s">
        <v>24</v>
      </c>
      <c r="AN37" s="4" t="s">
        <v>24</v>
      </c>
      <c r="AO37" s="4">
        <v>0</v>
      </c>
      <c r="AP37" s="4">
        <v>0</v>
      </c>
      <c r="AQ37" s="4" t="s">
        <v>24</v>
      </c>
      <c r="AR37" s="4">
        <v>147.83958100000001</v>
      </c>
      <c r="AS37" s="4">
        <v>332.44000899999998</v>
      </c>
    </row>
    <row r="38" spans="2:45">
      <c r="B38" s="3" t="s">
        <v>6</v>
      </c>
      <c r="C38" s="4" t="s">
        <v>24</v>
      </c>
      <c r="D38" s="4" t="s">
        <v>24</v>
      </c>
      <c r="E38" s="4">
        <v>0</v>
      </c>
      <c r="F38" s="4">
        <v>10.434034</v>
      </c>
      <c r="G38" s="4" t="s">
        <v>24</v>
      </c>
      <c r="H38" s="4">
        <v>5.9826699999999997</v>
      </c>
      <c r="I38" s="4" t="s">
        <v>24</v>
      </c>
      <c r="N38" s="3" t="s">
        <v>6</v>
      </c>
      <c r="O38" s="4" t="s">
        <v>24</v>
      </c>
      <c r="P38" s="4" t="s">
        <v>24</v>
      </c>
      <c r="Q38" s="4">
        <v>0</v>
      </c>
      <c r="R38" s="4">
        <v>10.924063</v>
      </c>
      <c r="S38" s="4" t="s">
        <v>24</v>
      </c>
      <c r="T38" s="4">
        <v>5.5004689999999998</v>
      </c>
      <c r="U38" s="4" t="s">
        <v>24</v>
      </c>
      <c r="Z38" s="3" t="s">
        <v>6</v>
      </c>
      <c r="AA38" s="4" t="s">
        <v>24</v>
      </c>
      <c r="AB38" s="4" t="s">
        <v>24</v>
      </c>
      <c r="AC38" s="4">
        <v>0</v>
      </c>
      <c r="AD38" s="4">
        <v>11.395986000000001</v>
      </c>
      <c r="AE38" s="4" t="s">
        <v>24</v>
      </c>
      <c r="AF38" s="4">
        <v>5.005242</v>
      </c>
      <c r="AG38" s="4" t="s">
        <v>24</v>
      </c>
      <c r="AH38">
        <f t="shared" si="5"/>
        <v>16.401228</v>
      </c>
      <c r="AL38" s="3" t="s">
        <v>6</v>
      </c>
      <c r="AM38" s="4" t="s">
        <v>24</v>
      </c>
      <c r="AN38" s="4" t="s">
        <v>24</v>
      </c>
      <c r="AO38" s="4">
        <v>0</v>
      </c>
      <c r="AP38" s="4">
        <v>9.6494099999999996</v>
      </c>
      <c r="AQ38" s="4" t="s">
        <v>24</v>
      </c>
      <c r="AR38" s="4">
        <v>6.7865460000000004</v>
      </c>
      <c r="AS38" s="4" t="s">
        <v>24</v>
      </c>
    </row>
    <row r="39" spans="2:45">
      <c r="B39" s="3" t="s">
        <v>7</v>
      </c>
      <c r="C39" s="4">
        <v>15.602757</v>
      </c>
      <c r="D39" s="4" t="s">
        <v>24</v>
      </c>
      <c r="E39" s="4">
        <v>0</v>
      </c>
      <c r="F39" s="4">
        <v>96.952911</v>
      </c>
      <c r="G39" s="4" t="s">
        <v>24</v>
      </c>
      <c r="H39" s="4">
        <v>807.83494199999996</v>
      </c>
      <c r="I39" s="4">
        <v>933.22654899999998</v>
      </c>
      <c r="N39" s="3" t="s">
        <v>7</v>
      </c>
      <c r="O39" s="4">
        <v>14.974990999999999</v>
      </c>
      <c r="P39" s="4" t="s">
        <v>24</v>
      </c>
      <c r="Q39" s="4">
        <v>0</v>
      </c>
      <c r="R39" s="4">
        <v>89.718531999999996</v>
      </c>
      <c r="S39" s="4" t="s">
        <v>24</v>
      </c>
      <c r="T39" s="4">
        <v>849.24477100000001</v>
      </c>
      <c r="U39" s="4">
        <v>913.10359600000004</v>
      </c>
      <c r="Z39" s="3" t="s">
        <v>7</v>
      </c>
      <c r="AA39" s="4">
        <v>9.5995059999999999</v>
      </c>
      <c r="AB39" s="4" t="s">
        <v>24</v>
      </c>
      <c r="AC39" s="4">
        <v>0</v>
      </c>
      <c r="AD39" s="4">
        <v>68.927824000000001</v>
      </c>
      <c r="AE39" s="4" t="s">
        <v>24</v>
      </c>
      <c r="AF39" s="4">
        <v>859.04870500000004</v>
      </c>
      <c r="AG39" s="4">
        <v>904.84104200000002</v>
      </c>
      <c r="AH39">
        <f t="shared" si="5"/>
        <v>1842.4170770000001</v>
      </c>
      <c r="AL39" s="3" t="s">
        <v>7</v>
      </c>
      <c r="AM39" s="4">
        <v>12.658443999999999</v>
      </c>
      <c r="AN39" s="4" t="s">
        <v>24</v>
      </c>
      <c r="AO39" s="4">
        <v>0</v>
      </c>
      <c r="AP39" s="4">
        <v>31.320837000000001</v>
      </c>
      <c r="AQ39" s="4" t="s">
        <v>24</v>
      </c>
      <c r="AR39" s="4">
        <v>937.61517200000003</v>
      </c>
      <c r="AS39" s="4">
        <v>868.19119799999999</v>
      </c>
    </row>
    <row r="40" spans="2:45">
      <c r="B40" s="3" t="s">
        <v>8</v>
      </c>
      <c r="C40" s="4" t="s">
        <v>24</v>
      </c>
      <c r="D40" s="4" t="s">
        <v>24</v>
      </c>
      <c r="E40" s="4">
        <v>0</v>
      </c>
      <c r="F40" s="4">
        <v>62.421664999999997</v>
      </c>
      <c r="G40" s="4" t="s">
        <v>24</v>
      </c>
      <c r="H40" s="4">
        <v>119.53561500000001</v>
      </c>
      <c r="I40" s="4">
        <v>92.080650000000006</v>
      </c>
      <c r="N40" s="3" t="s">
        <v>8</v>
      </c>
      <c r="O40" s="4" t="s">
        <v>24</v>
      </c>
      <c r="P40" s="4" t="s">
        <v>24</v>
      </c>
      <c r="Q40" s="4">
        <v>0</v>
      </c>
      <c r="R40" s="4">
        <v>93.566854000000006</v>
      </c>
      <c r="S40" s="4" t="s">
        <v>24</v>
      </c>
      <c r="T40" s="4">
        <v>85.773899</v>
      </c>
      <c r="U40" s="4">
        <v>94.981403999999998</v>
      </c>
      <c r="Z40" s="3" t="s">
        <v>8</v>
      </c>
      <c r="AA40" s="4" t="s">
        <v>24</v>
      </c>
      <c r="AB40" s="4" t="s">
        <v>24</v>
      </c>
      <c r="AC40" s="4">
        <v>0</v>
      </c>
      <c r="AD40" s="4">
        <v>60.722538</v>
      </c>
      <c r="AE40" s="4" t="s">
        <v>24</v>
      </c>
      <c r="AF40" s="4">
        <v>139.70053999999999</v>
      </c>
      <c r="AG40" s="4">
        <v>72.936239999999998</v>
      </c>
      <c r="AH40">
        <f t="shared" si="5"/>
        <v>273.35931799999997</v>
      </c>
      <c r="AL40" s="3" t="s">
        <v>8</v>
      </c>
      <c r="AM40" s="4" t="s">
        <v>24</v>
      </c>
      <c r="AN40" s="4" t="s">
        <v>24</v>
      </c>
      <c r="AO40" s="4">
        <v>0</v>
      </c>
      <c r="AP40" s="4">
        <v>11.023460999999999</v>
      </c>
      <c r="AQ40" s="4" t="s">
        <v>24</v>
      </c>
      <c r="AR40" s="4">
        <v>158.541203</v>
      </c>
      <c r="AS40" s="4">
        <v>109.322107</v>
      </c>
    </row>
    <row r="41" spans="2:45">
      <c r="B41" s="3" t="s">
        <v>9</v>
      </c>
      <c r="C41" s="4" t="s">
        <v>24</v>
      </c>
      <c r="D41" s="4" t="s">
        <v>24</v>
      </c>
      <c r="E41" s="4">
        <v>0</v>
      </c>
      <c r="F41" s="4">
        <v>3.9686900000000001</v>
      </c>
      <c r="G41" s="4">
        <v>25.462581</v>
      </c>
      <c r="H41" s="4">
        <v>38.097797999999997</v>
      </c>
      <c r="I41" s="4">
        <v>118.833643</v>
      </c>
      <c r="N41" s="3" t="s">
        <v>9</v>
      </c>
      <c r="O41" s="4" t="s">
        <v>24</v>
      </c>
      <c r="P41" s="4" t="s">
        <v>24</v>
      </c>
      <c r="Q41" s="4">
        <v>0</v>
      </c>
      <c r="R41" s="4">
        <v>3.9061750000000002</v>
      </c>
      <c r="S41" s="4">
        <v>25.320791</v>
      </c>
      <c r="T41" s="4">
        <v>38.854832999999999</v>
      </c>
      <c r="U41" s="4">
        <v>118.33175</v>
      </c>
      <c r="Z41" s="3" t="s">
        <v>9</v>
      </c>
      <c r="AA41" s="4" t="s">
        <v>24</v>
      </c>
      <c r="AB41" s="4" t="s">
        <v>24</v>
      </c>
      <c r="AC41" s="4">
        <v>0</v>
      </c>
      <c r="AD41" s="4">
        <v>5.1025260000000001</v>
      </c>
      <c r="AE41" s="4">
        <v>29.040424999999999</v>
      </c>
      <c r="AF41" s="4">
        <v>24.147884000000001</v>
      </c>
      <c r="AG41" s="4">
        <v>123.84315599999999</v>
      </c>
      <c r="AH41">
        <f t="shared" si="5"/>
        <v>182.13399099999998</v>
      </c>
      <c r="AL41" s="3" t="s">
        <v>9</v>
      </c>
      <c r="AM41" s="4" t="s">
        <v>24</v>
      </c>
      <c r="AN41" s="4" t="s">
        <v>24</v>
      </c>
      <c r="AO41" s="4">
        <v>0</v>
      </c>
      <c r="AP41" s="4">
        <v>0</v>
      </c>
      <c r="AQ41" s="4">
        <v>11.201566</v>
      </c>
      <c r="AR41" s="4">
        <v>48.707687</v>
      </c>
      <c r="AS41" s="4">
        <v>124.90006200000001</v>
      </c>
    </row>
    <row r="42" spans="2:45">
      <c r="B42" s="18"/>
      <c r="C42" s="19"/>
      <c r="D42" s="19"/>
      <c r="E42" s="19"/>
      <c r="F42" s="19"/>
      <c r="G42" s="19"/>
      <c r="H42" s="19"/>
      <c r="I42" s="19"/>
      <c r="N42" s="18"/>
      <c r="O42" s="19"/>
      <c r="P42" s="19"/>
      <c r="Q42" s="19"/>
      <c r="R42" s="19"/>
      <c r="S42" s="19"/>
      <c r="T42" s="19"/>
      <c r="U42" s="19"/>
      <c r="Z42" s="18"/>
      <c r="AA42" s="19"/>
      <c r="AB42" s="19"/>
      <c r="AC42" s="19"/>
      <c r="AD42" s="19"/>
      <c r="AE42" s="19"/>
      <c r="AF42" s="19"/>
      <c r="AG42" s="19">
        <f>SUM(AA32:AG41)</f>
        <v>6897.8924969999998</v>
      </c>
      <c r="AL42" s="18"/>
      <c r="AM42" s="19"/>
      <c r="AN42" s="19"/>
      <c r="AO42" s="19"/>
      <c r="AP42" s="19"/>
      <c r="AQ42" s="19"/>
      <c r="AR42" s="19"/>
      <c r="AS42" s="19">
        <f>SUM(AM32:AS41)</f>
        <v>6926.9398849999989</v>
      </c>
    </row>
    <row r="43" spans="2:45" ht="29.5">
      <c r="B43" s="18" t="s">
        <v>156</v>
      </c>
      <c r="N43" s="18" t="s">
        <v>156</v>
      </c>
      <c r="Z43" s="18" t="s">
        <v>156</v>
      </c>
      <c r="AL43" s="18" t="s">
        <v>156</v>
      </c>
    </row>
    <row r="44" spans="2:45" ht="29.5">
      <c r="B44" s="3" t="s">
        <v>16</v>
      </c>
      <c r="C44" s="3" t="s">
        <v>17</v>
      </c>
      <c r="D44" s="3" t="s">
        <v>18</v>
      </c>
      <c r="E44" s="3" t="s">
        <v>19</v>
      </c>
      <c r="F44" s="3" t="s">
        <v>20</v>
      </c>
      <c r="G44" s="3" t="s">
        <v>21</v>
      </c>
      <c r="H44" s="3" t="s">
        <v>22</v>
      </c>
      <c r="I44" s="3" t="s">
        <v>23</v>
      </c>
      <c r="N44" s="3" t="s">
        <v>16</v>
      </c>
      <c r="O44" s="3" t="s">
        <v>17</v>
      </c>
      <c r="P44" s="3" t="s">
        <v>18</v>
      </c>
      <c r="Q44" s="3" t="s">
        <v>19</v>
      </c>
      <c r="R44" s="3" t="s">
        <v>20</v>
      </c>
      <c r="S44" s="3" t="s">
        <v>21</v>
      </c>
      <c r="T44" s="3" t="s">
        <v>22</v>
      </c>
      <c r="U44" s="3" t="s">
        <v>23</v>
      </c>
      <c r="Z44" s="3" t="s">
        <v>16</v>
      </c>
      <c r="AA44" s="3" t="s">
        <v>17</v>
      </c>
      <c r="AB44" s="3" t="s">
        <v>18</v>
      </c>
      <c r="AC44" s="3" t="s">
        <v>19</v>
      </c>
      <c r="AD44" s="3" t="s">
        <v>20</v>
      </c>
      <c r="AE44" s="3" t="s">
        <v>21</v>
      </c>
      <c r="AF44" s="3" t="s">
        <v>22</v>
      </c>
      <c r="AG44" s="3" t="s">
        <v>23</v>
      </c>
      <c r="AL44" s="3" t="s">
        <v>16</v>
      </c>
      <c r="AM44" s="3" t="s">
        <v>17</v>
      </c>
      <c r="AN44" s="3" t="s">
        <v>18</v>
      </c>
      <c r="AO44" s="3" t="s">
        <v>19</v>
      </c>
      <c r="AP44" s="3" t="s">
        <v>20</v>
      </c>
      <c r="AQ44" s="3" t="s">
        <v>21</v>
      </c>
      <c r="AR44" s="3" t="s">
        <v>22</v>
      </c>
      <c r="AS44" s="3" t="s">
        <v>23</v>
      </c>
    </row>
    <row r="45" spans="2:45">
      <c r="B45" s="3" t="s">
        <v>10</v>
      </c>
      <c r="C45" s="3"/>
      <c r="D45" s="3"/>
      <c r="E45" s="3"/>
      <c r="F45" s="3"/>
      <c r="G45" s="3"/>
      <c r="H45" s="3"/>
      <c r="I45" s="3"/>
      <c r="N45" s="3" t="s">
        <v>10</v>
      </c>
      <c r="O45" s="3"/>
      <c r="P45" s="3"/>
      <c r="Q45" s="3"/>
      <c r="R45" s="3"/>
      <c r="S45" s="3"/>
      <c r="T45" s="3"/>
      <c r="U45" s="3"/>
      <c r="Z45" s="3" t="s">
        <v>10</v>
      </c>
      <c r="AA45" s="3"/>
      <c r="AB45" s="3"/>
      <c r="AC45" s="3"/>
      <c r="AD45" s="3"/>
      <c r="AE45" s="3"/>
      <c r="AF45" s="3"/>
      <c r="AG45" s="3"/>
      <c r="AL45" s="3" t="s">
        <v>10</v>
      </c>
      <c r="AM45" s="3"/>
      <c r="AN45" s="3"/>
      <c r="AO45" s="3"/>
      <c r="AP45" s="3"/>
      <c r="AQ45" s="3"/>
      <c r="AR45" s="3"/>
      <c r="AS45" s="3"/>
    </row>
    <row r="46" spans="2:45">
      <c r="B46" s="3" t="s">
        <v>0</v>
      </c>
      <c r="C46" s="3" t="e">
        <f>C32/(C19*8.76)</f>
        <v>#VALUE!</v>
      </c>
      <c r="D46" s="3" t="e">
        <f t="shared" ref="D46:I46" si="6">D32/(D19*8.76)</f>
        <v>#VALUE!</v>
      </c>
      <c r="E46" s="3" t="e">
        <f t="shared" si="6"/>
        <v>#DIV/0!</v>
      </c>
      <c r="F46" s="3" t="e">
        <f t="shared" si="6"/>
        <v>#VALUE!</v>
      </c>
      <c r="G46" s="3" t="e">
        <f t="shared" si="6"/>
        <v>#VALUE!</v>
      </c>
      <c r="H46" s="23">
        <f t="shared" si="6"/>
        <v>0.10468455860327</v>
      </c>
      <c r="I46" s="23">
        <f t="shared" si="6"/>
        <v>0.42616002968036532</v>
      </c>
      <c r="N46" s="3" t="s">
        <v>0</v>
      </c>
      <c r="O46" t="e">
        <f t="shared" ref="O46:U55" si="7">O32/(O19*8.76)</f>
        <v>#VALUE!</v>
      </c>
      <c r="P46" t="e">
        <f t="shared" si="7"/>
        <v>#VALUE!</v>
      </c>
      <c r="Q46" t="e">
        <f t="shared" si="7"/>
        <v>#DIV/0!</v>
      </c>
      <c r="R46" t="e">
        <f t="shared" si="7"/>
        <v>#VALUE!</v>
      </c>
      <c r="S46" t="e">
        <f t="shared" si="7"/>
        <v>#VALUE!</v>
      </c>
      <c r="T46">
        <f t="shared" si="7"/>
        <v>0.10471382151166785</v>
      </c>
      <c r="U46">
        <f t="shared" si="7"/>
        <v>0.4259947328767123</v>
      </c>
      <c r="Z46" s="3" t="s">
        <v>0</v>
      </c>
      <c r="AA46" t="e">
        <f t="shared" ref="AA46:AG55" si="8">AA32/(AA19*8.76)</f>
        <v>#VALUE!</v>
      </c>
      <c r="AB46" t="e">
        <f t="shared" si="8"/>
        <v>#VALUE!</v>
      </c>
      <c r="AC46" t="e">
        <f t="shared" si="8"/>
        <v>#DIV/0!</v>
      </c>
      <c r="AD46" t="e">
        <f t="shared" si="8"/>
        <v>#VALUE!</v>
      </c>
      <c r="AE46" t="e">
        <f t="shared" si="8"/>
        <v>#VALUE!</v>
      </c>
      <c r="AF46">
        <f t="shared" si="8"/>
        <v>0.10063066242035165</v>
      </c>
      <c r="AG46">
        <f t="shared" si="8"/>
        <v>0.42479840639269406</v>
      </c>
      <c r="AL46" s="3" t="s">
        <v>0</v>
      </c>
      <c r="AM46" t="e">
        <f t="shared" ref="AM46:AS55" si="9">AM32/(AM19*8.76)</f>
        <v>#VALUE!</v>
      </c>
      <c r="AN46" t="e">
        <f t="shared" si="9"/>
        <v>#VALUE!</v>
      </c>
      <c r="AO46" t="e">
        <f t="shared" si="9"/>
        <v>#DIV/0!</v>
      </c>
      <c r="AP46" t="e">
        <f t="shared" si="9"/>
        <v>#VALUE!</v>
      </c>
      <c r="AQ46" t="e">
        <f t="shared" si="9"/>
        <v>#VALUE!</v>
      </c>
      <c r="AR46">
        <f t="shared" si="9"/>
        <v>0.10468455860327</v>
      </c>
      <c r="AS46">
        <f t="shared" si="9"/>
        <v>0.42616002968036532</v>
      </c>
    </row>
    <row r="47" spans="2:45">
      <c r="B47" s="3" t="s">
        <v>1</v>
      </c>
      <c r="C47" s="23">
        <f t="shared" ref="C47:I55" si="10">C33/(C20*8.76)</f>
        <v>0.23827955479452056</v>
      </c>
      <c r="D47" s="3" t="e">
        <f t="shared" si="10"/>
        <v>#VALUE!</v>
      </c>
      <c r="E47" s="3" t="e">
        <f t="shared" si="10"/>
        <v>#DIV/0!</v>
      </c>
      <c r="F47" s="3" t="e">
        <f t="shared" si="10"/>
        <v>#VALUE!</v>
      </c>
      <c r="G47" s="3" t="e">
        <f t="shared" si="10"/>
        <v>#VALUE!</v>
      </c>
      <c r="H47" s="23">
        <f t="shared" si="10"/>
        <v>0.1774099647520628</v>
      </c>
      <c r="I47" s="23">
        <f t="shared" si="10"/>
        <v>0.52270115829528163</v>
      </c>
      <c r="N47" s="3" t="s">
        <v>1</v>
      </c>
      <c r="O47">
        <f t="shared" si="7"/>
        <v>0.23827955479452056</v>
      </c>
      <c r="P47" t="e">
        <f t="shared" si="7"/>
        <v>#VALUE!</v>
      </c>
      <c r="Q47" t="e">
        <f t="shared" si="7"/>
        <v>#DIV/0!</v>
      </c>
      <c r="R47" t="e">
        <f t="shared" si="7"/>
        <v>#VALUE!</v>
      </c>
      <c r="S47" t="e">
        <f t="shared" si="7"/>
        <v>#VALUE!</v>
      </c>
      <c r="T47">
        <f t="shared" si="7"/>
        <v>0.17741600316430348</v>
      </c>
      <c r="U47">
        <f t="shared" si="7"/>
        <v>0.52265526636225268</v>
      </c>
      <c r="Z47" s="3" t="s">
        <v>1</v>
      </c>
      <c r="AA47">
        <f t="shared" si="8"/>
        <v>0.24365638127853884</v>
      </c>
      <c r="AB47" t="e">
        <f t="shared" si="8"/>
        <v>#VALUE!</v>
      </c>
      <c r="AC47" t="e">
        <f t="shared" si="8"/>
        <v>#DIV/0!</v>
      </c>
      <c r="AD47" t="e">
        <f t="shared" si="8"/>
        <v>#VALUE!</v>
      </c>
      <c r="AE47" t="e">
        <f t="shared" si="8"/>
        <v>#VALUE!</v>
      </c>
      <c r="AF47">
        <f t="shared" si="8"/>
        <v>0.17766385824721623</v>
      </c>
      <c r="AG47">
        <f t="shared" si="8"/>
        <v>0.51999896499238962</v>
      </c>
      <c r="AL47" s="3" t="s">
        <v>1</v>
      </c>
      <c r="AM47">
        <f t="shared" si="9"/>
        <v>0.23827955479452056</v>
      </c>
      <c r="AN47" t="e">
        <f t="shared" si="9"/>
        <v>#VALUE!</v>
      </c>
      <c r="AO47" t="e">
        <f t="shared" si="9"/>
        <v>#DIV/0!</v>
      </c>
      <c r="AP47" t="e">
        <f t="shared" si="9"/>
        <v>#VALUE!</v>
      </c>
      <c r="AQ47" t="e">
        <f t="shared" si="9"/>
        <v>#VALUE!</v>
      </c>
      <c r="AR47">
        <f t="shared" si="9"/>
        <v>0.17741461828086197</v>
      </c>
      <c r="AS47">
        <f t="shared" si="9"/>
        <v>0.5226657914764079</v>
      </c>
    </row>
    <row r="48" spans="2:45">
      <c r="B48" s="3" t="s">
        <v>2</v>
      </c>
      <c r="C48" s="23" t="e">
        <f t="shared" si="10"/>
        <v>#VALUE!</v>
      </c>
      <c r="D48" s="3" t="e">
        <f t="shared" si="10"/>
        <v>#VALUE!</v>
      </c>
      <c r="E48" s="3" t="e">
        <f t="shared" si="10"/>
        <v>#DIV/0!</v>
      </c>
      <c r="F48" s="23">
        <f t="shared" si="10"/>
        <v>0.5301742770167428</v>
      </c>
      <c r="G48" s="23">
        <f t="shared" si="10"/>
        <v>1.0000000000000002</v>
      </c>
      <c r="H48" s="23" t="e">
        <f t="shared" si="10"/>
        <v>#DIV/0!</v>
      </c>
      <c r="I48" s="23" t="e">
        <f t="shared" si="10"/>
        <v>#DIV/0!</v>
      </c>
      <c r="N48" s="3" t="s">
        <v>2</v>
      </c>
      <c r="O48" t="e">
        <f t="shared" si="7"/>
        <v>#VALUE!</v>
      </c>
      <c r="P48" t="e">
        <f t="shared" si="7"/>
        <v>#VALUE!</v>
      </c>
      <c r="Q48" t="e">
        <f t="shared" si="7"/>
        <v>#DIV/0!</v>
      </c>
      <c r="R48">
        <f t="shared" si="7"/>
        <v>0.5301742770167428</v>
      </c>
      <c r="S48">
        <f t="shared" si="7"/>
        <v>1.0000000000000002</v>
      </c>
      <c r="T48" t="e">
        <f t="shared" si="7"/>
        <v>#DIV/0!</v>
      </c>
      <c r="U48" t="e">
        <f t="shared" si="7"/>
        <v>#DIV/0!</v>
      </c>
      <c r="Z48" s="3" t="s">
        <v>2</v>
      </c>
      <c r="AA48" t="e">
        <f t="shared" si="8"/>
        <v>#VALUE!</v>
      </c>
      <c r="AB48" t="e">
        <f t="shared" si="8"/>
        <v>#VALUE!</v>
      </c>
      <c r="AC48" t="e">
        <f t="shared" si="8"/>
        <v>#DIV/0!</v>
      </c>
      <c r="AD48">
        <f t="shared" si="8"/>
        <v>0.5301742770167428</v>
      </c>
      <c r="AE48">
        <f t="shared" si="8"/>
        <v>1.0000000000000002</v>
      </c>
      <c r="AF48" t="e">
        <f t="shared" si="8"/>
        <v>#DIV/0!</v>
      </c>
      <c r="AG48" t="e">
        <f t="shared" si="8"/>
        <v>#DIV/0!</v>
      </c>
      <c r="AL48" s="3" t="s">
        <v>2</v>
      </c>
      <c r="AM48" t="e">
        <f t="shared" si="9"/>
        <v>#VALUE!</v>
      </c>
      <c r="AN48" t="e">
        <f t="shared" si="9"/>
        <v>#VALUE!</v>
      </c>
      <c r="AO48" t="e">
        <f t="shared" si="9"/>
        <v>#DIV/0!</v>
      </c>
      <c r="AP48">
        <f t="shared" si="9"/>
        <v>0.5301742770167428</v>
      </c>
      <c r="AQ48">
        <f t="shared" si="9"/>
        <v>1.0000000000000002</v>
      </c>
      <c r="AR48" t="e">
        <f t="shared" si="9"/>
        <v>#DIV/0!</v>
      </c>
      <c r="AS48" t="e">
        <f t="shared" si="9"/>
        <v>#DIV/0!</v>
      </c>
    </row>
    <row r="49" spans="2:45">
      <c r="B49" s="3" t="s">
        <v>3</v>
      </c>
      <c r="C49" s="23">
        <f t="shared" si="10"/>
        <v>3.4004452054794521E-2</v>
      </c>
      <c r="D49" s="3" t="e">
        <f t="shared" si="10"/>
        <v>#DIV/0!</v>
      </c>
      <c r="E49" s="3" t="e">
        <f t="shared" si="10"/>
        <v>#DIV/0!</v>
      </c>
      <c r="F49" s="23">
        <f t="shared" si="10"/>
        <v>6.8590623287671237E-2</v>
      </c>
      <c r="G49" s="23">
        <f t="shared" si="10"/>
        <v>0.14561152207001521</v>
      </c>
      <c r="H49" s="23">
        <f t="shared" si="10"/>
        <v>0.15019881403329555</v>
      </c>
      <c r="I49" s="23">
        <f t="shared" si="10"/>
        <v>0.46025014554272931</v>
      </c>
      <c r="N49" s="3" t="s">
        <v>3</v>
      </c>
      <c r="O49">
        <f t="shared" si="7"/>
        <v>3.0091312785388128E-2</v>
      </c>
      <c r="P49" t="e">
        <f t="shared" si="7"/>
        <v>#DIV/0!</v>
      </c>
      <c r="Q49" t="e">
        <f t="shared" si="7"/>
        <v>#DIV/0!</v>
      </c>
      <c r="R49">
        <f t="shared" si="7"/>
        <v>0.10113017808219178</v>
      </c>
      <c r="S49">
        <f t="shared" si="7"/>
        <v>0.16165267884322679</v>
      </c>
      <c r="T49">
        <f t="shared" si="7"/>
        <v>0.1563342582273029</v>
      </c>
      <c r="U49">
        <f t="shared" si="7"/>
        <v>0.45865528306175646</v>
      </c>
      <c r="Z49" s="3" t="s">
        <v>3</v>
      </c>
      <c r="AA49">
        <f t="shared" si="8"/>
        <v>3.0274634703196347E-2</v>
      </c>
      <c r="AB49" t="e">
        <f t="shared" si="8"/>
        <v>#DIV/0!</v>
      </c>
      <c r="AC49" t="e">
        <f t="shared" si="8"/>
        <v>#DIV/0!</v>
      </c>
      <c r="AD49">
        <f t="shared" si="8"/>
        <v>7.7015904109589042E-2</v>
      </c>
      <c r="AE49">
        <f t="shared" si="8"/>
        <v>0.14671423896499239</v>
      </c>
      <c r="AF49">
        <f t="shared" si="8"/>
        <v>0.15163241258186927</v>
      </c>
      <c r="AG49">
        <f t="shared" si="8"/>
        <v>0.46123458776694082</v>
      </c>
      <c r="AL49" s="3" t="s">
        <v>3</v>
      </c>
      <c r="AM49">
        <f t="shared" si="9"/>
        <v>3.2826803652968035E-2</v>
      </c>
      <c r="AN49" t="e">
        <f t="shared" si="9"/>
        <v>#DIV/0!</v>
      </c>
      <c r="AO49" t="e">
        <f t="shared" si="9"/>
        <v>#DIV/0!</v>
      </c>
      <c r="AP49">
        <f t="shared" si="9"/>
        <v>5.0433440247005953E-2</v>
      </c>
      <c r="AQ49">
        <f t="shared" si="9"/>
        <v>0.11817918569254186</v>
      </c>
      <c r="AR49">
        <f t="shared" si="9"/>
        <v>0.13647344784146126</v>
      </c>
      <c r="AS49">
        <f t="shared" si="9"/>
        <v>0.44790539163987508</v>
      </c>
    </row>
    <row r="50" spans="2:45">
      <c r="B50" s="3" t="s">
        <v>4</v>
      </c>
      <c r="C50" s="23" t="e">
        <f t="shared" si="10"/>
        <v>#VALUE!</v>
      </c>
      <c r="D50" s="3" t="e">
        <f t="shared" si="10"/>
        <v>#VALUE!</v>
      </c>
      <c r="E50" s="3" t="e">
        <f t="shared" si="10"/>
        <v>#DIV/0!</v>
      </c>
      <c r="F50" s="23">
        <f t="shared" si="10"/>
        <v>0.23055568757438277</v>
      </c>
      <c r="G50" s="23" t="e">
        <f t="shared" si="10"/>
        <v>#DIV/0!</v>
      </c>
      <c r="H50" s="23">
        <f t="shared" si="10"/>
        <v>0.17496915275305724</v>
      </c>
      <c r="I50" s="23">
        <f t="shared" si="10"/>
        <v>0.5176350071518423</v>
      </c>
      <c r="N50" s="3" t="s">
        <v>4</v>
      </c>
      <c r="O50" t="e">
        <f t="shared" si="7"/>
        <v>#VALUE!</v>
      </c>
      <c r="P50" t="e">
        <f t="shared" si="7"/>
        <v>#VALUE!</v>
      </c>
      <c r="Q50" t="e">
        <f t="shared" si="7"/>
        <v>#DIV/0!</v>
      </c>
      <c r="R50">
        <f t="shared" si="7"/>
        <v>0.24589765656057877</v>
      </c>
      <c r="S50" t="e">
        <f t="shared" si="7"/>
        <v>#DIV/0!</v>
      </c>
      <c r="T50">
        <f t="shared" si="7"/>
        <v>0.17574271956040061</v>
      </c>
      <c r="U50">
        <f t="shared" si="7"/>
        <v>0.52124182052275403</v>
      </c>
      <c r="Z50" s="3" t="s">
        <v>4</v>
      </c>
      <c r="AA50" t="e">
        <f t="shared" si="8"/>
        <v>#VALUE!</v>
      </c>
      <c r="AB50" t="e">
        <f t="shared" si="8"/>
        <v>#VALUE!</v>
      </c>
      <c r="AC50" t="e">
        <f t="shared" si="8"/>
        <v>#DIV/0!</v>
      </c>
      <c r="AD50">
        <f t="shared" si="8"/>
        <v>0.22373144797697536</v>
      </c>
      <c r="AE50" t="e">
        <f t="shared" si="8"/>
        <v>#DIV/0!</v>
      </c>
      <c r="AF50">
        <f t="shared" si="8"/>
        <v>0.17367266209862467</v>
      </c>
      <c r="AG50">
        <f t="shared" si="8"/>
        <v>0.51400990327874585</v>
      </c>
      <c r="AL50" s="3" t="s">
        <v>4</v>
      </c>
      <c r="AM50" t="e">
        <f t="shared" si="9"/>
        <v>#VALUE!</v>
      </c>
      <c r="AN50" t="e">
        <f t="shared" si="9"/>
        <v>#VALUE!</v>
      </c>
      <c r="AO50" t="e">
        <f t="shared" si="9"/>
        <v>#DIV/0!</v>
      </c>
      <c r="AP50" t="e">
        <f t="shared" si="9"/>
        <v>#DIV/0!</v>
      </c>
      <c r="AQ50" t="e">
        <f t="shared" si="9"/>
        <v>#DIV/0!</v>
      </c>
      <c r="AR50">
        <f t="shared" si="9"/>
        <v>9.7452752147739075E-2</v>
      </c>
      <c r="AS50">
        <f t="shared" si="9"/>
        <v>0.35770041286149162</v>
      </c>
    </row>
    <row r="51" spans="2:45">
      <c r="B51" s="3" t="s">
        <v>5</v>
      </c>
      <c r="C51" s="23" t="e">
        <f t="shared" si="10"/>
        <v>#VALUE!</v>
      </c>
      <c r="D51" s="3" t="e">
        <f t="shared" si="10"/>
        <v>#VALUE!</v>
      </c>
      <c r="E51" s="3" t="e">
        <f t="shared" si="10"/>
        <v>#DIV/0!</v>
      </c>
      <c r="F51" s="23">
        <f t="shared" si="10"/>
        <v>0.19743933179731143</v>
      </c>
      <c r="G51" s="23" t="e">
        <f t="shared" si="10"/>
        <v>#VALUE!</v>
      </c>
      <c r="H51" s="23">
        <f t="shared" si="10"/>
        <v>0.18434985173952143</v>
      </c>
      <c r="I51" s="23">
        <f t="shared" si="10"/>
        <v>0.5367303896538772</v>
      </c>
      <c r="N51" s="3" t="s">
        <v>5</v>
      </c>
      <c r="O51" t="e">
        <f t="shared" si="7"/>
        <v>#VALUE!</v>
      </c>
      <c r="P51" t="e">
        <f t="shared" si="7"/>
        <v>#VALUE!</v>
      </c>
      <c r="Q51" t="e">
        <f t="shared" si="7"/>
        <v>#DIV/0!</v>
      </c>
      <c r="R51">
        <f t="shared" si="7"/>
        <v>0.21424717846187841</v>
      </c>
      <c r="S51" t="e">
        <f t="shared" si="7"/>
        <v>#VALUE!</v>
      </c>
      <c r="T51">
        <f t="shared" si="7"/>
        <v>0.18862526023767859</v>
      </c>
      <c r="U51">
        <f t="shared" si="7"/>
        <v>0.5448001089308192</v>
      </c>
      <c r="Z51" s="3" t="s">
        <v>5</v>
      </c>
      <c r="AA51" t="e">
        <f t="shared" si="8"/>
        <v>#VALUE!</v>
      </c>
      <c r="AB51" t="e">
        <f t="shared" si="8"/>
        <v>#VALUE!</v>
      </c>
      <c r="AC51" t="e">
        <f t="shared" si="8"/>
        <v>#DIV/0!</v>
      </c>
      <c r="AD51">
        <f t="shared" si="8"/>
        <v>0.17590671993911719</v>
      </c>
      <c r="AE51" t="e">
        <f t="shared" si="8"/>
        <v>#VALUE!</v>
      </c>
      <c r="AF51">
        <f t="shared" si="8"/>
        <v>0.17653450662184886</v>
      </c>
      <c r="AG51">
        <f t="shared" si="8"/>
        <v>0.51888116153834318</v>
      </c>
      <c r="AL51" s="3" t="s">
        <v>5</v>
      </c>
      <c r="AM51" t="e">
        <f t="shared" si="9"/>
        <v>#VALUE!</v>
      </c>
      <c r="AN51" t="e">
        <f t="shared" si="9"/>
        <v>#VALUE!</v>
      </c>
      <c r="AO51" t="e">
        <f t="shared" si="9"/>
        <v>#DIV/0!</v>
      </c>
      <c r="AP51" t="e">
        <f t="shared" si="9"/>
        <v>#DIV/0!</v>
      </c>
      <c r="AQ51" t="e">
        <f t="shared" si="9"/>
        <v>#VALUE!</v>
      </c>
      <c r="AR51">
        <f t="shared" si="9"/>
        <v>9.9961430229908207E-2</v>
      </c>
      <c r="AS51">
        <f t="shared" si="9"/>
        <v>0.37949772716894975</v>
      </c>
    </row>
    <row r="52" spans="2:45">
      <c r="B52" s="3" t="s">
        <v>6</v>
      </c>
      <c r="C52" s="23" t="e">
        <f t="shared" si="10"/>
        <v>#VALUE!</v>
      </c>
      <c r="D52" s="3" t="e">
        <f t="shared" si="10"/>
        <v>#VALUE!</v>
      </c>
      <c r="E52" s="3" t="e">
        <f t="shared" si="10"/>
        <v>#DIV/0!</v>
      </c>
      <c r="F52" s="23">
        <f t="shared" si="10"/>
        <v>0.75268109702105934</v>
      </c>
      <c r="G52" s="23" t="e">
        <f t="shared" si="10"/>
        <v>#VALUE!</v>
      </c>
      <c r="H52" s="23">
        <f t="shared" si="10"/>
        <v>0.20297275798462236</v>
      </c>
      <c r="I52" s="23" t="e">
        <f t="shared" si="10"/>
        <v>#VALUE!</v>
      </c>
      <c r="N52" s="3" t="s">
        <v>6</v>
      </c>
      <c r="O52" t="e">
        <f t="shared" si="7"/>
        <v>#VALUE!</v>
      </c>
      <c r="P52" t="e">
        <f t="shared" si="7"/>
        <v>#VALUE!</v>
      </c>
      <c r="Q52" t="e">
        <f t="shared" si="7"/>
        <v>#DIV/0!</v>
      </c>
      <c r="R52">
        <f t="shared" si="7"/>
        <v>0.78136264567923264</v>
      </c>
      <c r="S52" t="e">
        <f t="shared" si="7"/>
        <v>#VALUE!</v>
      </c>
      <c r="T52">
        <f t="shared" si="7"/>
        <v>0.20297270199450865</v>
      </c>
      <c r="U52" t="e">
        <f t="shared" si="7"/>
        <v>#VALUE!</v>
      </c>
      <c r="Z52" s="3" t="s">
        <v>6</v>
      </c>
      <c r="AA52" t="e">
        <f t="shared" si="8"/>
        <v>#VALUE!</v>
      </c>
      <c r="AB52" t="e">
        <f t="shared" si="8"/>
        <v>#VALUE!</v>
      </c>
      <c r="AC52" t="e">
        <f t="shared" si="8"/>
        <v>#DIV/0!</v>
      </c>
      <c r="AD52">
        <f t="shared" si="8"/>
        <v>0.79277377772039603</v>
      </c>
      <c r="AE52" t="e">
        <f t="shared" si="8"/>
        <v>#VALUE!</v>
      </c>
      <c r="AF52">
        <f t="shared" si="8"/>
        <v>0.20297270423009278</v>
      </c>
      <c r="AG52" t="e">
        <f t="shared" si="8"/>
        <v>#VALUE!</v>
      </c>
      <c r="AL52" s="3" t="s">
        <v>6</v>
      </c>
      <c r="AM52" t="e">
        <f t="shared" si="9"/>
        <v>#VALUE!</v>
      </c>
      <c r="AN52" t="e">
        <f t="shared" si="9"/>
        <v>#VALUE!</v>
      </c>
      <c r="AO52" t="e">
        <f t="shared" si="9"/>
        <v>#DIV/0!</v>
      </c>
      <c r="AP52">
        <f t="shared" si="9"/>
        <v>0.73435388127853873</v>
      </c>
      <c r="AQ52" t="e">
        <f t="shared" si="9"/>
        <v>#VALUE!</v>
      </c>
      <c r="AR52">
        <f t="shared" si="9"/>
        <v>0.20287629760477469</v>
      </c>
      <c r="AS52" t="e">
        <f t="shared" si="9"/>
        <v>#VALUE!</v>
      </c>
    </row>
    <row r="53" spans="2:45">
      <c r="B53" s="3" t="s">
        <v>7</v>
      </c>
      <c r="C53" s="23">
        <f t="shared" si="10"/>
        <v>4.3022624247237115E-2</v>
      </c>
      <c r="D53" s="3" t="e">
        <f t="shared" si="10"/>
        <v>#VALUE!</v>
      </c>
      <c r="E53" s="3" t="e">
        <f t="shared" si="10"/>
        <v>#DIV/0!</v>
      </c>
      <c r="F53" s="23">
        <f t="shared" si="10"/>
        <v>0.22135367808219178</v>
      </c>
      <c r="G53" s="23" t="e">
        <f t="shared" si="10"/>
        <v>#VALUE!</v>
      </c>
      <c r="H53" s="23">
        <f t="shared" si="10"/>
        <v>0.17866304300976504</v>
      </c>
      <c r="I53" s="23">
        <f t="shared" si="10"/>
        <v>0.53266355536529675</v>
      </c>
      <c r="N53" s="3" t="s">
        <v>7</v>
      </c>
      <c r="O53">
        <f t="shared" si="7"/>
        <v>4.1291639092934505E-2</v>
      </c>
      <c r="P53" t="e">
        <f t="shared" si="7"/>
        <v>#VALUE!</v>
      </c>
      <c r="Q53" t="e">
        <f t="shared" si="7"/>
        <v>#DIV/0!</v>
      </c>
      <c r="R53">
        <f t="shared" si="7"/>
        <v>0.20483683105022829</v>
      </c>
      <c r="S53" t="e">
        <f t="shared" si="7"/>
        <v>#VALUE!</v>
      </c>
      <c r="T53">
        <f t="shared" si="7"/>
        <v>0.17498078031026132</v>
      </c>
      <c r="U53">
        <f t="shared" si="7"/>
        <v>0.52117785159817354</v>
      </c>
      <c r="Z53" s="3" t="s">
        <v>7</v>
      </c>
      <c r="AA53">
        <f t="shared" si="8"/>
        <v>2.6469420731034789E-2</v>
      </c>
      <c r="AB53" t="e">
        <f t="shared" si="8"/>
        <v>#VALUE!</v>
      </c>
      <c r="AC53" t="e">
        <f t="shared" si="8"/>
        <v>#DIV/0!</v>
      </c>
      <c r="AD53">
        <f t="shared" si="8"/>
        <v>0.15736946118721462</v>
      </c>
      <c r="AE53" t="e">
        <f t="shared" si="8"/>
        <v>#VALUE!</v>
      </c>
      <c r="AF53">
        <f t="shared" si="8"/>
        <v>0.16677847797298825</v>
      </c>
      <c r="AG53">
        <f t="shared" si="8"/>
        <v>0.51646178196347037</v>
      </c>
      <c r="AL53" s="3" t="s">
        <v>7</v>
      </c>
      <c r="AM53">
        <f t="shared" si="9"/>
        <v>3.4904054441576779E-2</v>
      </c>
      <c r="AN53" t="e">
        <f t="shared" si="9"/>
        <v>#VALUE!</v>
      </c>
      <c r="AO53" t="e">
        <f t="shared" si="9"/>
        <v>#DIV/0!</v>
      </c>
      <c r="AP53">
        <f t="shared" si="9"/>
        <v>0.13627715437310051</v>
      </c>
      <c r="AQ53" t="e">
        <f t="shared" si="9"/>
        <v>#VALUE!</v>
      </c>
      <c r="AR53">
        <f t="shared" si="9"/>
        <v>0.14967122714721934</v>
      </c>
      <c r="AS53">
        <f t="shared" si="9"/>
        <v>0.49554292123287669</v>
      </c>
    </row>
    <row r="54" spans="2:45">
      <c r="B54" s="3" t="s">
        <v>8</v>
      </c>
      <c r="C54" s="3" t="e">
        <f t="shared" si="10"/>
        <v>#VALUE!</v>
      </c>
      <c r="D54" s="3" t="e">
        <f t="shared" si="10"/>
        <v>#VALUE!</v>
      </c>
      <c r="E54" s="3" t="e">
        <f t="shared" si="10"/>
        <v>#DIV/0!</v>
      </c>
      <c r="F54" s="23">
        <f t="shared" si="10"/>
        <v>0.35340405312153922</v>
      </c>
      <c r="G54" s="23" t="e">
        <f t="shared" si="10"/>
        <v>#VALUE!</v>
      </c>
      <c r="H54" s="23">
        <f t="shared" si="10"/>
        <v>0.19982107197039958</v>
      </c>
      <c r="I54" s="23">
        <f t="shared" si="10"/>
        <v>0.4912889991738259</v>
      </c>
      <c r="N54" s="3" t="s">
        <v>8</v>
      </c>
      <c r="O54" t="e">
        <f t="shared" si="7"/>
        <v>#VALUE!</v>
      </c>
      <c r="P54" t="e">
        <f t="shared" si="7"/>
        <v>#VALUE!</v>
      </c>
      <c r="Q54" t="e">
        <f t="shared" si="7"/>
        <v>#DIV/0!</v>
      </c>
      <c r="R54">
        <f t="shared" si="7"/>
        <v>0.46922047688742119</v>
      </c>
      <c r="S54" t="e">
        <f t="shared" si="7"/>
        <v>#VALUE!</v>
      </c>
      <c r="T54">
        <f t="shared" si="7"/>
        <v>0.1998929808252807</v>
      </c>
      <c r="U54">
        <f t="shared" si="7"/>
        <v>0.49078349533627613</v>
      </c>
      <c r="Z54" s="3" t="s">
        <v>8</v>
      </c>
      <c r="AA54" t="e">
        <f t="shared" si="8"/>
        <v>#VALUE!</v>
      </c>
      <c r="AB54" t="e">
        <f t="shared" si="8"/>
        <v>#VALUE!</v>
      </c>
      <c r="AC54" t="e">
        <f t="shared" si="8"/>
        <v>#DIV/0!</v>
      </c>
      <c r="AD54">
        <f t="shared" si="8"/>
        <v>0.33933568026231564</v>
      </c>
      <c r="AE54" t="e">
        <f t="shared" si="8"/>
        <v>#VALUE!</v>
      </c>
      <c r="AF54">
        <f t="shared" si="8"/>
        <v>0.19982549269701055</v>
      </c>
      <c r="AG54">
        <f t="shared" si="8"/>
        <v>0.48976864933745773</v>
      </c>
      <c r="AL54" s="3" t="s">
        <v>8</v>
      </c>
      <c r="AM54" t="e">
        <f t="shared" si="9"/>
        <v>#VALUE!</v>
      </c>
      <c r="AN54" t="e">
        <f t="shared" si="9"/>
        <v>#VALUE!</v>
      </c>
      <c r="AO54" t="e">
        <f t="shared" si="9"/>
        <v>#DIV/0!</v>
      </c>
      <c r="AP54">
        <f t="shared" si="9"/>
        <v>0.10102910165983012</v>
      </c>
      <c r="AQ54" t="e">
        <f t="shared" si="9"/>
        <v>#VALUE!</v>
      </c>
      <c r="AR54">
        <f t="shared" si="9"/>
        <v>0.17034567355773758</v>
      </c>
      <c r="AS54">
        <f t="shared" si="9"/>
        <v>0.45670134351848807</v>
      </c>
    </row>
    <row r="55" spans="2:45">
      <c r="B55" s="3" t="s">
        <v>9</v>
      </c>
      <c r="C55" s="3" t="e">
        <f t="shared" si="10"/>
        <v>#VALUE!</v>
      </c>
      <c r="D55" s="3" t="e">
        <f t="shared" si="10"/>
        <v>#VALUE!</v>
      </c>
      <c r="E55" s="3" t="e">
        <f t="shared" si="10"/>
        <v>#DIV/0!</v>
      </c>
      <c r="F55" s="23">
        <f t="shared" si="10"/>
        <v>0.11596119045616879</v>
      </c>
      <c r="G55" s="23">
        <f t="shared" si="10"/>
        <v>0.36333591609589044</v>
      </c>
      <c r="H55" s="23">
        <f t="shared" si="10"/>
        <v>0.19352668714086449</v>
      </c>
      <c r="I55" s="23">
        <f t="shared" si="10"/>
        <v>0.53586537017279545</v>
      </c>
      <c r="N55" s="3" t="s">
        <v>9</v>
      </c>
      <c r="O55" t="e">
        <f t="shared" si="7"/>
        <v>#VALUE!</v>
      </c>
      <c r="P55" t="e">
        <f t="shared" si="7"/>
        <v>#VALUE!</v>
      </c>
      <c r="Q55" t="e">
        <f t="shared" si="7"/>
        <v>#DIV/0!</v>
      </c>
      <c r="R55">
        <f t="shared" si="7"/>
        <v>0.11470139442363413</v>
      </c>
      <c r="S55">
        <f t="shared" si="7"/>
        <v>0.36131265696347031</v>
      </c>
      <c r="T55">
        <f t="shared" si="7"/>
        <v>0.19345235001239017</v>
      </c>
      <c r="U55">
        <f t="shared" si="7"/>
        <v>0.53568597091511327</v>
      </c>
      <c r="Z55" s="3" t="s">
        <v>9</v>
      </c>
      <c r="AA55" t="e">
        <f t="shared" si="8"/>
        <v>#VALUE!</v>
      </c>
      <c r="AB55" t="e">
        <f t="shared" si="8"/>
        <v>#VALUE!</v>
      </c>
      <c r="AC55" t="e">
        <f t="shared" si="8"/>
        <v>#DIV/0!</v>
      </c>
      <c r="AD55">
        <f t="shared" si="8"/>
        <v>0.10029865687964652</v>
      </c>
      <c r="AE55">
        <f t="shared" si="8"/>
        <v>0.4143896261415525</v>
      </c>
      <c r="AF55">
        <f t="shared" si="8"/>
        <v>0.19107338931444021</v>
      </c>
      <c r="AG55">
        <f t="shared" si="8"/>
        <v>0.53087258282659588</v>
      </c>
      <c r="AL55" s="3" t="s">
        <v>9</v>
      </c>
      <c r="AM55" t="e">
        <f t="shared" si="9"/>
        <v>#VALUE!</v>
      </c>
      <c r="AN55" t="e">
        <f t="shared" si="9"/>
        <v>#VALUE!</v>
      </c>
      <c r="AO55" t="e">
        <f t="shared" si="9"/>
        <v>#DIV/0!</v>
      </c>
      <c r="AP55" t="e">
        <f t="shared" si="9"/>
        <v>#DIV/0!</v>
      </c>
      <c r="AQ55">
        <f t="shared" si="9"/>
        <v>0.15983969748858448</v>
      </c>
      <c r="AR55">
        <f t="shared" si="9"/>
        <v>0.1578601038405017</v>
      </c>
      <c r="AS55">
        <f t="shared" si="9"/>
        <v>0.4681668018074262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0685-4BC2-4232-ACBC-ACBCAC5C46D3}">
  <dimension ref="A1:AQ52"/>
  <sheetViews>
    <sheetView topLeftCell="M26" workbookViewId="0">
      <selection activeCell="N29" sqref="N29"/>
    </sheetView>
  </sheetViews>
  <sheetFormatPr defaultRowHeight="14.75"/>
  <cols>
    <col min="3" max="3" width="11.1328125" customWidth="1"/>
    <col min="9" max="9" width="9.54296875" bestFit="1" customWidth="1"/>
    <col min="10" max="10" width="9" bestFit="1" customWidth="1"/>
    <col min="11" max="11" width="9" customWidth="1"/>
    <col min="13" max="13" width="12" customWidth="1"/>
    <col min="22" max="22" width="8.7265625" style="16"/>
    <col min="23" max="23" width="10.7265625" customWidth="1"/>
    <col min="32" max="32" width="8.7265625" style="16"/>
    <col min="33" max="33" width="10.54296875" customWidth="1"/>
    <col min="42" max="42" width="8.7265625" style="16"/>
  </cols>
  <sheetData>
    <row r="1" spans="2:43">
      <c r="B1" s="16"/>
      <c r="C1" s="16" t="s">
        <v>176</v>
      </c>
      <c r="D1" s="16"/>
      <c r="E1" s="16"/>
      <c r="F1" s="16"/>
      <c r="G1" s="16"/>
      <c r="H1" s="16"/>
      <c r="I1" s="16"/>
      <c r="J1" s="16"/>
      <c r="K1" s="16"/>
      <c r="L1" s="16"/>
      <c r="M1" s="16" t="s">
        <v>186</v>
      </c>
      <c r="N1" s="16"/>
      <c r="O1" s="16"/>
      <c r="P1" s="16"/>
      <c r="Q1" s="16"/>
      <c r="R1" s="16"/>
      <c r="S1" s="16"/>
      <c r="T1" s="16"/>
      <c r="U1" s="16"/>
      <c r="W1" s="16" t="s">
        <v>173</v>
      </c>
      <c r="X1" s="16"/>
      <c r="Y1" s="16"/>
      <c r="Z1" s="16"/>
      <c r="AA1" s="16"/>
      <c r="AB1" s="16"/>
      <c r="AC1" s="16"/>
      <c r="AD1" s="16"/>
      <c r="AE1" s="16"/>
      <c r="AQ1" s="16"/>
    </row>
    <row r="2" spans="2:43">
      <c r="B2" s="16"/>
      <c r="G2" t="s">
        <v>130</v>
      </c>
      <c r="H2">
        <v>86.6</v>
      </c>
      <c r="I2" s="2" t="s">
        <v>13</v>
      </c>
      <c r="K2" t="s">
        <v>175</v>
      </c>
      <c r="L2" s="16"/>
      <c r="P2" t="s">
        <v>130</v>
      </c>
      <c r="Q2">
        <v>88.4</v>
      </c>
      <c r="R2" s="2" t="s">
        <v>13</v>
      </c>
      <c r="T2" t="s">
        <v>185</v>
      </c>
      <c r="Z2" t="s">
        <v>130</v>
      </c>
      <c r="AA2">
        <v>94</v>
      </c>
      <c r="AB2" s="2" t="s">
        <v>13</v>
      </c>
      <c r="AD2" t="s">
        <v>187</v>
      </c>
    </row>
    <row r="3" spans="2:43">
      <c r="B3" s="16"/>
      <c r="C3" s="1" t="s">
        <v>14</v>
      </c>
      <c r="F3" s="1"/>
      <c r="G3" s="1" t="s">
        <v>10</v>
      </c>
      <c r="J3" s="1" t="s">
        <v>14</v>
      </c>
      <c r="L3" s="16"/>
      <c r="M3" s="1" t="s">
        <v>14</v>
      </c>
      <c r="N3" t="s">
        <v>119</v>
      </c>
      <c r="O3" t="s">
        <v>155</v>
      </c>
      <c r="P3" s="1" t="s">
        <v>10</v>
      </c>
      <c r="Q3" t="s">
        <v>170</v>
      </c>
      <c r="S3" s="1" t="s">
        <v>14</v>
      </c>
      <c r="W3" s="1" t="s">
        <v>14</v>
      </c>
      <c r="X3" t="s">
        <v>119</v>
      </c>
      <c r="Y3" t="s">
        <v>155</v>
      </c>
      <c r="Z3" s="1" t="s">
        <v>10</v>
      </c>
      <c r="AA3" t="s">
        <v>170</v>
      </c>
      <c r="AC3" s="1" t="s">
        <v>14</v>
      </c>
    </row>
    <row r="4" spans="2:43">
      <c r="B4" s="16"/>
      <c r="C4" s="1" t="s">
        <v>8</v>
      </c>
      <c r="D4" t="s">
        <v>31</v>
      </c>
      <c r="E4" s="15">
        <v>13.243003</v>
      </c>
      <c r="F4">
        <v>105.944022</v>
      </c>
      <c r="G4" s="1" t="s">
        <v>0</v>
      </c>
      <c r="H4" s="6">
        <v>90.625618000000003</v>
      </c>
      <c r="J4" s="1" t="s">
        <v>89</v>
      </c>
      <c r="K4" s="6">
        <v>0.72662499999999997</v>
      </c>
      <c r="L4" s="16"/>
      <c r="M4" s="1" t="s">
        <v>77</v>
      </c>
      <c r="N4" s="15">
        <v>13.302609</v>
      </c>
      <c r="O4" s="15">
        <f>N4*8</f>
        <v>106.420872</v>
      </c>
      <c r="P4" s="1" t="s">
        <v>0</v>
      </c>
      <c r="Q4" s="6">
        <v>89.693366999999995</v>
      </c>
      <c r="S4" s="1" t="s">
        <v>89</v>
      </c>
      <c r="T4" s="6">
        <v>0.60655800000000004</v>
      </c>
      <c r="U4" s="6"/>
      <c r="W4" s="1" t="s">
        <v>77</v>
      </c>
      <c r="X4" s="6">
        <v>45</v>
      </c>
      <c r="Y4" s="15">
        <f>X4*8</f>
        <v>360</v>
      </c>
      <c r="Z4" s="1" t="s">
        <v>0</v>
      </c>
      <c r="AA4" s="6">
        <v>90.614603000000002</v>
      </c>
      <c r="AC4" s="1" t="s">
        <v>89</v>
      </c>
      <c r="AD4" s="6">
        <v>0.66340299999999996</v>
      </c>
      <c r="AE4" s="6"/>
    </row>
    <row r="5" spans="2:43">
      <c r="B5" s="16"/>
      <c r="C5" s="1" t="s">
        <v>0</v>
      </c>
      <c r="D5" t="s">
        <v>31</v>
      </c>
      <c r="E5">
        <v>70</v>
      </c>
      <c r="F5">
        <v>560</v>
      </c>
      <c r="G5" s="1" t="s">
        <v>1</v>
      </c>
      <c r="H5" s="6">
        <v>75.390327999999997</v>
      </c>
      <c r="J5" s="1" t="s">
        <v>90</v>
      </c>
      <c r="K5" s="6">
        <v>2.5</v>
      </c>
      <c r="L5" s="16"/>
      <c r="M5" s="1" t="s">
        <v>78</v>
      </c>
      <c r="N5">
        <v>70</v>
      </c>
      <c r="O5" s="15">
        <f t="shared" ref="O5:O13" si="0">N5*8</f>
        <v>560</v>
      </c>
      <c r="P5" s="1" t="s">
        <v>1</v>
      </c>
      <c r="Q5" s="6">
        <v>73.736431999999994</v>
      </c>
      <c r="S5" s="1" t="s">
        <v>90</v>
      </c>
      <c r="T5" s="6">
        <v>2.5</v>
      </c>
      <c r="U5" s="6"/>
      <c r="W5" s="1" t="s">
        <v>78</v>
      </c>
      <c r="X5" s="6">
        <v>70</v>
      </c>
      <c r="Y5" s="15">
        <f t="shared" ref="Y5:Y13" si="1">X5*8</f>
        <v>560</v>
      </c>
      <c r="Z5" s="1" t="s">
        <v>1</v>
      </c>
      <c r="AA5" s="6">
        <v>75.456969999999998</v>
      </c>
      <c r="AC5" s="1" t="s">
        <v>90</v>
      </c>
      <c r="AD5" s="6">
        <v>2.5</v>
      </c>
      <c r="AE5" s="6"/>
    </row>
    <row r="6" spans="2:43">
      <c r="B6" s="16"/>
      <c r="C6" s="1" t="s">
        <v>6</v>
      </c>
      <c r="D6" t="s">
        <v>31</v>
      </c>
      <c r="E6">
        <v>3</v>
      </c>
      <c r="F6">
        <v>24</v>
      </c>
      <c r="G6" s="1" t="s">
        <v>2</v>
      </c>
      <c r="H6" s="6">
        <v>95.653424000000001</v>
      </c>
      <c r="J6" s="1" t="s">
        <v>91</v>
      </c>
      <c r="K6" s="6">
        <v>17.954384000000001</v>
      </c>
      <c r="L6" s="16"/>
      <c r="M6" s="1" t="s">
        <v>79</v>
      </c>
      <c r="N6">
        <v>3</v>
      </c>
      <c r="O6" s="15">
        <f t="shared" si="0"/>
        <v>24</v>
      </c>
      <c r="P6" s="1" t="s">
        <v>2</v>
      </c>
      <c r="Q6" s="6">
        <v>162.13768300000001</v>
      </c>
      <c r="S6" s="1" t="s">
        <v>91</v>
      </c>
      <c r="T6" s="6">
        <v>17.934911</v>
      </c>
      <c r="U6" s="6"/>
      <c r="W6" s="1" t="s">
        <v>79</v>
      </c>
      <c r="X6" s="6">
        <v>3</v>
      </c>
      <c r="Y6" s="15">
        <f t="shared" si="1"/>
        <v>24</v>
      </c>
      <c r="Z6" s="1" t="s">
        <v>2</v>
      </c>
      <c r="AA6" s="6">
        <v>120.710877</v>
      </c>
      <c r="AC6" s="1" t="s">
        <v>91</v>
      </c>
      <c r="AD6" s="6">
        <v>17.954384000000001</v>
      </c>
      <c r="AE6" s="6"/>
    </row>
    <row r="7" spans="2:43">
      <c r="B7" s="16"/>
      <c r="C7" s="1" t="s">
        <v>3</v>
      </c>
      <c r="D7" t="s">
        <v>31</v>
      </c>
      <c r="E7">
        <v>320</v>
      </c>
      <c r="F7">
        <v>2560</v>
      </c>
      <c r="G7" s="1" t="s">
        <v>3</v>
      </c>
      <c r="H7" s="6">
        <v>90.908563000000001</v>
      </c>
      <c r="J7" s="1" t="s">
        <v>92</v>
      </c>
      <c r="K7" s="6">
        <v>20</v>
      </c>
      <c r="L7" s="16"/>
      <c r="M7" s="1" t="s">
        <v>80</v>
      </c>
      <c r="N7">
        <v>320</v>
      </c>
      <c r="O7" s="15">
        <f t="shared" si="0"/>
        <v>2560</v>
      </c>
      <c r="P7" s="1" t="s">
        <v>3</v>
      </c>
      <c r="Q7" s="6">
        <v>90.599936</v>
      </c>
      <c r="S7" s="1" t="s">
        <v>92</v>
      </c>
      <c r="T7" s="6">
        <v>13.082827</v>
      </c>
      <c r="U7" s="6"/>
      <c r="W7" s="1" t="s">
        <v>80</v>
      </c>
      <c r="X7" s="6">
        <v>320</v>
      </c>
      <c r="Y7" s="15">
        <f t="shared" si="1"/>
        <v>2560</v>
      </c>
      <c r="Z7" s="1" t="s">
        <v>3</v>
      </c>
      <c r="AA7" s="6">
        <v>96.955805999999995</v>
      </c>
      <c r="AC7" s="1" t="s">
        <v>92</v>
      </c>
      <c r="AD7" s="6">
        <v>20</v>
      </c>
      <c r="AE7" s="6"/>
    </row>
    <row r="8" spans="2:43">
      <c r="B8" s="16"/>
      <c r="C8" s="1" t="s">
        <v>2</v>
      </c>
      <c r="D8" t="s">
        <v>31</v>
      </c>
      <c r="E8">
        <v>21</v>
      </c>
      <c r="F8">
        <v>168</v>
      </c>
      <c r="G8" s="1" t="s">
        <v>4</v>
      </c>
      <c r="H8" s="6">
        <v>79.806792000000002</v>
      </c>
      <c r="J8" s="1" t="s">
        <v>93</v>
      </c>
      <c r="K8" s="6">
        <v>1.7787379999999999</v>
      </c>
      <c r="L8" s="16"/>
      <c r="M8" s="1" t="s">
        <v>81</v>
      </c>
      <c r="N8">
        <v>21</v>
      </c>
      <c r="O8" s="15">
        <f t="shared" si="0"/>
        <v>168</v>
      </c>
      <c r="P8" s="1" t="s">
        <v>4</v>
      </c>
      <c r="Q8" s="6">
        <v>80.090975</v>
      </c>
      <c r="S8" s="1" t="s">
        <v>93</v>
      </c>
      <c r="T8" s="6">
        <v>2.2982309999999999</v>
      </c>
      <c r="U8" s="6"/>
      <c r="W8" s="1" t="s">
        <v>81</v>
      </c>
      <c r="X8" s="6">
        <v>21</v>
      </c>
      <c r="Y8" s="15">
        <f t="shared" si="1"/>
        <v>168</v>
      </c>
      <c r="Z8" s="1" t="s">
        <v>4</v>
      </c>
      <c r="AA8" s="6">
        <v>98.650857999999999</v>
      </c>
      <c r="AC8" s="1" t="s">
        <v>93</v>
      </c>
      <c r="AD8" s="6">
        <v>1.7787379999999999</v>
      </c>
      <c r="AE8" s="6"/>
    </row>
    <row r="9" spans="2:43">
      <c r="B9" s="16"/>
      <c r="C9" s="1" t="s">
        <v>7</v>
      </c>
      <c r="D9" t="s">
        <v>31</v>
      </c>
      <c r="E9">
        <v>240</v>
      </c>
      <c r="F9">
        <v>1920</v>
      </c>
      <c r="G9" s="1" t="s">
        <v>5</v>
      </c>
      <c r="H9" s="6">
        <v>81.711517000000001</v>
      </c>
      <c r="J9" s="1" t="s">
        <v>94</v>
      </c>
      <c r="K9" s="6">
        <v>18.988980000000002</v>
      </c>
      <c r="L9" s="16"/>
      <c r="M9" s="1" t="s">
        <v>82</v>
      </c>
      <c r="N9">
        <v>240</v>
      </c>
      <c r="O9" s="15">
        <f t="shared" si="0"/>
        <v>1920</v>
      </c>
      <c r="P9" s="1" t="s">
        <v>5</v>
      </c>
      <c r="Q9" s="6">
        <v>82.459113000000002</v>
      </c>
      <c r="S9" s="1" t="s">
        <v>94</v>
      </c>
      <c r="T9" s="6">
        <v>13.477417000000001</v>
      </c>
      <c r="U9" s="6"/>
      <c r="W9" s="1" t="s">
        <v>82</v>
      </c>
      <c r="X9" s="6">
        <v>240</v>
      </c>
      <c r="Y9" s="15">
        <f t="shared" si="1"/>
        <v>1920</v>
      </c>
      <c r="Z9" s="1" t="s">
        <v>5</v>
      </c>
      <c r="AA9" s="6">
        <v>92.711952999999994</v>
      </c>
      <c r="AC9" s="1" t="s">
        <v>94</v>
      </c>
      <c r="AD9" s="6">
        <v>18.988980000000002</v>
      </c>
      <c r="AE9" s="6"/>
    </row>
    <row r="10" spans="2:43">
      <c r="B10" s="16"/>
      <c r="C10" s="1" t="s">
        <v>5</v>
      </c>
      <c r="D10" t="s">
        <v>31</v>
      </c>
      <c r="E10">
        <v>75</v>
      </c>
      <c r="F10">
        <v>600</v>
      </c>
      <c r="G10" s="1" t="s">
        <v>6</v>
      </c>
      <c r="H10" s="6">
        <v>935.98858900000005</v>
      </c>
      <c r="J10" s="1" t="s">
        <v>95</v>
      </c>
      <c r="K10" s="6">
        <v>12.08357</v>
      </c>
      <c r="L10" s="16"/>
      <c r="M10" s="1" t="s">
        <v>83</v>
      </c>
      <c r="N10">
        <v>75</v>
      </c>
      <c r="O10" s="15">
        <f t="shared" si="0"/>
        <v>600</v>
      </c>
      <c r="P10" s="1" t="s">
        <v>6</v>
      </c>
      <c r="Q10" s="6">
        <v>1067.8235830000001</v>
      </c>
      <c r="S10" s="1" t="s">
        <v>95</v>
      </c>
      <c r="T10" s="6">
        <v>6.2755979999999996</v>
      </c>
      <c r="U10" s="6"/>
      <c r="W10" s="1" t="s">
        <v>83</v>
      </c>
      <c r="X10" s="6">
        <v>75</v>
      </c>
      <c r="Y10" s="15">
        <f t="shared" si="1"/>
        <v>600</v>
      </c>
      <c r="Z10" s="1" t="s">
        <v>6</v>
      </c>
      <c r="AA10" s="6">
        <v>1529.976817</v>
      </c>
      <c r="AC10" s="1" t="s">
        <v>95</v>
      </c>
      <c r="AD10" s="6">
        <v>12.08357</v>
      </c>
      <c r="AE10" s="6"/>
    </row>
    <row r="11" spans="2:43">
      <c r="B11" s="16"/>
      <c r="C11" s="1" t="s">
        <v>1</v>
      </c>
      <c r="D11" t="s">
        <v>31</v>
      </c>
      <c r="E11">
        <v>190</v>
      </c>
      <c r="F11">
        <v>1520</v>
      </c>
      <c r="G11" s="1" t="s">
        <v>7</v>
      </c>
      <c r="H11" s="6">
        <v>81.909412000000003</v>
      </c>
      <c r="J11" s="1" t="s">
        <v>96</v>
      </c>
      <c r="K11" s="6">
        <v>8.7808220000000006</v>
      </c>
      <c r="L11" s="16"/>
      <c r="M11" s="1" t="s">
        <v>84</v>
      </c>
      <c r="N11">
        <v>190</v>
      </c>
      <c r="O11" s="15">
        <f t="shared" si="0"/>
        <v>1520</v>
      </c>
      <c r="P11" s="1" t="s">
        <v>7</v>
      </c>
      <c r="Q11" s="6">
        <v>82.405711999999994</v>
      </c>
      <c r="S11" s="1" t="s">
        <v>96</v>
      </c>
      <c r="T11" s="6">
        <v>8.6524000000000001</v>
      </c>
      <c r="U11" s="6"/>
      <c r="W11" s="1" t="s">
        <v>84</v>
      </c>
      <c r="X11" s="6">
        <v>190</v>
      </c>
      <c r="Y11" s="15">
        <f t="shared" si="1"/>
        <v>1520</v>
      </c>
      <c r="Z11" s="1" t="s">
        <v>7</v>
      </c>
      <c r="AA11" s="6">
        <v>89.068697999999998</v>
      </c>
      <c r="AC11" s="1" t="s">
        <v>96</v>
      </c>
      <c r="AD11" s="6">
        <v>8.7808220000000006</v>
      </c>
      <c r="AE11" s="6"/>
    </row>
    <row r="12" spans="2:43">
      <c r="B12" s="16"/>
      <c r="C12" s="1" t="s">
        <v>9</v>
      </c>
      <c r="D12" t="s">
        <v>31</v>
      </c>
      <c r="E12">
        <v>30</v>
      </c>
      <c r="F12">
        <v>240</v>
      </c>
      <c r="G12" s="1" t="s">
        <v>8</v>
      </c>
      <c r="H12" s="6">
        <v>84.365651999999997</v>
      </c>
      <c r="J12" s="1" t="s">
        <v>97</v>
      </c>
      <c r="K12" s="6">
        <v>25</v>
      </c>
      <c r="L12" s="16"/>
      <c r="M12" s="1" t="s">
        <v>85</v>
      </c>
      <c r="N12">
        <v>30</v>
      </c>
      <c r="O12" s="15">
        <f t="shared" si="0"/>
        <v>240</v>
      </c>
      <c r="P12" s="1" t="s">
        <v>8</v>
      </c>
      <c r="Q12" s="6">
        <v>84.024013999999994</v>
      </c>
      <c r="S12" s="1" t="s">
        <v>97</v>
      </c>
      <c r="T12" s="6">
        <v>25</v>
      </c>
      <c r="U12" s="6"/>
      <c r="W12" s="1" t="s">
        <v>85</v>
      </c>
      <c r="X12" s="6">
        <v>30</v>
      </c>
      <c r="Y12" s="15">
        <f t="shared" si="1"/>
        <v>240</v>
      </c>
      <c r="Z12" s="1" t="s">
        <v>8</v>
      </c>
      <c r="AA12" s="6">
        <v>103.582424</v>
      </c>
      <c r="AC12" s="1" t="s">
        <v>97</v>
      </c>
      <c r="AD12" s="6">
        <v>25</v>
      </c>
      <c r="AE12" s="6"/>
    </row>
    <row r="13" spans="2:43">
      <c r="B13" s="16"/>
      <c r="C13" s="1" t="s">
        <v>4</v>
      </c>
      <c r="D13" t="s">
        <v>31</v>
      </c>
      <c r="E13">
        <v>45</v>
      </c>
      <c r="F13">
        <v>360</v>
      </c>
      <c r="G13" s="1" t="s">
        <v>9</v>
      </c>
      <c r="H13" s="6">
        <v>77.431217000000004</v>
      </c>
      <c r="J13" s="1" t="s">
        <v>98</v>
      </c>
      <c r="K13" s="6">
        <v>23.794589999999999</v>
      </c>
      <c r="L13" s="16"/>
      <c r="M13" s="1" t="s">
        <v>86</v>
      </c>
      <c r="N13">
        <v>45</v>
      </c>
      <c r="O13" s="15">
        <f t="shared" si="0"/>
        <v>360</v>
      </c>
      <c r="P13" s="1" t="s">
        <v>9</v>
      </c>
      <c r="Q13" s="6">
        <v>74.594543000000002</v>
      </c>
      <c r="S13" s="1" t="s">
        <v>98</v>
      </c>
      <c r="T13" s="6">
        <v>18.764323999999998</v>
      </c>
      <c r="U13" s="6"/>
      <c r="W13" s="1" t="s">
        <v>86</v>
      </c>
      <c r="X13" s="6">
        <v>45</v>
      </c>
      <c r="Y13" s="15">
        <f t="shared" si="1"/>
        <v>360</v>
      </c>
      <c r="Z13" s="1" t="s">
        <v>9</v>
      </c>
      <c r="AA13" s="6">
        <v>87.989863999999997</v>
      </c>
      <c r="AC13" s="1" t="s">
        <v>98</v>
      </c>
      <c r="AD13" s="6">
        <v>23.794589999999999</v>
      </c>
      <c r="AE13" s="6"/>
    </row>
    <row r="14" spans="2:43">
      <c r="B14" s="16"/>
      <c r="L14" s="16"/>
    </row>
    <row r="15" spans="2:43">
      <c r="B15" s="16"/>
      <c r="C15" s="1" t="s">
        <v>26</v>
      </c>
      <c r="L15" s="16"/>
      <c r="M15" s="1" t="s">
        <v>26</v>
      </c>
    </row>
    <row r="16" spans="2:43" ht="29.5">
      <c r="B16" s="16"/>
      <c r="C16" s="3" t="s">
        <v>16</v>
      </c>
      <c r="D16" s="3" t="s">
        <v>17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  <c r="L16" s="16"/>
      <c r="M16" s="3" t="s">
        <v>16</v>
      </c>
      <c r="N16" s="3" t="s">
        <v>17</v>
      </c>
      <c r="O16" s="3" t="s">
        <v>18</v>
      </c>
      <c r="P16" s="3" t="s">
        <v>19</v>
      </c>
      <c r="Q16" s="3" t="s">
        <v>20</v>
      </c>
      <c r="R16" s="3" t="s">
        <v>21</v>
      </c>
      <c r="S16" s="3" t="s">
        <v>22</v>
      </c>
      <c r="T16" s="3" t="s">
        <v>23</v>
      </c>
      <c r="U16" s="18"/>
      <c r="W16" s="3" t="s">
        <v>16</v>
      </c>
      <c r="X16" s="3" t="s">
        <v>17</v>
      </c>
      <c r="Y16" s="3" t="s">
        <v>18</v>
      </c>
      <c r="Z16" s="3" t="s">
        <v>19</v>
      </c>
      <c r="AA16" s="3" t="s">
        <v>20</v>
      </c>
      <c r="AB16" s="3" t="s">
        <v>21</v>
      </c>
      <c r="AC16" s="3" t="s">
        <v>22</v>
      </c>
      <c r="AD16" s="3" t="s">
        <v>23</v>
      </c>
      <c r="AE16" s="18"/>
    </row>
    <row r="17" spans="1:43">
      <c r="B17" s="16"/>
      <c r="C17" s="3" t="s">
        <v>10</v>
      </c>
      <c r="D17" s="3"/>
      <c r="E17" s="3"/>
      <c r="F17" s="3"/>
      <c r="G17" s="3"/>
      <c r="H17" s="3"/>
      <c r="I17" s="3"/>
      <c r="J17" s="3"/>
      <c r="L17" s="16"/>
      <c r="M17" s="3" t="s">
        <v>10</v>
      </c>
      <c r="N17" s="3"/>
      <c r="O17" s="3"/>
      <c r="P17" s="3"/>
      <c r="Q17" s="3"/>
      <c r="R17" s="3"/>
      <c r="S17" s="3"/>
      <c r="T17" s="3"/>
      <c r="U17" s="18"/>
      <c r="W17" s="3" t="s">
        <v>10</v>
      </c>
      <c r="X17" s="3"/>
      <c r="Y17" s="3"/>
      <c r="Z17" s="3"/>
      <c r="AA17" s="3"/>
      <c r="AB17" s="3"/>
      <c r="AC17" s="3"/>
      <c r="AD17" s="3"/>
      <c r="AE17" s="18"/>
    </row>
    <row r="18" spans="1:43">
      <c r="B18" s="16"/>
      <c r="C18" s="3" t="s">
        <v>0</v>
      </c>
      <c r="D18" s="4" t="s">
        <v>24</v>
      </c>
      <c r="E18" s="4" t="s">
        <v>24</v>
      </c>
      <c r="F18" s="4">
        <v>0</v>
      </c>
      <c r="G18" s="4" t="s">
        <v>24</v>
      </c>
      <c r="H18" s="4" t="s">
        <v>24</v>
      </c>
      <c r="I18" s="4">
        <v>370</v>
      </c>
      <c r="J18" s="4">
        <v>9.7316760000000002</v>
      </c>
      <c r="L18" s="16"/>
      <c r="M18" s="3" t="s">
        <v>0</v>
      </c>
      <c r="N18" s="4" t="s">
        <v>24</v>
      </c>
      <c r="O18" s="4" t="s">
        <v>24</v>
      </c>
      <c r="P18" s="4">
        <v>0</v>
      </c>
      <c r="Q18" s="4" t="s">
        <v>24</v>
      </c>
      <c r="R18" s="4" t="s">
        <v>24</v>
      </c>
      <c r="S18" s="4">
        <v>370</v>
      </c>
      <c r="T18" s="4">
        <v>9.8379919999999998</v>
      </c>
      <c r="U18" s="19"/>
      <c r="W18" s="3" t="s">
        <v>0</v>
      </c>
      <c r="X18" s="4" t="s">
        <v>24</v>
      </c>
      <c r="Y18" s="4" t="s">
        <v>24</v>
      </c>
      <c r="Z18" s="4">
        <v>0</v>
      </c>
      <c r="AA18" s="4" t="s">
        <v>24</v>
      </c>
      <c r="AB18" s="4" t="s">
        <v>24</v>
      </c>
      <c r="AC18" s="4">
        <v>370</v>
      </c>
      <c r="AD18" s="4">
        <v>9.7316760000000002</v>
      </c>
      <c r="AE18" s="19"/>
    </row>
    <row r="19" spans="1:43">
      <c r="B19" s="16"/>
      <c r="C19" s="3" t="s">
        <v>1</v>
      </c>
      <c r="D19" s="4">
        <v>10</v>
      </c>
      <c r="E19" s="4" t="s">
        <v>24</v>
      </c>
      <c r="F19" s="4">
        <v>0</v>
      </c>
      <c r="G19" s="4" t="s">
        <v>24</v>
      </c>
      <c r="H19" s="4" t="s">
        <v>24</v>
      </c>
      <c r="I19" s="4">
        <v>570</v>
      </c>
      <c r="J19" s="4">
        <v>75</v>
      </c>
      <c r="L19" s="16"/>
      <c r="M19" s="3" t="s">
        <v>1</v>
      </c>
      <c r="N19" s="4">
        <v>10</v>
      </c>
      <c r="O19" s="4" t="s">
        <v>24</v>
      </c>
      <c r="P19" s="4">
        <v>0</v>
      </c>
      <c r="Q19" s="4" t="s">
        <v>24</v>
      </c>
      <c r="R19" s="4" t="s">
        <v>24</v>
      </c>
      <c r="S19" s="4">
        <v>570</v>
      </c>
      <c r="T19" s="4">
        <v>75</v>
      </c>
      <c r="U19" s="19"/>
      <c r="W19" s="3" t="s">
        <v>1</v>
      </c>
      <c r="X19" s="4">
        <v>10</v>
      </c>
      <c r="Y19" s="4" t="s">
        <v>24</v>
      </c>
      <c r="Z19" s="4">
        <v>0</v>
      </c>
      <c r="AA19" s="4" t="s">
        <v>24</v>
      </c>
      <c r="AB19" s="4" t="s">
        <v>24</v>
      </c>
      <c r="AC19" s="4">
        <v>570</v>
      </c>
      <c r="AD19" s="4">
        <v>75</v>
      </c>
      <c r="AE19" s="19"/>
    </row>
    <row r="20" spans="1:43">
      <c r="B20" s="16"/>
      <c r="C20" s="3" t="s">
        <v>2</v>
      </c>
      <c r="D20" s="4" t="s">
        <v>24</v>
      </c>
      <c r="E20" s="4" t="s">
        <v>24</v>
      </c>
      <c r="F20" s="4">
        <v>0</v>
      </c>
      <c r="G20" s="4">
        <v>15</v>
      </c>
      <c r="H20" s="4">
        <v>8</v>
      </c>
      <c r="I20" s="4">
        <v>0</v>
      </c>
      <c r="J20" s="4">
        <v>31.487555</v>
      </c>
      <c r="L20" s="16"/>
      <c r="M20" s="3" t="s">
        <v>2</v>
      </c>
      <c r="N20" s="4" t="s">
        <v>24</v>
      </c>
      <c r="O20" s="4" t="s">
        <v>24</v>
      </c>
      <c r="P20" s="4">
        <v>0</v>
      </c>
      <c r="Q20" s="4">
        <v>15</v>
      </c>
      <c r="R20" s="4">
        <v>8</v>
      </c>
      <c r="S20" s="4">
        <v>0</v>
      </c>
      <c r="T20" s="4">
        <v>13.566171000000001</v>
      </c>
      <c r="U20" s="19"/>
      <c r="W20" s="3" t="s">
        <v>2</v>
      </c>
      <c r="X20" s="4" t="s">
        <v>24</v>
      </c>
      <c r="Y20" s="4" t="s">
        <v>24</v>
      </c>
      <c r="Z20" s="4">
        <v>0</v>
      </c>
      <c r="AA20" s="4">
        <v>15</v>
      </c>
      <c r="AB20" s="4">
        <v>8</v>
      </c>
      <c r="AC20" s="4">
        <v>0</v>
      </c>
      <c r="AD20" s="4">
        <v>31.487555</v>
      </c>
      <c r="AE20" s="19"/>
    </row>
    <row r="21" spans="1:43">
      <c r="B21" s="16"/>
      <c r="C21" s="3" t="s">
        <v>3</v>
      </c>
      <c r="D21" s="4">
        <v>10</v>
      </c>
      <c r="E21" s="4">
        <v>0</v>
      </c>
      <c r="F21" s="4">
        <v>0</v>
      </c>
      <c r="G21" s="4">
        <v>50</v>
      </c>
      <c r="H21" s="4">
        <v>15</v>
      </c>
      <c r="I21" s="4">
        <v>1417.8971759999999</v>
      </c>
      <c r="J21" s="4">
        <v>203.34849199999999</v>
      </c>
      <c r="L21" s="16"/>
      <c r="M21" s="3" t="s">
        <v>3</v>
      </c>
      <c r="N21" s="4">
        <v>10</v>
      </c>
      <c r="O21" s="4">
        <v>0</v>
      </c>
      <c r="P21" s="4">
        <v>0</v>
      </c>
      <c r="Q21" s="4">
        <v>50</v>
      </c>
      <c r="R21" s="4">
        <v>15</v>
      </c>
      <c r="S21" s="4">
        <v>1485.0242969999999</v>
      </c>
      <c r="T21" s="4">
        <v>202.43223499999999</v>
      </c>
      <c r="U21" s="19"/>
      <c r="W21" s="3" t="s">
        <v>3</v>
      </c>
      <c r="X21" s="4">
        <v>10</v>
      </c>
      <c r="Y21" s="4">
        <v>0</v>
      </c>
      <c r="Z21" s="4">
        <v>0</v>
      </c>
      <c r="AA21" s="4">
        <v>50</v>
      </c>
      <c r="AB21" s="4">
        <v>15</v>
      </c>
      <c r="AC21" s="4">
        <v>1417.8971759999999</v>
      </c>
      <c r="AD21" s="4">
        <v>203.34849199999999</v>
      </c>
      <c r="AE21" s="19"/>
    </row>
    <row r="22" spans="1:43">
      <c r="B22" s="16"/>
      <c r="C22" s="3" t="s">
        <v>4</v>
      </c>
      <c r="D22" s="4" t="s">
        <v>24</v>
      </c>
      <c r="E22" s="4" t="s">
        <v>24</v>
      </c>
      <c r="F22" s="4">
        <v>0</v>
      </c>
      <c r="G22" s="4">
        <v>20</v>
      </c>
      <c r="H22" s="4">
        <v>0</v>
      </c>
      <c r="I22" s="4">
        <v>5.4541360000000001</v>
      </c>
      <c r="J22" s="4">
        <v>60</v>
      </c>
      <c r="L22" s="16"/>
      <c r="M22" s="3" t="s">
        <v>4</v>
      </c>
      <c r="N22" s="4" t="s">
        <v>24</v>
      </c>
      <c r="O22" s="4" t="s">
        <v>24</v>
      </c>
      <c r="P22" s="4">
        <v>0</v>
      </c>
      <c r="Q22" s="4">
        <v>20</v>
      </c>
      <c r="R22" s="4">
        <v>0</v>
      </c>
      <c r="S22" s="4">
        <v>2</v>
      </c>
      <c r="T22" s="4">
        <v>60</v>
      </c>
      <c r="U22" s="19"/>
      <c r="W22" s="3" t="s">
        <v>4</v>
      </c>
      <c r="X22" s="4" t="s">
        <v>24</v>
      </c>
      <c r="Y22" s="4" t="s">
        <v>24</v>
      </c>
      <c r="Z22" s="4">
        <v>0</v>
      </c>
      <c r="AA22" s="4">
        <v>20</v>
      </c>
      <c r="AB22" s="4">
        <v>0</v>
      </c>
      <c r="AC22" s="4">
        <v>5.4541360000000001</v>
      </c>
      <c r="AD22" s="4">
        <v>60</v>
      </c>
      <c r="AE22" s="19"/>
    </row>
    <row r="23" spans="1:43">
      <c r="B23" s="16"/>
      <c r="C23" s="3" t="s">
        <v>5</v>
      </c>
      <c r="D23" s="4" t="s">
        <v>24</v>
      </c>
      <c r="E23" s="4" t="s">
        <v>24</v>
      </c>
      <c r="F23" s="4">
        <v>0</v>
      </c>
      <c r="G23" s="4">
        <v>30</v>
      </c>
      <c r="H23" s="4" t="s">
        <v>24</v>
      </c>
      <c r="I23" s="4">
        <v>297.17138699999998</v>
      </c>
      <c r="J23" s="4">
        <v>100</v>
      </c>
      <c r="L23" s="16"/>
      <c r="M23" s="3" t="s">
        <v>5</v>
      </c>
      <c r="N23" s="4" t="s">
        <v>24</v>
      </c>
      <c r="O23" s="4" t="s">
        <v>24</v>
      </c>
      <c r="P23" s="4">
        <v>0</v>
      </c>
      <c r="Q23" s="4">
        <v>30</v>
      </c>
      <c r="R23" s="4" t="s">
        <v>24</v>
      </c>
      <c r="S23" s="4">
        <v>283.16112500000003</v>
      </c>
      <c r="T23" s="4">
        <v>100</v>
      </c>
      <c r="U23" s="19"/>
      <c r="W23" s="3" t="s">
        <v>5</v>
      </c>
      <c r="X23" s="4" t="s">
        <v>24</v>
      </c>
      <c r="Y23" s="4" t="s">
        <v>24</v>
      </c>
      <c r="Z23" s="4">
        <v>0</v>
      </c>
      <c r="AA23" s="4">
        <v>30</v>
      </c>
      <c r="AB23" s="4" t="s">
        <v>24</v>
      </c>
      <c r="AC23" s="4">
        <v>297.17138699999998</v>
      </c>
      <c r="AD23" s="4">
        <v>100</v>
      </c>
      <c r="AE23" s="19"/>
    </row>
    <row r="24" spans="1:43">
      <c r="B24" s="16"/>
      <c r="C24" s="3" t="s">
        <v>6</v>
      </c>
      <c r="D24" s="4" t="s">
        <v>24</v>
      </c>
      <c r="E24" s="4" t="s">
        <v>24</v>
      </c>
      <c r="F24" s="4">
        <v>0</v>
      </c>
      <c r="G24" s="4">
        <v>3.4833750000000001</v>
      </c>
      <c r="H24" s="4" t="s">
        <v>24</v>
      </c>
      <c r="I24" s="4">
        <v>0.25</v>
      </c>
      <c r="J24" s="4" t="s">
        <v>24</v>
      </c>
      <c r="L24" s="16"/>
      <c r="M24" s="3" t="s">
        <v>6</v>
      </c>
      <c r="N24" s="4" t="s">
        <v>24</v>
      </c>
      <c r="O24" s="4" t="s">
        <v>24</v>
      </c>
      <c r="P24" s="4">
        <v>0</v>
      </c>
      <c r="Q24" s="4">
        <v>3.5623710000000002</v>
      </c>
      <c r="R24" s="4" t="s">
        <v>24</v>
      </c>
      <c r="S24" s="4">
        <v>0.25</v>
      </c>
      <c r="T24" s="4" t="s">
        <v>24</v>
      </c>
      <c r="U24" s="19"/>
      <c r="W24" s="3" t="s">
        <v>6</v>
      </c>
      <c r="X24" s="4" t="s">
        <v>24</v>
      </c>
      <c r="Y24" s="4" t="s">
        <v>24</v>
      </c>
      <c r="Z24" s="4">
        <v>0</v>
      </c>
      <c r="AA24" s="4">
        <v>3.420153</v>
      </c>
      <c r="AB24" s="4" t="s">
        <v>24</v>
      </c>
      <c r="AC24" s="4">
        <v>0.25</v>
      </c>
      <c r="AD24" s="4" t="s">
        <v>24</v>
      </c>
      <c r="AE24" s="19"/>
    </row>
    <row r="25" spans="1:43">
      <c r="B25" s="16"/>
      <c r="C25" s="3" t="s">
        <v>7</v>
      </c>
      <c r="D25" s="4">
        <v>41.4</v>
      </c>
      <c r="E25" s="4" t="s">
        <v>24</v>
      </c>
      <c r="F25" s="4">
        <v>0</v>
      </c>
      <c r="G25" s="4">
        <v>50</v>
      </c>
      <c r="H25" s="4" t="s">
        <v>24</v>
      </c>
      <c r="I25" s="4">
        <v>722.03711799999996</v>
      </c>
      <c r="J25" s="4">
        <v>200</v>
      </c>
      <c r="L25" s="16"/>
      <c r="M25" s="3" t="s">
        <v>7</v>
      </c>
      <c r="N25" s="4">
        <v>41.4</v>
      </c>
      <c r="O25" s="4" t="s">
        <v>24</v>
      </c>
      <c r="P25" s="4">
        <v>0</v>
      </c>
      <c r="Q25" s="4">
        <v>50</v>
      </c>
      <c r="R25" s="4" t="s">
        <v>24</v>
      </c>
      <c r="S25" s="4">
        <v>767.20833000000005</v>
      </c>
      <c r="T25" s="4">
        <v>200</v>
      </c>
      <c r="U25" s="19"/>
      <c r="W25" s="3" t="s">
        <v>7</v>
      </c>
      <c r="X25" s="4">
        <v>41.4</v>
      </c>
      <c r="Y25" s="4" t="s">
        <v>24</v>
      </c>
      <c r="Z25" s="4">
        <v>0</v>
      </c>
      <c r="AA25" s="4">
        <v>50</v>
      </c>
      <c r="AB25" s="4" t="s">
        <v>24</v>
      </c>
      <c r="AC25" s="4">
        <v>722.03711799999996</v>
      </c>
      <c r="AD25" s="4">
        <v>200</v>
      </c>
      <c r="AE25" s="19"/>
    </row>
    <row r="26" spans="1:43">
      <c r="B26" s="16"/>
      <c r="C26" s="3" t="s">
        <v>8</v>
      </c>
      <c r="D26" s="4" t="s">
        <v>24</v>
      </c>
      <c r="E26" s="4" t="s">
        <v>24</v>
      </c>
      <c r="F26" s="4">
        <v>0</v>
      </c>
      <c r="G26" s="4">
        <v>27.883025</v>
      </c>
      <c r="H26" s="4" t="s">
        <v>24</v>
      </c>
      <c r="I26" s="4">
        <v>59.645220999999999</v>
      </c>
      <c r="J26" s="4">
        <v>2.2000000000000002</v>
      </c>
      <c r="L26" s="16"/>
      <c r="M26" s="3" t="s">
        <v>8</v>
      </c>
      <c r="N26" s="4" t="s">
        <v>24</v>
      </c>
      <c r="O26" s="4" t="s">
        <v>24</v>
      </c>
      <c r="P26" s="4">
        <v>0</v>
      </c>
      <c r="Q26" s="4">
        <v>27.762958000000001</v>
      </c>
      <c r="R26" s="4" t="s">
        <v>24</v>
      </c>
      <c r="S26" s="4">
        <v>60.060344999999998</v>
      </c>
      <c r="T26" s="4">
        <v>2.2000000000000002</v>
      </c>
      <c r="U26" s="19"/>
      <c r="W26" s="3" t="s">
        <v>8</v>
      </c>
      <c r="X26" s="4" t="s">
        <v>24</v>
      </c>
      <c r="Y26" s="4" t="s">
        <v>24</v>
      </c>
      <c r="Z26" s="4">
        <v>0</v>
      </c>
      <c r="AA26" s="4">
        <v>19.055592000000001</v>
      </c>
      <c r="AB26" s="4" t="s">
        <v>24</v>
      </c>
      <c r="AC26" s="4">
        <v>111.39255199999999</v>
      </c>
      <c r="AD26" s="4">
        <v>11.278978</v>
      </c>
      <c r="AE26" s="19"/>
    </row>
    <row r="27" spans="1:43">
      <c r="B27" s="16"/>
      <c r="C27" s="3" t="s">
        <v>9</v>
      </c>
      <c r="D27" s="4" t="s">
        <v>24</v>
      </c>
      <c r="E27" s="4" t="s">
        <v>24</v>
      </c>
      <c r="F27" s="4">
        <v>0</v>
      </c>
      <c r="G27" s="4">
        <v>15</v>
      </c>
      <c r="H27" s="4">
        <v>8</v>
      </c>
      <c r="I27" s="4">
        <v>112.10601699999999</v>
      </c>
      <c r="J27" s="4">
        <v>60</v>
      </c>
      <c r="L27" s="16"/>
      <c r="M27" s="3" t="s">
        <v>9</v>
      </c>
      <c r="N27" s="4" t="s">
        <v>24</v>
      </c>
      <c r="O27" s="4" t="s">
        <v>24</v>
      </c>
      <c r="P27" s="4">
        <v>0</v>
      </c>
      <c r="Q27" s="4">
        <v>15</v>
      </c>
      <c r="R27" s="4">
        <v>8</v>
      </c>
      <c r="S27" s="4">
        <v>73.947097999999997</v>
      </c>
      <c r="T27" s="4">
        <v>60</v>
      </c>
      <c r="U27" s="19"/>
      <c r="W27" s="3" t="s">
        <v>9</v>
      </c>
      <c r="X27" s="4" t="s">
        <v>24</v>
      </c>
      <c r="Y27" s="4" t="s">
        <v>24</v>
      </c>
      <c r="Z27" s="4">
        <v>0</v>
      </c>
      <c r="AA27" s="4">
        <v>15</v>
      </c>
      <c r="AB27" s="4">
        <v>8</v>
      </c>
      <c r="AC27" s="4">
        <v>112.10601699999999</v>
      </c>
      <c r="AD27" s="4">
        <v>60</v>
      </c>
      <c r="AE27" s="19"/>
    </row>
    <row r="28" spans="1:43" ht="29.5">
      <c r="B28" s="16"/>
      <c r="C28" s="22" t="s">
        <v>138</v>
      </c>
      <c r="L28" s="16"/>
      <c r="M28" s="22" t="s">
        <v>138</v>
      </c>
    </row>
    <row r="29" spans="1:43" ht="29.5">
      <c r="B29" s="16"/>
      <c r="C29" s="3" t="s">
        <v>16</v>
      </c>
      <c r="D29" s="3" t="s">
        <v>17</v>
      </c>
      <c r="E29" s="3" t="s">
        <v>18</v>
      </c>
      <c r="F29" s="3" t="s">
        <v>19</v>
      </c>
      <c r="G29" s="3" t="s">
        <v>20</v>
      </c>
      <c r="H29" s="3" t="s">
        <v>21</v>
      </c>
      <c r="I29" s="3" t="s">
        <v>22</v>
      </c>
      <c r="J29" s="3" t="s">
        <v>23</v>
      </c>
      <c r="L29" s="16"/>
      <c r="M29" s="3" t="s">
        <v>16</v>
      </c>
      <c r="N29" s="3" t="s">
        <v>17</v>
      </c>
      <c r="O29" s="3" t="s">
        <v>18</v>
      </c>
      <c r="P29" s="3" t="s">
        <v>19</v>
      </c>
      <c r="Q29" s="3" t="s">
        <v>20</v>
      </c>
      <c r="R29" s="3" t="s">
        <v>21</v>
      </c>
      <c r="S29" s="3" t="s">
        <v>22</v>
      </c>
      <c r="T29" s="3" t="s">
        <v>23</v>
      </c>
      <c r="U29" s="18"/>
      <c r="W29" s="3" t="s">
        <v>16</v>
      </c>
      <c r="X29" s="3" t="s">
        <v>17</v>
      </c>
      <c r="Y29" s="3" t="s">
        <v>18</v>
      </c>
      <c r="Z29" s="3" t="s">
        <v>19</v>
      </c>
      <c r="AA29" s="3" t="s">
        <v>20</v>
      </c>
      <c r="AB29" s="3" t="s">
        <v>21</v>
      </c>
      <c r="AC29" s="3" t="s">
        <v>22</v>
      </c>
      <c r="AD29" s="3" t="s">
        <v>23</v>
      </c>
      <c r="AE29" s="18"/>
    </row>
    <row r="30" spans="1:43">
      <c r="A30" t="s">
        <v>184</v>
      </c>
      <c r="B30" s="16"/>
      <c r="C30" s="3" t="s">
        <v>10</v>
      </c>
      <c r="D30" s="3"/>
      <c r="E30" s="3"/>
      <c r="F30" s="3"/>
      <c r="G30" s="3"/>
      <c r="H30" s="3"/>
      <c r="I30" s="3"/>
      <c r="J30" s="3"/>
      <c r="K30" s="1"/>
      <c r="L30" s="16"/>
      <c r="M30" s="3" t="s">
        <v>10</v>
      </c>
      <c r="N30" s="3"/>
      <c r="O30" s="3"/>
      <c r="P30" s="3"/>
      <c r="Q30" s="3"/>
      <c r="R30" s="3"/>
      <c r="S30" s="3"/>
      <c r="T30" s="3"/>
      <c r="U30" s="18"/>
      <c r="W30" s="3" t="s">
        <v>10</v>
      </c>
      <c r="X30" s="3"/>
      <c r="Y30" s="3"/>
      <c r="Z30" s="3"/>
      <c r="AA30" s="3"/>
      <c r="AB30" s="3"/>
      <c r="AC30" s="3"/>
      <c r="AD30" s="3"/>
      <c r="AE30" s="18"/>
    </row>
    <row r="31" spans="1:43">
      <c r="A31" s="26">
        <v>445.01714400000003</v>
      </c>
      <c r="B31" s="16"/>
      <c r="C31" s="3" t="s">
        <v>0</v>
      </c>
      <c r="D31" s="4" t="s">
        <v>24</v>
      </c>
      <c r="E31" s="4" t="s">
        <v>24</v>
      </c>
      <c r="F31" s="4">
        <v>0</v>
      </c>
      <c r="G31" s="4" t="s">
        <v>24</v>
      </c>
      <c r="H31" s="4" t="s">
        <v>24</v>
      </c>
      <c r="I31" s="4">
        <v>343.019498</v>
      </c>
      <c r="J31" s="4">
        <v>36.362307000000001</v>
      </c>
      <c r="K31" s="19">
        <f t="shared" ref="K31:K40" si="2">SUM(D31:J31)/$A31</f>
        <v>0.85251053833557466</v>
      </c>
      <c r="L31" s="16"/>
      <c r="M31" s="3" t="s">
        <v>0</v>
      </c>
      <c r="N31" s="4" t="s">
        <v>24</v>
      </c>
      <c r="O31" s="4" t="s">
        <v>24</v>
      </c>
      <c r="P31" s="4">
        <v>0</v>
      </c>
      <c r="Q31" s="4" t="s">
        <v>24</v>
      </c>
      <c r="R31" s="4" t="s">
        <v>24</v>
      </c>
      <c r="S31" s="4">
        <v>346.72767399999998</v>
      </c>
      <c r="T31" s="4">
        <v>36.735157000000001</v>
      </c>
      <c r="U31" s="19">
        <f>SUM(N31:T31)/$A31</f>
        <v>0.8616810299784764</v>
      </c>
      <c r="W31" s="3" t="s">
        <v>0</v>
      </c>
      <c r="X31" s="4" t="s">
        <v>24</v>
      </c>
      <c r="Y31" s="4" t="s">
        <v>24</v>
      </c>
      <c r="Z31" s="4">
        <v>0</v>
      </c>
      <c r="AA31" s="4" t="s">
        <v>24</v>
      </c>
      <c r="AB31" s="4" t="s">
        <v>24</v>
      </c>
      <c r="AC31" s="4">
        <v>343.05378899999999</v>
      </c>
      <c r="AD31" s="4">
        <v>36.374130999999998</v>
      </c>
      <c r="AE31" s="19">
        <f>SUM(X31:AD31)/$A31</f>
        <v>0.85261416355680886</v>
      </c>
      <c r="AG31" s="1"/>
      <c r="AQ31" s="24"/>
    </row>
    <row r="32" spans="1:43">
      <c r="A32" s="26">
        <v>1250.0947959999999</v>
      </c>
      <c r="B32" s="16"/>
      <c r="C32" s="3" t="s">
        <v>1</v>
      </c>
      <c r="D32" s="4">
        <v>1.642792</v>
      </c>
      <c r="E32" s="4" t="s">
        <v>24</v>
      </c>
      <c r="F32" s="4">
        <v>0</v>
      </c>
      <c r="G32" s="4" t="s">
        <v>24</v>
      </c>
      <c r="H32" s="4" t="s">
        <v>24</v>
      </c>
      <c r="I32" s="4">
        <v>625.32272799999998</v>
      </c>
      <c r="J32" s="4">
        <v>315.52143699999999</v>
      </c>
      <c r="K32" s="19">
        <f t="shared" si="2"/>
        <v>0.75393238978014276</v>
      </c>
      <c r="L32" s="16"/>
      <c r="M32" s="3" t="s">
        <v>1</v>
      </c>
      <c r="N32" s="4">
        <v>2.8798780000000002</v>
      </c>
      <c r="O32" s="4" t="s">
        <v>24</v>
      </c>
      <c r="P32" s="4">
        <v>0</v>
      </c>
      <c r="Q32" s="4" t="s">
        <v>24</v>
      </c>
      <c r="R32" s="4" t="s">
        <v>24</v>
      </c>
      <c r="S32" s="4">
        <v>645.60949300000004</v>
      </c>
      <c r="T32" s="4">
        <v>317.48620599999998</v>
      </c>
      <c r="U32" s="19">
        <f t="shared" ref="U32:U40" si="3">SUM(N32:T32)/$A32</f>
        <v>0.7727218608467834</v>
      </c>
      <c r="W32" s="3" t="s">
        <v>1</v>
      </c>
      <c r="X32" s="4">
        <v>1.642792</v>
      </c>
      <c r="Y32" s="4" t="s">
        <v>24</v>
      </c>
      <c r="Z32" s="4">
        <v>0</v>
      </c>
      <c r="AA32" s="4" t="s">
        <v>24</v>
      </c>
      <c r="AB32" s="4" t="s">
        <v>24</v>
      </c>
      <c r="AC32" s="4">
        <v>624.48794999999996</v>
      </c>
      <c r="AD32" s="4">
        <v>315.52383500000002</v>
      </c>
      <c r="AE32" s="19">
        <f t="shared" ref="AE32:AE40" si="4">SUM(X32:AD32)/$A32</f>
        <v>0.75326653627634177</v>
      </c>
      <c r="AG32" s="1"/>
      <c r="AQ32" s="24"/>
    </row>
    <row r="33" spans="1:43">
      <c r="A33" s="26">
        <v>127.48090000000001</v>
      </c>
      <c r="B33" s="16"/>
      <c r="C33" s="3" t="s">
        <v>2</v>
      </c>
      <c r="D33" s="4" t="s">
        <v>24</v>
      </c>
      <c r="E33" s="4" t="s">
        <v>24</v>
      </c>
      <c r="F33" s="4">
        <v>0</v>
      </c>
      <c r="G33" s="4">
        <v>3.629308</v>
      </c>
      <c r="H33" s="4">
        <v>5.9223949999999999</v>
      </c>
      <c r="I33" s="4">
        <v>0</v>
      </c>
      <c r="J33" s="4">
        <v>137.242875</v>
      </c>
      <c r="K33" s="19">
        <f t="shared" si="2"/>
        <v>1.1515025231230718</v>
      </c>
      <c r="L33" s="16"/>
      <c r="M33" s="3" t="s">
        <v>2</v>
      </c>
      <c r="N33" s="4" t="s">
        <v>24</v>
      </c>
      <c r="O33" s="4" t="s">
        <v>24</v>
      </c>
      <c r="P33" s="4">
        <v>0</v>
      </c>
      <c r="Q33" s="4">
        <v>3.8327110000000002</v>
      </c>
      <c r="R33" s="4">
        <v>7.4238960000000001</v>
      </c>
      <c r="S33" s="4">
        <v>0</v>
      </c>
      <c r="T33" s="4">
        <v>62.610615000000003</v>
      </c>
      <c r="U33" s="19">
        <f t="shared" si="3"/>
        <v>0.57943756280352587</v>
      </c>
      <c r="W33" s="3" t="s">
        <v>2</v>
      </c>
      <c r="X33" s="4" t="s">
        <v>24</v>
      </c>
      <c r="Y33" s="4" t="s">
        <v>24</v>
      </c>
      <c r="Z33" s="4">
        <v>0</v>
      </c>
      <c r="AA33" s="4">
        <v>3.589931</v>
      </c>
      <c r="AB33" s="4">
        <v>5.9086030000000003</v>
      </c>
      <c r="AC33" s="4">
        <v>0</v>
      </c>
      <c r="AD33" s="4">
        <v>137.46919600000001</v>
      </c>
      <c r="AE33" s="19">
        <f t="shared" si="4"/>
        <v>1.1528607814974636</v>
      </c>
      <c r="AG33" s="1"/>
      <c r="AQ33" s="24"/>
    </row>
    <row r="34" spans="1:43">
      <c r="A34" s="26">
        <v>2022.0130460000003</v>
      </c>
      <c r="B34" s="16"/>
      <c r="C34" s="3" t="s">
        <v>3</v>
      </c>
      <c r="D34" s="4">
        <v>1.106023</v>
      </c>
      <c r="E34" s="4">
        <v>0</v>
      </c>
      <c r="F34" s="4">
        <v>0</v>
      </c>
      <c r="G34" s="4">
        <v>11.380903</v>
      </c>
      <c r="H34" s="4">
        <v>9.5483729999999998</v>
      </c>
      <c r="I34" s="4">
        <v>1266.128674</v>
      </c>
      <c r="J34" s="4">
        <v>771.39645900000005</v>
      </c>
      <c r="K34" s="19">
        <f t="shared" si="2"/>
        <v>1.0185693094682435</v>
      </c>
      <c r="L34" s="16"/>
      <c r="M34" s="3" t="s">
        <v>3</v>
      </c>
      <c r="N34" s="4">
        <v>1.147432</v>
      </c>
      <c r="O34" s="4">
        <v>0</v>
      </c>
      <c r="P34" s="4">
        <v>0</v>
      </c>
      <c r="Q34" s="4">
        <v>12.304650000000001</v>
      </c>
      <c r="R34" s="4">
        <v>11.263429</v>
      </c>
      <c r="S34" s="4">
        <v>1329.5624310000001</v>
      </c>
      <c r="T34" s="4">
        <v>767.72046499999999</v>
      </c>
      <c r="U34" s="19">
        <f t="shared" si="3"/>
        <v>1.0494484252699523</v>
      </c>
      <c r="W34" s="3" t="s">
        <v>3</v>
      </c>
      <c r="X34" s="4">
        <v>1.106023</v>
      </c>
      <c r="Y34" s="4">
        <v>0</v>
      </c>
      <c r="Z34" s="4">
        <v>0</v>
      </c>
      <c r="AA34" s="4">
        <v>11.390637999999999</v>
      </c>
      <c r="AB34" s="4">
        <v>9.5328049999999998</v>
      </c>
      <c r="AC34" s="4">
        <v>1264.7978250000001</v>
      </c>
      <c r="AD34" s="4">
        <v>771.48645799999997</v>
      </c>
      <c r="AE34" s="19">
        <f t="shared" si="4"/>
        <v>1.0179527540990947</v>
      </c>
      <c r="AG34" s="1"/>
      <c r="AQ34" s="24"/>
    </row>
    <row r="35" spans="1:43">
      <c r="A35" s="26">
        <v>265.15506499999998</v>
      </c>
      <c r="B35" s="16"/>
      <c r="C35" s="3" t="s">
        <v>4</v>
      </c>
      <c r="D35" s="4" t="s">
        <v>24</v>
      </c>
      <c r="E35" s="4" t="s">
        <v>24</v>
      </c>
      <c r="F35" s="4">
        <v>0</v>
      </c>
      <c r="G35" s="4">
        <v>13.183437</v>
      </c>
      <c r="H35" s="4">
        <v>0</v>
      </c>
      <c r="I35" s="4">
        <v>6.7449649999999997</v>
      </c>
      <c r="J35" s="4">
        <v>241.61180100000001</v>
      </c>
      <c r="K35" s="19">
        <f t="shared" si="2"/>
        <v>0.98636698869018413</v>
      </c>
      <c r="L35" s="16"/>
      <c r="M35" s="3" t="s">
        <v>4</v>
      </c>
      <c r="N35" s="4" t="s">
        <v>24</v>
      </c>
      <c r="O35" s="4" t="s">
        <v>24</v>
      </c>
      <c r="P35" s="4">
        <v>0</v>
      </c>
      <c r="Q35" s="4">
        <v>14.165815</v>
      </c>
      <c r="R35" s="4">
        <v>0</v>
      </c>
      <c r="S35" s="4">
        <v>2.5088409999999999</v>
      </c>
      <c r="T35" s="4">
        <v>240.91498200000001</v>
      </c>
      <c r="U35" s="19">
        <f t="shared" si="3"/>
        <v>0.97146791444470448</v>
      </c>
      <c r="W35" s="3" t="s">
        <v>4</v>
      </c>
      <c r="X35" s="4" t="s">
        <v>24</v>
      </c>
      <c r="Y35" s="4" t="s">
        <v>24</v>
      </c>
      <c r="Z35" s="4">
        <v>0</v>
      </c>
      <c r="AA35" s="4">
        <v>13.183437</v>
      </c>
      <c r="AB35" s="4">
        <v>0</v>
      </c>
      <c r="AC35" s="4">
        <v>6.7529919999999999</v>
      </c>
      <c r="AD35" s="4">
        <v>241.654651</v>
      </c>
      <c r="AE35" s="19">
        <f t="shared" si="4"/>
        <v>0.98655886509277124</v>
      </c>
      <c r="AG35" s="1"/>
      <c r="AQ35" s="24"/>
    </row>
    <row r="36" spans="1:43">
      <c r="A36" s="26">
        <v>473.81993199999999</v>
      </c>
      <c r="B36" s="16"/>
      <c r="C36" s="3" t="s">
        <v>5</v>
      </c>
      <c r="D36" s="4" t="s">
        <v>24</v>
      </c>
      <c r="E36" s="4" t="s">
        <v>24</v>
      </c>
      <c r="F36" s="4">
        <v>0</v>
      </c>
      <c r="G36" s="4">
        <v>12.022174</v>
      </c>
      <c r="H36" s="4" t="s">
        <v>24</v>
      </c>
      <c r="I36" s="4">
        <v>258.08251300000001</v>
      </c>
      <c r="J36" s="4">
        <v>400.21439099999998</v>
      </c>
      <c r="K36" s="19">
        <f t="shared" si="2"/>
        <v>1.4147127056697986</v>
      </c>
      <c r="L36" s="16"/>
      <c r="M36" s="3" t="s">
        <v>5</v>
      </c>
      <c r="N36" s="4" t="s">
        <v>24</v>
      </c>
      <c r="O36" s="4" t="s">
        <v>24</v>
      </c>
      <c r="P36" s="4">
        <v>0</v>
      </c>
      <c r="Q36" s="4">
        <v>11.423299</v>
      </c>
      <c r="R36" s="4" t="s">
        <v>24</v>
      </c>
      <c r="S36" s="4">
        <v>240.76528200000001</v>
      </c>
      <c r="T36" s="4">
        <v>399.03387099999998</v>
      </c>
      <c r="U36" s="19">
        <f t="shared" si="3"/>
        <v>1.3744091542354111</v>
      </c>
      <c r="W36" s="3" t="s">
        <v>5</v>
      </c>
      <c r="X36" s="4" t="s">
        <v>24</v>
      </c>
      <c r="Y36" s="4" t="s">
        <v>24</v>
      </c>
      <c r="Z36" s="4">
        <v>0</v>
      </c>
      <c r="AA36" s="4">
        <v>12.022174</v>
      </c>
      <c r="AB36" s="4" t="s">
        <v>24</v>
      </c>
      <c r="AC36" s="4">
        <v>257.98132199999998</v>
      </c>
      <c r="AD36" s="4">
        <v>400.60085099999998</v>
      </c>
      <c r="AE36" s="19">
        <f t="shared" si="4"/>
        <v>1.4153147677206621</v>
      </c>
      <c r="AG36" s="1"/>
      <c r="AQ36" s="24"/>
    </row>
    <row r="37" spans="1:43">
      <c r="A37" s="26">
        <v>16.401228</v>
      </c>
      <c r="B37" s="16"/>
      <c r="C37" s="3" t="s">
        <v>6</v>
      </c>
      <c r="D37" s="4" t="s">
        <v>24</v>
      </c>
      <c r="E37" s="4" t="s">
        <v>24</v>
      </c>
      <c r="F37" s="4">
        <v>0</v>
      </c>
      <c r="G37" s="4">
        <v>1.6935279999999999</v>
      </c>
      <c r="H37" s="4" t="s">
        <v>24</v>
      </c>
      <c r="I37" s="4">
        <v>0.43771100000000002</v>
      </c>
      <c r="J37" s="4" t="s">
        <v>24</v>
      </c>
      <c r="K37" s="19">
        <f t="shared" si="2"/>
        <v>0.1299438676177174</v>
      </c>
      <c r="L37" s="16"/>
      <c r="M37" s="3" t="s">
        <v>6</v>
      </c>
      <c r="N37" s="4" t="s">
        <v>24</v>
      </c>
      <c r="O37" s="4" t="s">
        <v>24</v>
      </c>
      <c r="P37" s="4">
        <v>0</v>
      </c>
      <c r="Q37" s="4">
        <v>1.4761</v>
      </c>
      <c r="R37" s="4" t="s">
        <v>24</v>
      </c>
      <c r="S37" s="4">
        <v>0.42443900000000001</v>
      </c>
      <c r="T37" s="4" t="s">
        <v>24</v>
      </c>
      <c r="U37" s="19">
        <f t="shared" si="3"/>
        <v>0.1158778476831125</v>
      </c>
      <c r="W37" s="3" t="s">
        <v>6</v>
      </c>
      <c r="X37" s="4" t="s">
        <v>24</v>
      </c>
      <c r="Y37" s="4" t="s">
        <v>24</v>
      </c>
      <c r="Z37" s="4">
        <v>0</v>
      </c>
      <c r="AA37" s="4">
        <v>1.4139349999999999</v>
      </c>
      <c r="AB37" s="4" t="s">
        <v>24</v>
      </c>
      <c r="AC37" s="4">
        <v>0.417269</v>
      </c>
      <c r="AD37" s="4" t="s">
        <v>24</v>
      </c>
      <c r="AE37" s="19">
        <f t="shared" si="4"/>
        <v>0.11165042032218564</v>
      </c>
      <c r="AG37" s="1"/>
      <c r="AQ37" s="24"/>
    </row>
    <row r="38" spans="1:43">
      <c r="A38" s="26">
        <v>1842.4170770000001</v>
      </c>
      <c r="B38" s="16"/>
      <c r="C38" s="3" t="s">
        <v>7</v>
      </c>
      <c r="D38" s="4">
        <v>4.6021369999999999</v>
      </c>
      <c r="E38" s="4" t="s">
        <v>24</v>
      </c>
      <c r="F38" s="4">
        <v>0</v>
      </c>
      <c r="G38" s="4">
        <v>28.985669000000001</v>
      </c>
      <c r="H38" s="4" t="s">
        <v>24</v>
      </c>
      <c r="I38" s="4">
        <v>843.69854299999997</v>
      </c>
      <c r="J38" s="4">
        <v>849.51922400000001</v>
      </c>
      <c r="K38" s="19">
        <f t="shared" si="2"/>
        <v>0.93725009095755363</v>
      </c>
      <c r="L38" s="16"/>
      <c r="M38" s="3" t="s">
        <v>7</v>
      </c>
      <c r="N38" s="4">
        <v>4.4348349999999996</v>
      </c>
      <c r="O38" s="4" t="s">
        <v>24</v>
      </c>
      <c r="P38" s="4">
        <v>0</v>
      </c>
      <c r="Q38" s="4">
        <v>28.760435000000001</v>
      </c>
      <c r="R38" s="4" t="s">
        <v>24</v>
      </c>
      <c r="S38" s="4">
        <v>878.16574700000001</v>
      </c>
      <c r="T38" s="4">
        <v>846.24063100000001</v>
      </c>
      <c r="U38" s="19">
        <f t="shared" si="3"/>
        <v>0.95396513088225132</v>
      </c>
      <c r="W38" s="3" t="s">
        <v>7</v>
      </c>
      <c r="X38" s="4">
        <v>4.6021369999999999</v>
      </c>
      <c r="Y38" s="4" t="s">
        <v>24</v>
      </c>
      <c r="Z38" s="4">
        <v>0</v>
      </c>
      <c r="AA38" s="4">
        <v>28.985669000000001</v>
      </c>
      <c r="AB38" s="4" t="s">
        <v>24</v>
      </c>
      <c r="AC38" s="4">
        <v>843.20563200000004</v>
      </c>
      <c r="AD38" s="4">
        <v>849.68715199999997</v>
      </c>
      <c r="AE38" s="19">
        <f t="shared" si="4"/>
        <v>0.93707370147221014</v>
      </c>
      <c r="AG38" s="1"/>
      <c r="AQ38" s="24"/>
    </row>
    <row r="39" spans="1:43">
      <c r="A39" s="26">
        <v>273.35931799999997</v>
      </c>
      <c r="B39" s="16"/>
      <c r="C39" s="3" t="s">
        <v>8</v>
      </c>
      <c r="D39" s="4" t="s">
        <v>24</v>
      </c>
      <c r="E39" s="4" t="s">
        <v>24</v>
      </c>
      <c r="F39" s="4">
        <v>0</v>
      </c>
      <c r="G39" s="4">
        <v>152.56061</v>
      </c>
      <c r="H39" s="4" t="s">
        <v>24</v>
      </c>
      <c r="I39" s="4">
        <v>105.477377</v>
      </c>
      <c r="J39" s="4">
        <v>9.4767880000000009</v>
      </c>
      <c r="K39" s="19">
        <f t="shared" si="2"/>
        <v>0.97861955815971124</v>
      </c>
      <c r="L39" s="16"/>
      <c r="M39" s="3" t="s">
        <v>8</v>
      </c>
      <c r="N39" s="4" t="s">
        <v>24</v>
      </c>
      <c r="O39" s="4" t="s">
        <v>24</v>
      </c>
      <c r="P39" s="4">
        <v>0</v>
      </c>
      <c r="Q39" s="4">
        <v>152.73910699999999</v>
      </c>
      <c r="R39" s="4" t="s">
        <v>24</v>
      </c>
      <c r="S39" s="4">
        <v>106.164682</v>
      </c>
      <c r="T39" s="4">
        <v>9.4633979999999998</v>
      </c>
      <c r="U39" s="19">
        <f t="shared" si="3"/>
        <v>0.98173784220518123</v>
      </c>
      <c r="W39" s="3" t="s">
        <v>8</v>
      </c>
      <c r="X39" s="4" t="s">
        <v>24</v>
      </c>
      <c r="Y39" s="4" t="s">
        <v>24</v>
      </c>
      <c r="Z39" s="4">
        <v>0</v>
      </c>
      <c r="AA39" s="4">
        <v>31.884556</v>
      </c>
      <c r="AB39" s="4" t="s">
        <v>24</v>
      </c>
      <c r="AC39" s="4">
        <v>190.36173299999999</v>
      </c>
      <c r="AD39" s="4">
        <v>46.558019000000002</v>
      </c>
      <c r="AE39" s="19">
        <f t="shared" si="4"/>
        <v>0.98333691335884887</v>
      </c>
      <c r="AG39" s="1"/>
      <c r="AQ39" s="24"/>
    </row>
    <row r="40" spans="1:43">
      <c r="A40" s="26">
        <v>182.13399099999998</v>
      </c>
      <c r="B40" s="16"/>
      <c r="C40" s="3" t="s">
        <v>9</v>
      </c>
      <c r="D40" s="4" t="s">
        <v>24</v>
      </c>
      <c r="E40" s="4" t="s">
        <v>24</v>
      </c>
      <c r="F40" s="4">
        <v>0</v>
      </c>
      <c r="G40" s="4">
        <v>5.9348270000000003</v>
      </c>
      <c r="H40" s="4">
        <v>7.1738340000000003</v>
      </c>
      <c r="I40" s="4">
        <v>103.824001</v>
      </c>
      <c r="J40" s="4">
        <v>226.34330600000001</v>
      </c>
      <c r="K40" s="19">
        <f t="shared" si="2"/>
        <v>1.8847441167640151</v>
      </c>
      <c r="L40" s="16"/>
      <c r="M40" s="3" t="s">
        <v>9</v>
      </c>
      <c r="N40" s="4" t="s">
        <v>24</v>
      </c>
      <c r="O40" s="4" t="s">
        <v>24</v>
      </c>
      <c r="P40" s="4">
        <v>0</v>
      </c>
      <c r="Q40" s="4">
        <v>6.6349629999999999</v>
      </c>
      <c r="R40" s="4">
        <v>7.6856220000000004</v>
      </c>
      <c r="S40" s="4">
        <v>75.792647000000002</v>
      </c>
      <c r="T40" s="4">
        <v>227.71187800000001</v>
      </c>
      <c r="U40" s="19">
        <f t="shared" si="3"/>
        <v>1.7450071140207981</v>
      </c>
      <c r="W40" s="3" t="s">
        <v>9</v>
      </c>
      <c r="X40" s="4" t="s">
        <v>24</v>
      </c>
      <c r="Y40" s="4" t="s">
        <v>24</v>
      </c>
      <c r="Z40" s="4">
        <v>0</v>
      </c>
      <c r="AA40" s="4">
        <v>5.9348270000000003</v>
      </c>
      <c r="AB40" s="4">
        <v>7.1738340000000003</v>
      </c>
      <c r="AC40" s="4">
        <v>104.48740599999999</v>
      </c>
      <c r="AD40" s="4">
        <v>226.53903800000001</v>
      </c>
      <c r="AE40" s="19">
        <f t="shared" si="4"/>
        <v>1.8894611769639422</v>
      </c>
      <c r="AG40" s="1"/>
      <c r="AQ40" s="24"/>
    </row>
    <row r="41" spans="1:43" ht="29.5">
      <c r="B41" s="16"/>
      <c r="J41" s="19"/>
      <c r="L41" s="16"/>
      <c r="M41" s="22" t="s">
        <v>156</v>
      </c>
      <c r="W41" s="22" t="s">
        <v>156</v>
      </c>
      <c r="AD41" s="19"/>
      <c r="AE41" s="19"/>
    </row>
    <row r="42" spans="1:43" ht="29.5">
      <c r="B42" s="16"/>
      <c r="C42" s="3" t="s">
        <v>156</v>
      </c>
      <c r="D42" s="3" t="s">
        <v>17</v>
      </c>
      <c r="E42" s="3" t="s">
        <v>18</v>
      </c>
      <c r="F42" s="3" t="s">
        <v>19</v>
      </c>
      <c r="G42" s="3" t="s">
        <v>20</v>
      </c>
      <c r="H42" s="3" t="s">
        <v>21</v>
      </c>
      <c r="I42" s="3" t="s">
        <v>22</v>
      </c>
      <c r="J42" s="3" t="s">
        <v>23</v>
      </c>
      <c r="L42" s="16"/>
      <c r="M42" s="3" t="s">
        <v>10</v>
      </c>
      <c r="W42" s="3" t="s">
        <v>10</v>
      </c>
    </row>
    <row r="43" spans="1:43">
      <c r="B43" s="16"/>
      <c r="C43" s="3" t="s">
        <v>0</v>
      </c>
      <c r="D43" t="e">
        <f>D31/(D18*8.76)</f>
        <v>#VALUE!</v>
      </c>
      <c r="E43" t="e">
        <f t="shared" ref="E43:J43" si="5">E31/(E18*8.76)</f>
        <v>#VALUE!</v>
      </c>
      <c r="F43" t="e">
        <f t="shared" si="5"/>
        <v>#DIV/0!</v>
      </c>
      <c r="G43" t="e">
        <f t="shared" si="5"/>
        <v>#VALUE!</v>
      </c>
      <c r="H43" t="e">
        <f t="shared" si="5"/>
        <v>#VALUE!</v>
      </c>
      <c r="I43">
        <f t="shared" si="5"/>
        <v>0.10583101875848452</v>
      </c>
      <c r="J43">
        <f t="shared" si="5"/>
        <v>0.42653991847562878</v>
      </c>
      <c r="L43" s="16"/>
      <c r="M43" s="3" t="s">
        <v>0</v>
      </c>
      <c r="N43" t="e">
        <f>N31/(N18*8.76)</f>
        <v>#VALUE!</v>
      </c>
      <c r="O43" t="e">
        <f t="shared" ref="O43:T43" si="6">O31/(O18*8.76)</f>
        <v>#VALUE!</v>
      </c>
      <c r="P43" t="e">
        <f t="shared" si="6"/>
        <v>#DIV/0!</v>
      </c>
      <c r="Q43" t="e">
        <f t="shared" si="6"/>
        <v>#VALUE!</v>
      </c>
      <c r="R43" t="e">
        <f t="shared" si="6"/>
        <v>#VALUE!</v>
      </c>
      <c r="S43">
        <f t="shared" si="6"/>
        <v>0.10697509379242257</v>
      </c>
      <c r="T43">
        <f t="shared" si="6"/>
        <v>0.42625680861087922</v>
      </c>
      <c r="W43" s="3" t="s">
        <v>0</v>
      </c>
      <c r="X43" t="e">
        <f>X31/(X18*8.76)</f>
        <v>#VALUE!</v>
      </c>
      <c r="Y43" t="e">
        <f t="shared" ref="Y43:AD43" si="7">Y31/(Y18*8.76)</f>
        <v>#VALUE!</v>
      </c>
      <c r="Z43" t="e">
        <f t="shared" si="7"/>
        <v>#DIV/0!</v>
      </c>
      <c r="AA43" t="e">
        <f t="shared" si="7"/>
        <v>#VALUE!</v>
      </c>
      <c r="AB43" t="e">
        <f t="shared" si="7"/>
        <v>#VALUE!</v>
      </c>
      <c r="AC43">
        <f t="shared" si="7"/>
        <v>0.10584159848204369</v>
      </c>
      <c r="AD43">
        <f t="shared" si="7"/>
        <v>0.42667861726600131</v>
      </c>
    </row>
    <row r="44" spans="1:43">
      <c r="B44" s="16"/>
      <c r="C44" s="3" t="s">
        <v>1</v>
      </c>
      <c r="D44">
        <f t="shared" ref="D44:J44" si="8">D32/(D19*8.76)</f>
        <v>1.8753333333333334E-2</v>
      </c>
      <c r="E44" t="e">
        <f t="shared" si="8"/>
        <v>#VALUE!</v>
      </c>
      <c r="F44" t="e">
        <f t="shared" si="8"/>
        <v>#DIV/0!</v>
      </c>
      <c r="G44" t="e">
        <f t="shared" si="8"/>
        <v>#VALUE!</v>
      </c>
      <c r="H44" t="e">
        <f t="shared" si="8"/>
        <v>#VALUE!</v>
      </c>
      <c r="I44">
        <f t="shared" si="8"/>
        <v>0.12523486501642234</v>
      </c>
      <c r="J44">
        <f t="shared" si="8"/>
        <v>0.48024571841704716</v>
      </c>
      <c r="L44" s="16"/>
      <c r="M44" s="3" t="s">
        <v>1</v>
      </c>
      <c r="N44">
        <f t="shared" ref="N44:T44" si="9">N32/(N19*8.76)</f>
        <v>3.28753196347032E-2</v>
      </c>
      <c r="O44" t="e">
        <f t="shared" si="9"/>
        <v>#VALUE!</v>
      </c>
      <c r="P44" t="e">
        <f t="shared" si="9"/>
        <v>#DIV/0!</v>
      </c>
      <c r="Q44" t="e">
        <f t="shared" si="9"/>
        <v>#VALUE!</v>
      </c>
      <c r="R44" t="e">
        <f t="shared" si="9"/>
        <v>#VALUE!</v>
      </c>
      <c r="S44">
        <f t="shared" si="9"/>
        <v>0.12929774353120244</v>
      </c>
      <c r="T44">
        <f t="shared" si="9"/>
        <v>0.48323623439878233</v>
      </c>
      <c r="W44" s="3" t="s">
        <v>1</v>
      </c>
      <c r="X44">
        <f t="shared" ref="X44:AD44" si="10">X32/(X19*8.76)</f>
        <v>1.8753333333333334E-2</v>
      </c>
      <c r="Y44" t="e">
        <f t="shared" si="10"/>
        <v>#VALUE!</v>
      </c>
      <c r="Z44" t="e">
        <f t="shared" si="10"/>
        <v>#DIV/0!</v>
      </c>
      <c r="AA44" t="e">
        <f t="shared" si="10"/>
        <v>#VALUE!</v>
      </c>
      <c r="AB44" t="e">
        <f t="shared" si="10"/>
        <v>#VALUE!</v>
      </c>
      <c r="AC44">
        <f t="shared" si="10"/>
        <v>0.1250676820475847</v>
      </c>
      <c r="AD44">
        <f t="shared" si="10"/>
        <v>0.48024936834094373</v>
      </c>
    </row>
    <row r="45" spans="1:43">
      <c r="B45" s="16"/>
      <c r="C45" s="3" t="s">
        <v>2</v>
      </c>
      <c r="D45" t="e">
        <f t="shared" ref="D45:J45" si="11">D33/(D20*8.76)</f>
        <v>#VALUE!</v>
      </c>
      <c r="E45" t="e">
        <f t="shared" si="11"/>
        <v>#VALUE!</v>
      </c>
      <c r="F45" t="e">
        <f t="shared" si="11"/>
        <v>#DIV/0!</v>
      </c>
      <c r="G45">
        <f t="shared" si="11"/>
        <v>2.7620304414003042E-2</v>
      </c>
      <c r="H45">
        <f t="shared" si="11"/>
        <v>8.4509061073059361E-2</v>
      </c>
      <c r="I45" t="e">
        <f t="shared" si="11"/>
        <v>#DIV/0!</v>
      </c>
      <c r="J45">
        <f t="shared" si="11"/>
        <v>0.49756149256471954</v>
      </c>
      <c r="L45" s="16"/>
      <c r="M45" s="3" t="s">
        <v>2</v>
      </c>
      <c r="N45" t="e">
        <f t="shared" ref="N45:T45" si="12">N33/(N20*8.76)</f>
        <v>#VALUE!</v>
      </c>
      <c r="O45" t="e">
        <f t="shared" si="12"/>
        <v>#VALUE!</v>
      </c>
      <c r="P45" t="e">
        <f t="shared" si="12"/>
        <v>#DIV/0!</v>
      </c>
      <c r="Q45">
        <f t="shared" si="12"/>
        <v>2.9168272450532724E-2</v>
      </c>
      <c r="R45">
        <f t="shared" si="12"/>
        <v>0.1059345890410959</v>
      </c>
      <c r="S45" t="e">
        <f t="shared" si="12"/>
        <v>#DIV/0!</v>
      </c>
      <c r="T45">
        <f t="shared" si="12"/>
        <v>0.52684950524743168</v>
      </c>
      <c r="W45" s="3" t="s">
        <v>2</v>
      </c>
      <c r="X45" t="e">
        <f t="shared" ref="X45:AD45" si="13">X33/(X20*8.76)</f>
        <v>#VALUE!</v>
      </c>
      <c r="Y45" t="e">
        <f t="shared" si="13"/>
        <v>#VALUE!</v>
      </c>
      <c r="Z45" t="e">
        <f t="shared" si="13"/>
        <v>#DIV/0!</v>
      </c>
      <c r="AA45">
        <f t="shared" si="13"/>
        <v>2.7320631659056314E-2</v>
      </c>
      <c r="AB45">
        <f t="shared" si="13"/>
        <v>8.4312257420091324E-2</v>
      </c>
      <c r="AC45" t="e">
        <f t="shared" si="13"/>
        <v>#DIV/0!</v>
      </c>
      <c r="AD45">
        <f t="shared" si="13"/>
        <v>0.4983819986533507</v>
      </c>
    </row>
    <row r="46" spans="1:43">
      <c r="B46" s="16"/>
      <c r="C46" s="3" t="s">
        <v>3</v>
      </c>
      <c r="D46">
        <f t="shared" ref="D46:J46" si="14">D34/(D21*8.76)</f>
        <v>1.2625833333333334E-2</v>
      </c>
      <c r="E46" t="e">
        <f t="shared" si="14"/>
        <v>#DIV/0!</v>
      </c>
      <c r="F46" t="e">
        <f t="shared" si="14"/>
        <v>#DIV/0!</v>
      </c>
      <c r="G46">
        <f t="shared" si="14"/>
        <v>2.5983796803652967E-2</v>
      </c>
      <c r="H46">
        <f t="shared" si="14"/>
        <v>7.2666461187214607E-2</v>
      </c>
      <c r="I46">
        <f t="shared" si="14"/>
        <v>0.10193633163565231</v>
      </c>
      <c r="J46">
        <f t="shared" si="14"/>
        <v>0.43304455145332144</v>
      </c>
      <c r="L46" s="16"/>
      <c r="M46" s="3" t="s">
        <v>3</v>
      </c>
      <c r="N46">
        <f t="shared" ref="N46:T46" si="15">N34/(N21*8.76)</f>
        <v>1.3098538812785389E-2</v>
      </c>
      <c r="O46" t="e">
        <f t="shared" si="15"/>
        <v>#DIV/0!</v>
      </c>
      <c r="P46" t="e">
        <f t="shared" si="15"/>
        <v>#DIV/0!</v>
      </c>
      <c r="Q46">
        <f t="shared" si="15"/>
        <v>2.8092808219178082E-2</v>
      </c>
      <c r="R46">
        <f t="shared" si="15"/>
        <v>8.5718637747336374E-2</v>
      </c>
      <c r="S46">
        <f t="shared" si="15"/>
        <v>0.10220474744136668</v>
      </c>
      <c r="T46">
        <f t="shared" si="15"/>
        <v>0.43293165482554929</v>
      </c>
      <c r="W46" s="3" t="s">
        <v>3</v>
      </c>
      <c r="X46">
        <f t="shared" ref="X46:AD46" si="16">X34/(X21*8.76)</f>
        <v>1.2625833333333334E-2</v>
      </c>
      <c r="Y46" t="e">
        <f t="shared" si="16"/>
        <v>#DIV/0!</v>
      </c>
      <c r="Z46" t="e">
        <f t="shared" si="16"/>
        <v>#DIV/0!</v>
      </c>
      <c r="AA46">
        <f t="shared" si="16"/>
        <v>2.6006022831050225E-2</v>
      </c>
      <c r="AB46">
        <f t="shared" si="16"/>
        <v>7.2547983257229831E-2</v>
      </c>
      <c r="AC46">
        <f t="shared" si="16"/>
        <v>0.10182918465461731</v>
      </c>
      <c r="AD46">
        <f t="shared" si="16"/>
        <v>0.43309507485945264</v>
      </c>
    </row>
    <row r="47" spans="1:43">
      <c r="B47" s="16"/>
      <c r="C47" s="3" t="s">
        <v>4</v>
      </c>
      <c r="D47" t="e">
        <f t="shared" ref="D47:J47" si="17">D35/(D22*8.76)</f>
        <v>#VALUE!</v>
      </c>
      <c r="E47" t="e">
        <f t="shared" si="17"/>
        <v>#VALUE!</v>
      </c>
      <c r="F47" t="e">
        <f t="shared" si="17"/>
        <v>#DIV/0!</v>
      </c>
      <c r="G47">
        <f t="shared" si="17"/>
        <v>7.5247928082191787E-2</v>
      </c>
      <c r="H47" t="e">
        <f t="shared" si="17"/>
        <v>#DIV/0!</v>
      </c>
      <c r="I47">
        <f t="shared" si="17"/>
        <v>0.14117234581535584</v>
      </c>
      <c r="J47">
        <f t="shared" si="17"/>
        <v>0.45968759703196349</v>
      </c>
      <c r="L47" s="16"/>
      <c r="M47" s="3" t="s">
        <v>4</v>
      </c>
      <c r="N47" t="e">
        <f t="shared" ref="N47:T47" si="18">N35/(N22*8.76)</f>
        <v>#VALUE!</v>
      </c>
      <c r="O47" t="e">
        <f t="shared" si="18"/>
        <v>#VALUE!</v>
      </c>
      <c r="P47" t="e">
        <f t="shared" si="18"/>
        <v>#DIV/0!</v>
      </c>
      <c r="Q47">
        <f t="shared" si="18"/>
        <v>8.0855108447488597E-2</v>
      </c>
      <c r="R47" t="e">
        <f t="shared" si="18"/>
        <v>#DIV/0!</v>
      </c>
      <c r="S47">
        <f t="shared" si="18"/>
        <v>0.14319868721461187</v>
      </c>
      <c r="T47">
        <f t="shared" si="18"/>
        <v>0.45836183789954338</v>
      </c>
      <c r="W47" s="3" t="s">
        <v>4</v>
      </c>
      <c r="X47" t="e">
        <f t="shared" ref="X47:AD47" si="19">X35/(X22*8.76)</f>
        <v>#VALUE!</v>
      </c>
      <c r="Y47" t="e">
        <f t="shared" si="19"/>
        <v>#VALUE!</v>
      </c>
      <c r="Z47" t="e">
        <f t="shared" si="19"/>
        <v>#DIV/0!</v>
      </c>
      <c r="AA47">
        <f t="shared" si="19"/>
        <v>7.5247928082191787E-2</v>
      </c>
      <c r="AB47" t="e">
        <f t="shared" si="19"/>
        <v>#DIV/0!</v>
      </c>
      <c r="AC47">
        <f t="shared" si="19"/>
        <v>0.14134035119712729</v>
      </c>
      <c r="AD47">
        <f t="shared" si="19"/>
        <v>0.45976912290715372</v>
      </c>
    </row>
    <row r="48" spans="1:43">
      <c r="B48" s="16"/>
      <c r="C48" s="3" t="s">
        <v>5</v>
      </c>
      <c r="D48" t="e">
        <f t="shared" ref="D48:J48" si="20">D36/(D23*8.76)</f>
        <v>#VALUE!</v>
      </c>
      <c r="E48" t="e">
        <f t="shared" si="20"/>
        <v>#VALUE!</v>
      </c>
      <c r="F48" t="e">
        <f t="shared" si="20"/>
        <v>#DIV/0!</v>
      </c>
      <c r="G48">
        <f t="shared" si="20"/>
        <v>4.5746476407914759E-2</v>
      </c>
      <c r="H48" t="e">
        <f t="shared" si="20"/>
        <v>#VALUE!</v>
      </c>
      <c r="I48">
        <f t="shared" si="20"/>
        <v>9.9139672847298702E-2</v>
      </c>
      <c r="J48">
        <f t="shared" si="20"/>
        <v>0.4568657431506849</v>
      </c>
      <c r="L48" s="16"/>
      <c r="M48" s="3" t="s">
        <v>5</v>
      </c>
      <c r="N48" t="e">
        <f t="shared" ref="N48:T48" si="21">N36/(N23*8.76)</f>
        <v>#VALUE!</v>
      </c>
      <c r="O48" t="e">
        <f t="shared" si="21"/>
        <v>#VALUE!</v>
      </c>
      <c r="P48" t="e">
        <f t="shared" si="21"/>
        <v>#DIV/0!</v>
      </c>
      <c r="Q48">
        <f t="shared" si="21"/>
        <v>4.3467652207001523E-2</v>
      </c>
      <c r="R48" t="e">
        <f t="shared" si="21"/>
        <v>#VALUE!</v>
      </c>
      <c r="S48">
        <f t="shared" si="21"/>
        <v>9.7063540176557467E-2</v>
      </c>
      <c r="T48">
        <f t="shared" si="21"/>
        <v>0.45551811757990862</v>
      </c>
      <c r="W48" s="3" t="s">
        <v>5</v>
      </c>
      <c r="X48" t="e">
        <f t="shared" ref="X48:AD48" si="22">X36/(X23*8.76)</f>
        <v>#VALUE!</v>
      </c>
      <c r="Y48" t="e">
        <f t="shared" si="22"/>
        <v>#VALUE!</v>
      </c>
      <c r="Z48" t="e">
        <f t="shared" si="22"/>
        <v>#DIV/0!</v>
      </c>
      <c r="AA48">
        <f t="shared" si="22"/>
        <v>4.5746476407914759E-2</v>
      </c>
      <c r="AB48" t="e">
        <f t="shared" si="22"/>
        <v>#VALUE!</v>
      </c>
      <c r="AC48">
        <f t="shared" si="22"/>
        <v>9.910080139290034E-2</v>
      </c>
      <c r="AD48">
        <f t="shared" si="22"/>
        <v>0.45730690753424658</v>
      </c>
    </row>
    <row r="49" spans="2:30">
      <c r="B49" s="16"/>
      <c r="C49" s="3" t="s">
        <v>6</v>
      </c>
      <c r="D49" t="e">
        <f t="shared" ref="D49:J49" si="23">D37/(D24*8.76)</f>
        <v>#VALUE!</v>
      </c>
      <c r="E49" t="e">
        <f t="shared" si="23"/>
        <v>#VALUE!</v>
      </c>
      <c r="F49" t="e">
        <f t="shared" si="23"/>
        <v>#DIV/0!</v>
      </c>
      <c r="G49">
        <f t="shared" si="23"/>
        <v>5.5499368903793339E-2</v>
      </c>
      <c r="H49" t="e">
        <f t="shared" si="23"/>
        <v>#VALUE!</v>
      </c>
      <c r="I49">
        <f t="shared" si="23"/>
        <v>0.19986803652968038</v>
      </c>
      <c r="J49" t="e">
        <f t="shared" si="23"/>
        <v>#VALUE!</v>
      </c>
      <c r="L49" s="16"/>
      <c r="M49" s="3" t="s">
        <v>6</v>
      </c>
      <c r="N49" t="e">
        <f t="shared" ref="N49:T49" si="24">N37/(N24*8.76)</f>
        <v>#VALUE!</v>
      </c>
      <c r="O49" t="e">
        <f t="shared" si="24"/>
        <v>#VALUE!</v>
      </c>
      <c r="P49" t="e">
        <f t="shared" si="24"/>
        <v>#DIV/0!</v>
      </c>
      <c r="Q49">
        <f t="shared" si="24"/>
        <v>4.7301240160007384E-2</v>
      </c>
      <c r="R49" t="e">
        <f t="shared" si="24"/>
        <v>#VALUE!</v>
      </c>
      <c r="S49">
        <f t="shared" si="24"/>
        <v>0.19380776255707763</v>
      </c>
      <c r="T49" t="e">
        <f t="shared" si="24"/>
        <v>#VALUE!</v>
      </c>
      <c r="W49" s="3" t="s">
        <v>6</v>
      </c>
      <c r="X49" t="e">
        <f t="shared" ref="X49:AD49" si="25">X37/(X24*8.76)</f>
        <v>#VALUE!</v>
      </c>
      <c r="Y49" t="e">
        <f t="shared" si="25"/>
        <v>#VALUE!</v>
      </c>
      <c r="Z49" t="e">
        <f t="shared" si="25"/>
        <v>#DIV/0!</v>
      </c>
      <c r="AA49">
        <f t="shared" si="25"/>
        <v>4.7193241069282875E-2</v>
      </c>
      <c r="AB49" t="e">
        <f t="shared" si="25"/>
        <v>#VALUE!</v>
      </c>
      <c r="AC49">
        <f t="shared" si="25"/>
        <v>0.1905337899543379</v>
      </c>
      <c r="AD49" t="e">
        <f t="shared" si="25"/>
        <v>#VALUE!</v>
      </c>
    </row>
    <row r="50" spans="2:30">
      <c r="B50" s="16"/>
      <c r="C50" s="3" t="s">
        <v>7</v>
      </c>
      <c r="D50">
        <f t="shared" ref="D50:J50" si="26">D38/(D25*8.76)</f>
        <v>1.2689809300068383E-2</v>
      </c>
      <c r="E50" t="e">
        <f t="shared" si="26"/>
        <v>#VALUE!</v>
      </c>
      <c r="F50" t="e">
        <f t="shared" si="26"/>
        <v>#DIV/0!</v>
      </c>
      <c r="G50">
        <f t="shared" si="26"/>
        <v>6.6177326484018265E-2</v>
      </c>
      <c r="H50" t="e">
        <f t="shared" si="26"/>
        <v>#VALUE!</v>
      </c>
      <c r="I50">
        <f t="shared" si="26"/>
        <v>0.13339012173045506</v>
      </c>
      <c r="J50">
        <f t="shared" si="26"/>
        <v>0.48488540182648404</v>
      </c>
      <c r="L50" s="16"/>
      <c r="M50" s="3" t="s">
        <v>7</v>
      </c>
      <c r="N50">
        <f t="shared" ref="N50:T50" si="27">N38/(N25*8.76)</f>
        <v>1.2228495246288575E-2</v>
      </c>
      <c r="O50" t="e">
        <f t="shared" si="27"/>
        <v>#VALUE!</v>
      </c>
      <c r="P50" t="e">
        <f t="shared" si="27"/>
        <v>#DIV/0!</v>
      </c>
      <c r="Q50">
        <f t="shared" si="27"/>
        <v>6.5663093607305933E-2</v>
      </c>
      <c r="R50" t="e">
        <f t="shared" si="27"/>
        <v>#VALUE!</v>
      </c>
      <c r="S50">
        <f t="shared" si="27"/>
        <v>0.1306649412848451</v>
      </c>
      <c r="T50">
        <f t="shared" si="27"/>
        <v>0.48301405878995435</v>
      </c>
      <c r="W50" s="3" t="s">
        <v>7</v>
      </c>
      <c r="X50">
        <f t="shared" ref="X50:AD50" si="28">X38/(X25*8.76)</f>
        <v>1.2689809300068383E-2</v>
      </c>
      <c r="Y50" t="e">
        <f t="shared" si="28"/>
        <v>#VALUE!</v>
      </c>
      <c r="Z50" t="e">
        <f t="shared" si="28"/>
        <v>#DIV/0!</v>
      </c>
      <c r="AA50">
        <f t="shared" si="28"/>
        <v>6.6177326484018265E-2</v>
      </c>
      <c r="AB50" t="e">
        <f t="shared" si="28"/>
        <v>#VALUE!</v>
      </c>
      <c r="AC50">
        <f t="shared" si="28"/>
        <v>0.13331219169390612</v>
      </c>
      <c r="AD50">
        <f t="shared" si="28"/>
        <v>0.48498125114155249</v>
      </c>
    </row>
    <row r="51" spans="2:30">
      <c r="B51" s="16"/>
      <c r="C51" s="3" t="s">
        <v>8</v>
      </c>
      <c r="D51" t="e">
        <f t="shared" ref="D51:J51" si="29">D39/(D26*8.76)</f>
        <v>#VALUE!</v>
      </c>
      <c r="E51" t="e">
        <f t="shared" si="29"/>
        <v>#VALUE!</v>
      </c>
      <c r="F51" t="e">
        <f t="shared" si="29"/>
        <v>#DIV/0!</v>
      </c>
      <c r="G51">
        <f t="shared" si="29"/>
        <v>0.62459488340517033</v>
      </c>
      <c r="H51" t="e">
        <f t="shared" si="29"/>
        <v>#VALUE!</v>
      </c>
      <c r="I51">
        <f t="shared" si="29"/>
        <v>0.20187361634869652</v>
      </c>
      <c r="J51">
        <f t="shared" si="29"/>
        <v>0.49173868825238687</v>
      </c>
      <c r="L51" s="16"/>
      <c r="M51" s="3" t="s">
        <v>8</v>
      </c>
      <c r="N51" t="e">
        <f t="shared" ref="N51:T51" si="30">N39/(N26*8.76)</f>
        <v>#VALUE!</v>
      </c>
      <c r="O51" t="e">
        <f t="shared" si="30"/>
        <v>#VALUE!</v>
      </c>
      <c r="P51" t="e">
        <f t="shared" si="30"/>
        <v>#DIV/0!</v>
      </c>
      <c r="Q51">
        <f t="shared" si="30"/>
        <v>0.62803002182697754</v>
      </c>
      <c r="R51" t="e">
        <f t="shared" si="30"/>
        <v>#VALUE!</v>
      </c>
      <c r="S51">
        <f t="shared" si="30"/>
        <v>0.2017846540187716</v>
      </c>
      <c r="T51">
        <f t="shared" si="30"/>
        <v>0.4910438978829389</v>
      </c>
      <c r="W51" s="3" t="s">
        <v>8</v>
      </c>
      <c r="X51" t="e">
        <f t="shared" ref="X51:AD51" si="31">X39/(X26*8.76)</f>
        <v>#VALUE!</v>
      </c>
      <c r="Y51" t="e">
        <f t="shared" si="31"/>
        <v>#VALUE!</v>
      </c>
      <c r="Z51" t="e">
        <f t="shared" si="31"/>
        <v>#DIV/0!</v>
      </c>
      <c r="AA51">
        <f t="shared" si="31"/>
        <v>0.19100899608455593</v>
      </c>
      <c r="AB51" t="e">
        <f t="shared" si="31"/>
        <v>#VALUE!</v>
      </c>
      <c r="AC51">
        <f t="shared" si="31"/>
        <v>0.19508298398941576</v>
      </c>
      <c r="AD51">
        <f t="shared" si="31"/>
        <v>0.47121666090652664</v>
      </c>
    </row>
    <row r="52" spans="2:30">
      <c r="B52" s="16"/>
      <c r="C52" s="3" t="s">
        <v>9</v>
      </c>
      <c r="D52" t="e">
        <f t="shared" ref="D52:J52" si="32">D40/(D27*8.76)</f>
        <v>#VALUE!</v>
      </c>
      <c r="E52" t="e">
        <f t="shared" si="32"/>
        <v>#VALUE!</v>
      </c>
      <c r="F52" t="e">
        <f t="shared" si="32"/>
        <v>#DIV/0!</v>
      </c>
      <c r="G52">
        <f t="shared" si="32"/>
        <v>4.5166111111111108E-2</v>
      </c>
      <c r="H52">
        <f t="shared" si="32"/>
        <v>0.10236635273972604</v>
      </c>
      <c r="I52">
        <f t="shared" si="32"/>
        <v>0.10572184460603751</v>
      </c>
      <c r="J52">
        <f t="shared" si="32"/>
        <v>0.4306379490106545</v>
      </c>
      <c r="L52" s="16"/>
      <c r="M52" s="3" t="s">
        <v>9</v>
      </c>
      <c r="N52" t="e">
        <f t="shared" ref="N52:T52" si="33">N40/(N27*8.76)</f>
        <v>#VALUE!</v>
      </c>
      <c r="O52" t="e">
        <f t="shared" si="33"/>
        <v>#VALUE!</v>
      </c>
      <c r="P52" t="e">
        <f t="shared" si="33"/>
        <v>#DIV/0!</v>
      </c>
      <c r="Q52">
        <f t="shared" si="33"/>
        <v>5.0494391171993912E-2</v>
      </c>
      <c r="R52">
        <f t="shared" si="33"/>
        <v>0.10966926369863014</v>
      </c>
      <c r="S52">
        <f t="shared" si="33"/>
        <v>0.1170043029000007</v>
      </c>
      <c r="T52">
        <f t="shared" si="33"/>
        <v>0.43324177701674277</v>
      </c>
      <c r="W52" s="3" t="s">
        <v>9</v>
      </c>
      <c r="X52" t="e">
        <f t="shared" ref="X52:AD52" si="34">X40/(X27*8.76)</f>
        <v>#VALUE!</v>
      </c>
      <c r="Y52" t="e">
        <f t="shared" si="34"/>
        <v>#VALUE!</v>
      </c>
      <c r="Z52" t="e">
        <f t="shared" si="34"/>
        <v>#DIV/0!</v>
      </c>
      <c r="AA52">
        <f t="shared" si="34"/>
        <v>4.5166111111111108E-2</v>
      </c>
      <c r="AB52">
        <f t="shared" si="34"/>
        <v>0.10236635273972604</v>
      </c>
      <c r="AC52">
        <f t="shared" si="34"/>
        <v>0.10639737627159977</v>
      </c>
      <c r="AD52">
        <f t="shared" si="34"/>
        <v>0.43101034627092843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402E-118C-4C67-97F7-7F9DFC608C46}">
  <dimension ref="B1:BJ52"/>
  <sheetViews>
    <sheetView topLeftCell="X21" workbookViewId="0">
      <selection activeCell="AJ32" sqref="AJ32"/>
    </sheetView>
  </sheetViews>
  <sheetFormatPr defaultRowHeight="14.75"/>
  <cols>
    <col min="2" max="2" width="10.54296875" customWidth="1"/>
    <col min="3" max="3" width="9.26953125" bestFit="1" customWidth="1"/>
    <col min="15" max="15" width="10.86328125" customWidth="1"/>
    <col min="19" max="19" width="9.54296875" bestFit="1" customWidth="1"/>
    <col min="20" max="20" width="9" bestFit="1" customWidth="1"/>
    <col min="27" max="27" width="8.7265625" style="16"/>
    <col min="28" max="28" width="10.40625" customWidth="1"/>
    <col min="29" max="29" width="8.7265625" bestFit="1" customWidth="1"/>
    <col min="30" max="30" width="9.26953125" bestFit="1" customWidth="1"/>
    <col min="36" max="36" width="9.5" customWidth="1"/>
    <col min="39" max="39" width="8.7265625" style="16"/>
    <col min="40" max="40" width="10.26953125" customWidth="1"/>
    <col min="51" max="51" width="8.7265625" style="16"/>
  </cols>
  <sheetData>
    <row r="1" spans="2:62">
      <c r="B1" t="s">
        <v>140</v>
      </c>
      <c r="O1" t="s">
        <v>99</v>
      </c>
      <c r="AA1" s="16" t="s">
        <v>181</v>
      </c>
      <c r="AB1" s="16" t="s">
        <v>178</v>
      </c>
      <c r="AC1" s="16"/>
      <c r="AD1" s="16"/>
      <c r="AE1" s="16"/>
      <c r="AF1" s="16"/>
      <c r="AG1" s="16"/>
      <c r="AH1" s="16"/>
      <c r="AI1" s="16"/>
      <c r="AJ1" s="16"/>
      <c r="AK1" s="16"/>
      <c r="AL1" s="16"/>
      <c r="AN1" s="16" t="s">
        <v>179</v>
      </c>
      <c r="AO1" s="16"/>
      <c r="AP1" s="16"/>
      <c r="AQ1" s="16"/>
      <c r="AR1" s="16"/>
      <c r="AS1" s="16"/>
      <c r="AT1" s="16"/>
      <c r="AU1" s="16"/>
      <c r="AV1" s="16"/>
      <c r="AW1" s="16"/>
      <c r="AX1" s="16"/>
      <c r="AZ1" s="16" t="s">
        <v>180</v>
      </c>
      <c r="BA1" s="16"/>
      <c r="BB1" s="16"/>
      <c r="BC1" s="16"/>
      <c r="BD1" s="16"/>
      <c r="BE1" s="16"/>
      <c r="BF1" s="16"/>
      <c r="BG1" s="16"/>
      <c r="BH1" s="16"/>
      <c r="BI1" s="16"/>
      <c r="BJ1" s="16"/>
    </row>
    <row r="2" spans="2:62">
      <c r="G2" t="s">
        <v>28</v>
      </c>
      <c r="H2">
        <v>74.2</v>
      </c>
      <c r="I2" s="2" t="s">
        <v>13</v>
      </c>
      <c r="R2" t="s">
        <v>28</v>
      </c>
      <c r="S2">
        <v>85.3</v>
      </c>
      <c r="T2" s="2" t="s">
        <v>13</v>
      </c>
      <c r="AA2" s="16" t="s">
        <v>182</v>
      </c>
      <c r="AH2" t="s">
        <v>130</v>
      </c>
      <c r="AI2">
        <v>75.5</v>
      </c>
      <c r="AJ2" s="2" t="s">
        <v>13</v>
      </c>
      <c r="AS2" s="2"/>
      <c r="AT2" t="s">
        <v>130</v>
      </c>
      <c r="AU2">
        <v>76.5</v>
      </c>
      <c r="AV2" s="2" t="s">
        <v>13</v>
      </c>
      <c r="BE2" s="2"/>
    </row>
    <row r="3" spans="2:62">
      <c r="B3" s="1" t="s">
        <v>14</v>
      </c>
      <c r="C3" t="s">
        <v>110</v>
      </c>
      <c r="E3" t="s">
        <v>139</v>
      </c>
      <c r="F3" s="1" t="s">
        <v>10</v>
      </c>
      <c r="G3" t="s">
        <v>142</v>
      </c>
      <c r="O3" s="1" t="s">
        <v>14</v>
      </c>
      <c r="P3" t="s">
        <v>110</v>
      </c>
      <c r="Q3" t="s">
        <v>118</v>
      </c>
      <c r="R3" t="s">
        <v>139</v>
      </c>
      <c r="S3">
        <v>12</v>
      </c>
      <c r="T3" s="2" t="s">
        <v>111</v>
      </c>
      <c r="Y3" s="2"/>
      <c r="Z3" s="2"/>
      <c r="AA3" s="25" t="s">
        <v>183</v>
      </c>
      <c r="AB3" s="1" t="s">
        <v>14</v>
      </c>
      <c r="AE3" s="1" t="s">
        <v>14</v>
      </c>
      <c r="AH3" s="1" t="s">
        <v>10</v>
      </c>
      <c r="AK3" s="1" t="s">
        <v>14</v>
      </c>
      <c r="AN3" s="1" t="s">
        <v>14</v>
      </c>
      <c r="AQ3" s="1" t="s">
        <v>14</v>
      </c>
      <c r="AT3" s="1" t="s">
        <v>10</v>
      </c>
      <c r="AW3" s="1" t="s">
        <v>14</v>
      </c>
      <c r="AZ3" s="1"/>
      <c r="BC3" s="1"/>
    </row>
    <row r="4" spans="2:62">
      <c r="B4" s="1" t="s">
        <v>77</v>
      </c>
      <c r="C4" s="6">
        <v>8.6024580000000004</v>
      </c>
      <c r="D4" s="1" t="s">
        <v>77</v>
      </c>
      <c r="E4" s="15">
        <v>103.229501</v>
      </c>
      <c r="F4" s="1" t="s">
        <v>0</v>
      </c>
      <c r="G4" s="6">
        <v>57.355212999999999</v>
      </c>
      <c r="I4" t="s">
        <v>141</v>
      </c>
      <c r="O4" s="1" t="s">
        <v>77</v>
      </c>
      <c r="P4" s="6">
        <v>4.851718</v>
      </c>
      <c r="Q4">
        <v>45</v>
      </c>
      <c r="R4" s="6">
        <f>P4*$S$3</f>
        <v>58.220616</v>
      </c>
      <c r="AB4" s="1" t="s">
        <v>77</v>
      </c>
      <c r="AC4" s="6">
        <v>28.095445000000002</v>
      </c>
      <c r="AD4" s="6">
        <f>AC4*8</f>
        <v>224.76356000000001</v>
      </c>
      <c r="AE4" s="1" t="s">
        <v>210</v>
      </c>
      <c r="AF4" s="6">
        <v>2488.7557109999998</v>
      </c>
      <c r="AH4" s="1" t="s">
        <v>0</v>
      </c>
      <c r="AI4" s="6">
        <v>68.958921000000004</v>
      </c>
      <c r="AK4" s="1" t="s">
        <v>89</v>
      </c>
      <c r="AL4" s="6">
        <v>0.65986699999999998</v>
      </c>
      <c r="AN4" s="1" t="s">
        <v>77</v>
      </c>
      <c r="AO4" s="6">
        <v>28.083604999999999</v>
      </c>
      <c r="AP4" s="6">
        <f>AO4*8</f>
        <v>224.66883999999999</v>
      </c>
      <c r="AQ4" s="1" t="s">
        <v>210</v>
      </c>
      <c r="AR4" s="6">
        <v>3658.0474479999998</v>
      </c>
      <c r="AT4" s="1" t="s">
        <v>0</v>
      </c>
      <c r="AU4" s="6">
        <v>77.593249999999998</v>
      </c>
      <c r="AW4" s="1" t="s">
        <v>89</v>
      </c>
      <c r="AX4" s="6">
        <v>0.21313299999999999</v>
      </c>
      <c r="AZ4" s="1"/>
      <c r="BC4" s="1"/>
      <c r="BD4" s="6"/>
      <c r="BI4" s="1"/>
      <c r="BJ4" s="6"/>
    </row>
    <row r="5" spans="2:62">
      <c r="B5" s="1" t="s">
        <v>78</v>
      </c>
      <c r="C5" s="6">
        <v>70</v>
      </c>
      <c r="D5" s="1" t="s">
        <v>78</v>
      </c>
      <c r="E5" s="15">
        <v>840</v>
      </c>
      <c r="F5" s="1" t="s">
        <v>1</v>
      </c>
      <c r="G5" s="6">
        <v>58.602649999999997</v>
      </c>
      <c r="I5" s="1" t="s">
        <v>14</v>
      </c>
      <c r="J5" t="s">
        <v>110</v>
      </c>
      <c r="O5" s="1" t="s">
        <v>78</v>
      </c>
      <c r="P5" s="6">
        <v>51.563043</v>
      </c>
      <c r="Q5">
        <v>70</v>
      </c>
      <c r="R5" s="6">
        <f t="shared" ref="R5:R13" si="0">P5*$S$3</f>
        <v>618.75651600000003</v>
      </c>
      <c r="T5" s="1" t="s">
        <v>14</v>
      </c>
      <c r="U5" t="s">
        <v>110</v>
      </c>
      <c r="V5" t="s">
        <v>118</v>
      </c>
      <c r="X5" t="s">
        <v>14</v>
      </c>
      <c r="Y5" t="s">
        <v>117</v>
      </c>
      <c r="AB5" s="1" t="s">
        <v>78</v>
      </c>
      <c r="AC5" s="6">
        <v>70</v>
      </c>
      <c r="AD5" s="6">
        <f t="shared" ref="AD5:AD13" si="1">AC5*8</f>
        <v>560</v>
      </c>
      <c r="AE5" s="1" t="s">
        <v>211</v>
      </c>
      <c r="AF5" s="6">
        <v>1950.805625</v>
      </c>
      <c r="AH5" s="1" t="s">
        <v>1</v>
      </c>
      <c r="AI5" s="6">
        <v>65.329759999999993</v>
      </c>
      <c r="AK5" s="1" t="s">
        <v>90</v>
      </c>
      <c r="AL5" s="6">
        <v>2.5</v>
      </c>
      <c r="AN5" s="1" t="s">
        <v>78</v>
      </c>
      <c r="AO5" s="6">
        <v>70</v>
      </c>
      <c r="AP5" s="6">
        <f t="shared" ref="AP5:AP13" si="2">AO5*8</f>
        <v>560</v>
      </c>
      <c r="AQ5" s="1" t="s">
        <v>211</v>
      </c>
      <c r="AR5" s="6">
        <v>4312.6788560000005</v>
      </c>
      <c r="AT5" s="1" t="s">
        <v>1</v>
      </c>
      <c r="AU5" s="6">
        <v>65.900982999999997</v>
      </c>
      <c r="AW5" s="1" t="s">
        <v>90</v>
      </c>
      <c r="AX5" s="6">
        <v>2.5</v>
      </c>
      <c r="AZ5" s="1"/>
      <c r="BC5" s="1"/>
      <c r="BD5" s="6"/>
      <c r="BI5" s="1"/>
      <c r="BJ5" s="6"/>
    </row>
    <row r="6" spans="2:62">
      <c r="B6" s="1" t="s">
        <v>79</v>
      </c>
      <c r="C6" s="6">
        <v>3</v>
      </c>
      <c r="D6" s="1" t="s">
        <v>79</v>
      </c>
      <c r="E6" s="15">
        <v>36</v>
      </c>
      <c r="F6" s="1" t="s">
        <v>2</v>
      </c>
      <c r="G6" s="6">
        <v>64.321073999999996</v>
      </c>
      <c r="I6" s="1" t="s">
        <v>89</v>
      </c>
      <c r="J6" s="6">
        <v>2.642023</v>
      </c>
      <c r="K6">
        <v>10</v>
      </c>
      <c r="L6" s="1" t="s">
        <v>112</v>
      </c>
      <c r="M6" s="15">
        <v>8550.0439150000002</v>
      </c>
      <c r="O6" s="1" t="s">
        <v>79</v>
      </c>
      <c r="P6" s="6">
        <v>3</v>
      </c>
      <c r="Q6">
        <v>3</v>
      </c>
      <c r="R6" s="6">
        <f t="shared" si="0"/>
        <v>36</v>
      </c>
      <c r="T6" s="1" t="s">
        <v>89</v>
      </c>
      <c r="U6" s="6">
        <v>6.506005</v>
      </c>
      <c r="V6">
        <v>10</v>
      </c>
      <c r="X6" t="s">
        <v>112</v>
      </c>
      <c r="Y6" s="15">
        <v>8768.0327518451195</v>
      </c>
      <c r="Z6" s="6"/>
      <c r="AB6" s="1" t="s">
        <v>79</v>
      </c>
      <c r="AC6" s="6">
        <v>0.37889899999999999</v>
      </c>
      <c r="AD6" s="6">
        <f t="shared" si="1"/>
        <v>3.0311919999999999</v>
      </c>
      <c r="AE6" s="1" t="s">
        <v>212</v>
      </c>
      <c r="AF6" s="6">
        <v>8480.0840489999991</v>
      </c>
      <c r="AH6" s="1" t="s">
        <v>2</v>
      </c>
      <c r="AI6" s="6">
        <v>112.00362199999999</v>
      </c>
      <c r="AK6" s="1" t="s">
        <v>91</v>
      </c>
      <c r="AL6" s="6">
        <v>10.970964</v>
      </c>
      <c r="AN6" s="1" t="s">
        <v>79</v>
      </c>
      <c r="AO6" s="6">
        <v>0.54445100000000002</v>
      </c>
      <c r="AP6" s="6">
        <f t="shared" si="2"/>
        <v>4.3556080000000001</v>
      </c>
      <c r="AQ6" s="1" t="s">
        <v>212</v>
      </c>
      <c r="AR6" s="6">
        <v>8324.2873660000005</v>
      </c>
      <c r="AT6" s="1" t="s">
        <v>2</v>
      </c>
      <c r="AU6" s="6">
        <v>185.34001799999999</v>
      </c>
      <c r="AW6" s="1" t="s">
        <v>91</v>
      </c>
      <c r="AX6" s="6">
        <v>3.450488</v>
      </c>
      <c r="AZ6" s="1"/>
      <c r="BC6" s="1"/>
      <c r="BD6" s="6"/>
      <c r="BI6" s="1"/>
      <c r="BJ6" s="6"/>
    </row>
    <row r="7" spans="2:62">
      <c r="B7" s="1" t="s">
        <v>80</v>
      </c>
      <c r="C7" s="6">
        <v>272.21564699999999</v>
      </c>
      <c r="D7" s="1" t="s">
        <v>80</v>
      </c>
      <c r="E7" s="15">
        <v>3266.5877650000002</v>
      </c>
      <c r="F7" s="1" t="s">
        <v>3</v>
      </c>
      <c r="G7" s="6">
        <v>65.742036999999996</v>
      </c>
      <c r="I7" s="1" t="s">
        <v>90</v>
      </c>
      <c r="J7" s="6">
        <v>6.0786889999999998</v>
      </c>
      <c r="K7">
        <v>10</v>
      </c>
      <c r="L7" s="1" t="s">
        <v>113</v>
      </c>
      <c r="M7" s="15">
        <v>2474.0485990000002</v>
      </c>
      <c r="O7" s="1" t="s">
        <v>80</v>
      </c>
      <c r="P7" s="6">
        <v>217.578081</v>
      </c>
      <c r="Q7">
        <v>320</v>
      </c>
      <c r="R7" s="6">
        <f t="shared" si="0"/>
        <v>2610.936972</v>
      </c>
      <c r="T7" s="1" t="s">
        <v>90</v>
      </c>
      <c r="U7" s="6">
        <v>9.9526719999999997</v>
      </c>
      <c r="V7">
        <v>10</v>
      </c>
      <c r="X7" t="s">
        <v>113</v>
      </c>
      <c r="Y7" s="15">
        <v>10884.012699868201</v>
      </c>
      <c r="Z7" s="6"/>
      <c r="AB7" s="1" t="s">
        <v>80</v>
      </c>
      <c r="AC7" s="6">
        <v>320</v>
      </c>
      <c r="AD7" s="6">
        <f t="shared" si="1"/>
        <v>2560</v>
      </c>
      <c r="AE7" s="1" t="s">
        <v>213</v>
      </c>
      <c r="AF7" s="6">
        <v>3541.3224570000002</v>
      </c>
      <c r="AH7" s="1" t="s">
        <v>3</v>
      </c>
      <c r="AI7" s="6">
        <v>73.975751000000002</v>
      </c>
      <c r="AK7" s="1" t="s">
        <v>92</v>
      </c>
      <c r="AL7" s="6">
        <v>20</v>
      </c>
      <c r="AN7" s="1" t="s">
        <v>80</v>
      </c>
      <c r="AO7" s="6">
        <v>320</v>
      </c>
      <c r="AP7" s="6">
        <f t="shared" si="2"/>
        <v>2560</v>
      </c>
      <c r="AQ7" s="1" t="s">
        <v>213</v>
      </c>
      <c r="AR7" s="6">
        <v>3839.8440660000001</v>
      </c>
      <c r="AT7" s="1" t="s">
        <v>3</v>
      </c>
      <c r="AU7" s="6">
        <v>73.316063999999997</v>
      </c>
      <c r="AW7" s="1" t="s">
        <v>92</v>
      </c>
      <c r="AX7" s="6">
        <v>10.460169</v>
      </c>
      <c r="AZ7" s="1"/>
      <c r="BC7" s="1"/>
      <c r="BD7" s="6"/>
      <c r="BI7" s="1"/>
      <c r="BJ7" s="6"/>
    </row>
    <row r="8" spans="2:62">
      <c r="B8" s="1" t="s">
        <v>81</v>
      </c>
      <c r="C8" s="6">
        <v>21</v>
      </c>
      <c r="D8" s="1" t="s">
        <v>81</v>
      </c>
      <c r="E8" s="15">
        <v>252</v>
      </c>
      <c r="F8" s="1" t="s">
        <v>4</v>
      </c>
      <c r="G8" s="6">
        <v>79.235411999999997</v>
      </c>
      <c r="I8" s="1" t="s">
        <v>91</v>
      </c>
      <c r="J8" s="6">
        <v>10.307575</v>
      </c>
      <c r="K8">
        <v>60</v>
      </c>
      <c r="L8" s="1" t="s">
        <v>114</v>
      </c>
      <c r="M8" s="15">
        <v>5497.1230949999999</v>
      </c>
      <c r="O8" s="1" t="s">
        <v>81</v>
      </c>
      <c r="P8" s="6">
        <v>11.828690999999999</v>
      </c>
      <c r="Q8">
        <v>21</v>
      </c>
      <c r="R8" s="6">
        <f t="shared" si="0"/>
        <v>141.94429199999999</v>
      </c>
      <c r="T8" s="1" t="s">
        <v>91</v>
      </c>
      <c r="U8" s="6">
        <v>7.5988220000000002</v>
      </c>
      <c r="V8">
        <v>60</v>
      </c>
      <c r="X8" t="s">
        <v>114</v>
      </c>
      <c r="Y8" s="15">
        <v>12280.9062006689</v>
      </c>
      <c r="Z8" s="6"/>
      <c r="AB8" s="1" t="s">
        <v>81</v>
      </c>
      <c r="AC8" s="6">
        <v>21</v>
      </c>
      <c r="AD8" s="6">
        <f t="shared" si="1"/>
        <v>168</v>
      </c>
      <c r="AE8" s="1" t="s">
        <v>214</v>
      </c>
      <c r="AF8" s="6">
        <v>1226.5729229999999</v>
      </c>
      <c r="AH8" s="1" t="s">
        <v>4</v>
      </c>
      <c r="AI8" s="6">
        <v>67.149917000000002</v>
      </c>
      <c r="AK8" s="1" t="s">
        <v>93</v>
      </c>
      <c r="AL8" s="6">
        <v>6.8412829999999998</v>
      </c>
      <c r="AN8" s="1" t="s">
        <v>81</v>
      </c>
      <c r="AO8" s="6">
        <v>2.9237060000000001</v>
      </c>
      <c r="AP8" s="6">
        <f t="shared" si="2"/>
        <v>23.389648000000001</v>
      </c>
      <c r="AQ8" s="1" t="s">
        <v>214</v>
      </c>
      <c r="AR8" s="6">
        <v>1021.637457</v>
      </c>
      <c r="AT8" s="1" t="s">
        <v>4</v>
      </c>
      <c r="AU8" s="6">
        <v>65.835791999999998</v>
      </c>
      <c r="AW8" s="1" t="s">
        <v>93</v>
      </c>
      <c r="AX8" s="6">
        <v>1.730529</v>
      </c>
      <c r="AZ8" s="1"/>
      <c r="BC8" s="1"/>
      <c r="BD8" s="6"/>
      <c r="BI8" s="1"/>
      <c r="BJ8" s="6"/>
    </row>
    <row r="9" spans="2:62">
      <c r="B9" s="1" t="s">
        <v>82</v>
      </c>
      <c r="C9" s="6">
        <v>230.16213999999999</v>
      </c>
      <c r="D9" s="1" t="s">
        <v>82</v>
      </c>
      <c r="E9" s="15">
        <v>2761.9456799999998</v>
      </c>
      <c r="F9" s="1" t="s">
        <v>5</v>
      </c>
      <c r="G9" s="6">
        <v>64.945826999999994</v>
      </c>
      <c r="I9" s="1" t="s">
        <v>92</v>
      </c>
      <c r="J9" s="6">
        <v>20</v>
      </c>
      <c r="K9">
        <v>20</v>
      </c>
      <c r="L9" s="1" t="s">
        <v>115</v>
      </c>
      <c r="M9" s="15">
        <v>3583.1936719999999</v>
      </c>
      <c r="O9" s="1" t="s">
        <v>82</v>
      </c>
      <c r="P9" s="6">
        <v>147.97066599999999</v>
      </c>
      <c r="Q9">
        <v>240</v>
      </c>
      <c r="R9" s="6">
        <f t="shared" si="0"/>
        <v>1775.6479919999999</v>
      </c>
      <c r="T9" s="1" t="s">
        <v>92</v>
      </c>
      <c r="U9" s="6">
        <v>20</v>
      </c>
      <c r="V9">
        <v>20</v>
      </c>
      <c r="X9" t="s">
        <v>115</v>
      </c>
      <c r="Y9" s="15">
        <v>5659.2791971116003</v>
      </c>
      <c r="Z9" s="6"/>
      <c r="AB9" s="1" t="s">
        <v>82</v>
      </c>
      <c r="AC9" s="6">
        <v>240</v>
      </c>
      <c r="AD9" s="6">
        <f t="shared" si="1"/>
        <v>1920</v>
      </c>
      <c r="AE9" s="1" t="s">
        <v>215</v>
      </c>
      <c r="AF9" s="6">
        <v>297.55601799999999</v>
      </c>
      <c r="AH9" s="1" t="s">
        <v>5</v>
      </c>
      <c r="AI9" s="6">
        <v>71.926951000000003</v>
      </c>
      <c r="AK9" s="1" t="s">
        <v>94</v>
      </c>
      <c r="AL9" s="6">
        <v>2.646045</v>
      </c>
      <c r="AN9" s="1" t="s">
        <v>82</v>
      </c>
      <c r="AO9" s="6">
        <v>240</v>
      </c>
      <c r="AP9" s="6">
        <f t="shared" si="2"/>
        <v>1920</v>
      </c>
      <c r="AQ9" s="1" t="s">
        <v>215</v>
      </c>
      <c r="AR9" s="6">
        <v>417.95709599999998</v>
      </c>
      <c r="AT9" s="1" t="s">
        <v>5</v>
      </c>
      <c r="AU9" s="6">
        <v>70.325636000000003</v>
      </c>
      <c r="AW9" s="1" t="s">
        <v>94</v>
      </c>
      <c r="AX9" s="6">
        <v>1.0626359999999999</v>
      </c>
      <c r="AZ9" s="1"/>
      <c r="BC9" s="1"/>
      <c r="BD9" s="6"/>
      <c r="BI9" s="1"/>
      <c r="BJ9" s="6"/>
    </row>
    <row r="10" spans="2:62">
      <c r="B10" s="1" t="s">
        <v>83</v>
      </c>
      <c r="C10" s="6">
        <v>75</v>
      </c>
      <c r="D10" s="1" t="s">
        <v>83</v>
      </c>
      <c r="E10" s="15">
        <v>900</v>
      </c>
      <c r="F10" s="1" t="s">
        <v>6</v>
      </c>
      <c r="G10" s="6">
        <v>81.159908999999999</v>
      </c>
      <c r="I10" s="1" t="s">
        <v>93</v>
      </c>
      <c r="J10" s="6">
        <v>8.3699290000000008</v>
      </c>
      <c r="K10">
        <v>20</v>
      </c>
      <c r="L10" s="1" t="s">
        <v>116</v>
      </c>
      <c r="M10" s="15">
        <v>3439.4010830000002</v>
      </c>
      <c r="O10" s="1" t="s">
        <v>83</v>
      </c>
      <c r="P10" s="6">
        <v>75</v>
      </c>
      <c r="Q10">
        <v>75</v>
      </c>
      <c r="R10" s="6">
        <f t="shared" si="0"/>
        <v>900</v>
      </c>
      <c r="T10" s="1" t="s">
        <v>93</v>
      </c>
      <c r="U10" s="6">
        <v>11.368691</v>
      </c>
      <c r="V10">
        <v>20</v>
      </c>
      <c r="X10" t="s">
        <v>116</v>
      </c>
      <c r="Y10" s="15">
        <v>199.96307429580699</v>
      </c>
      <c r="Z10" s="6"/>
      <c r="AB10" s="1" t="s">
        <v>83</v>
      </c>
      <c r="AC10" s="6">
        <v>75</v>
      </c>
      <c r="AD10" s="6">
        <f t="shared" si="1"/>
        <v>600</v>
      </c>
      <c r="AE10" s="1" t="s">
        <v>216</v>
      </c>
      <c r="AF10" s="6">
        <v>576.03972199999998</v>
      </c>
      <c r="AH10" s="1" t="s">
        <v>6</v>
      </c>
      <c r="AI10" s="6">
        <v>574.90184299999999</v>
      </c>
      <c r="AK10" s="1" t="s">
        <v>95</v>
      </c>
      <c r="AL10" s="6">
        <v>1.1469549999999999</v>
      </c>
      <c r="AN10" s="1" t="s">
        <v>83</v>
      </c>
      <c r="AO10" s="6">
        <v>75</v>
      </c>
      <c r="AP10" s="6">
        <f t="shared" si="2"/>
        <v>600</v>
      </c>
      <c r="AQ10" s="1" t="s">
        <v>216</v>
      </c>
      <c r="AR10" s="6">
        <v>270.35254800000001</v>
      </c>
      <c r="AT10" s="1" t="s">
        <v>6</v>
      </c>
      <c r="AU10" s="6">
        <v>639.29618800000003</v>
      </c>
      <c r="AW10" s="1" t="s">
        <v>95</v>
      </c>
      <c r="AX10" s="6">
        <v>0</v>
      </c>
      <c r="AZ10" s="1"/>
      <c r="BC10" s="1"/>
      <c r="BD10" s="6"/>
      <c r="BI10" s="1"/>
      <c r="BJ10" s="6"/>
    </row>
    <row r="11" spans="2:62">
      <c r="B11" s="1" t="s">
        <v>84</v>
      </c>
      <c r="C11" s="6">
        <v>165.14340200000001</v>
      </c>
      <c r="D11" s="1" t="s">
        <v>84</v>
      </c>
      <c r="E11" s="15">
        <v>1981.7208290000001</v>
      </c>
      <c r="F11" s="1" t="s">
        <v>7</v>
      </c>
      <c r="G11" s="6">
        <v>64.603847000000002</v>
      </c>
      <c r="I11" s="1" t="s">
        <v>94</v>
      </c>
      <c r="J11" s="6">
        <v>2.0430570000000001</v>
      </c>
      <c r="K11">
        <v>60</v>
      </c>
      <c r="O11" s="1" t="s">
        <v>84</v>
      </c>
      <c r="P11" s="6">
        <v>102.319502</v>
      </c>
      <c r="Q11">
        <v>190</v>
      </c>
      <c r="R11" s="6">
        <f t="shared" si="0"/>
        <v>1227.834024</v>
      </c>
      <c r="T11" s="1" t="s">
        <v>94</v>
      </c>
      <c r="U11" s="6">
        <v>7.6565250000000002</v>
      </c>
      <c r="V11">
        <v>60</v>
      </c>
      <c r="Z11" s="6"/>
      <c r="AB11" s="1" t="s">
        <v>84</v>
      </c>
      <c r="AC11" s="6">
        <v>190</v>
      </c>
      <c r="AD11" s="6">
        <f t="shared" si="1"/>
        <v>1520</v>
      </c>
      <c r="AE11" s="1" t="s">
        <v>217</v>
      </c>
      <c r="AF11" s="6">
        <v>7.5133830000000001</v>
      </c>
      <c r="AH11" s="1" t="s">
        <v>7</v>
      </c>
      <c r="AI11" s="6">
        <v>74.376880999999997</v>
      </c>
      <c r="AK11" s="1" t="s">
        <v>177</v>
      </c>
      <c r="AL11" s="6">
        <v>4.0501050000000003</v>
      </c>
      <c r="AN11" s="1" t="s">
        <v>84</v>
      </c>
      <c r="AO11" s="6">
        <v>190</v>
      </c>
      <c r="AP11" s="6">
        <f t="shared" si="2"/>
        <v>1520</v>
      </c>
      <c r="AQ11" s="1" t="s">
        <v>217</v>
      </c>
      <c r="AR11" s="6">
        <v>0</v>
      </c>
      <c r="AT11" s="1" t="s">
        <v>7</v>
      </c>
      <c r="AU11" s="6">
        <v>72.926833000000002</v>
      </c>
      <c r="AW11" s="1" t="s">
        <v>177</v>
      </c>
      <c r="AX11" s="6">
        <v>2.1045739999999999</v>
      </c>
      <c r="AZ11" s="1"/>
      <c r="BC11" s="1"/>
      <c r="BD11" s="6"/>
      <c r="BI11" s="1"/>
      <c r="BJ11" s="6"/>
    </row>
    <row r="12" spans="2:62">
      <c r="B12" s="1" t="s">
        <v>85</v>
      </c>
      <c r="C12" s="6">
        <v>30</v>
      </c>
      <c r="D12" s="1" t="s">
        <v>85</v>
      </c>
      <c r="E12" s="15">
        <v>360</v>
      </c>
      <c r="F12" s="1" t="s">
        <v>8</v>
      </c>
      <c r="G12" s="6">
        <v>69.796608000000006</v>
      </c>
      <c r="I12" s="1" t="s">
        <v>95</v>
      </c>
      <c r="J12" s="6">
        <v>5.3132239999999999</v>
      </c>
      <c r="K12">
        <v>25</v>
      </c>
      <c r="O12" s="1" t="s">
        <v>85</v>
      </c>
      <c r="P12" s="6">
        <v>30</v>
      </c>
      <c r="Q12">
        <v>30</v>
      </c>
      <c r="R12" s="6">
        <f t="shared" si="0"/>
        <v>360</v>
      </c>
      <c r="T12" s="1" t="s">
        <v>95</v>
      </c>
      <c r="U12" s="6">
        <v>3.8930250000000002</v>
      </c>
      <c r="V12">
        <v>25</v>
      </c>
      <c r="Z12" s="6"/>
      <c r="AB12" s="1" t="s">
        <v>85</v>
      </c>
      <c r="AC12" s="6">
        <v>28.955537</v>
      </c>
      <c r="AD12" s="6">
        <f t="shared" si="1"/>
        <v>231.644296</v>
      </c>
      <c r="AE12" s="1" t="s">
        <v>218</v>
      </c>
      <c r="AF12" s="6">
        <v>413.42048899999998</v>
      </c>
      <c r="AH12" s="1" t="s">
        <v>8</v>
      </c>
      <c r="AI12" s="6">
        <v>79.078326000000004</v>
      </c>
      <c r="AK12" s="1" t="s">
        <v>97</v>
      </c>
      <c r="AL12" s="6">
        <v>20.759246000000001</v>
      </c>
      <c r="AN12" s="1" t="s">
        <v>85</v>
      </c>
      <c r="AO12" s="6">
        <v>14.638087000000001</v>
      </c>
      <c r="AP12" s="6">
        <f t="shared" si="2"/>
        <v>117.104696</v>
      </c>
      <c r="AQ12" s="1" t="s">
        <v>218</v>
      </c>
      <c r="AR12" s="6">
        <v>526.96568100000002</v>
      </c>
      <c r="AT12" s="1" t="s">
        <v>8</v>
      </c>
      <c r="AU12" s="6">
        <v>78.595654999999994</v>
      </c>
      <c r="AW12" s="1" t="s">
        <v>97</v>
      </c>
      <c r="AX12" s="6">
        <v>10.132388000000001</v>
      </c>
      <c r="AZ12" s="1"/>
      <c r="BC12" s="1"/>
      <c r="BD12" s="6"/>
      <c r="BI12" s="1"/>
      <c r="BJ12" s="6"/>
    </row>
    <row r="13" spans="2:62">
      <c r="B13" s="1" t="s">
        <v>86</v>
      </c>
      <c r="C13" s="6">
        <v>45</v>
      </c>
      <c r="D13" s="1" t="s">
        <v>86</v>
      </c>
      <c r="E13" s="15">
        <v>540</v>
      </c>
      <c r="F13" s="1" t="s">
        <v>9</v>
      </c>
      <c r="G13" s="6">
        <v>61.174019000000001</v>
      </c>
      <c r="I13" s="1" t="s">
        <v>96</v>
      </c>
      <c r="J13" s="6">
        <v>5.4243170000000003</v>
      </c>
      <c r="K13">
        <v>30</v>
      </c>
      <c r="O13" s="1" t="s">
        <v>86</v>
      </c>
      <c r="P13" s="6">
        <v>35.983755000000002</v>
      </c>
      <c r="Q13">
        <v>45</v>
      </c>
      <c r="R13" s="6">
        <f t="shared" si="0"/>
        <v>431.80506000000003</v>
      </c>
      <c r="T13" s="1" t="s">
        <v>96</v>
      </c>
      <c r="U13" s="6">
        <v>3.3181189999999998</v>
      </c>
      <c r="V13">
        <v>30</v>
      </c>
      <c r="Z13" s="6"/>
      <c r="AB13" s="1" t="s">
        <v>86</v>
      </c>
      <c r="AC13" s="6">
        <v>35.716500000000003</v>
      </c>
      <c r="AD13" s="6">
        <f t="shared" si="1"/>
        <v>285.73200000000003</v>
      </c>
      <c r="AE13" s="1" t="s">
        <v>219</v>
      </c>
      <c r="AF13" s="6">
        <v>203.86568199999999</v>
      </c>
      <c r="AH13" s="1" t="s">
        <v>9</v>
      </c>
      <c r="AI13" s="6">
        <v>74.267678000000004</v>
      </c>
      <c r="AK13" s="1" t="s">
        <v>98</v>
      </c>
      <c r="AL13" s="6">
        <v>14.706999</v>
      </c>
      <c r="AN13" s="1" t="s">
        <v>86</v>
      </c>
      <c r="AO13" s="6">
        <v>16.371455000000001</v>
      </c>
      <c r="AP13" s="6">
        <f t="shared" si="2"/>
        <v>130.97164000000001</v>
      </c>
      <c r="AQ13" s="1" t="s">
        <v>219</v>
      </c>
      <c r="AR13" s="6">
        <v>0</v>
      </c>
      <c r="AT13" s="1" t="s">
        <v>9</v>
      </c>
      <c r="AU13" s="6">
        <v>98.648359999999997</v>
      </c>
      <c r="AW13" s="1" t="s">
        <v>98</v>
      </c>
      <c r="AX13" s="6">
        <v>17.550687</v>
      </c>
      <c r="AZ13" s="1"/>
      <c r="BC13" s="1"/>
      <c r="BD13" s="6"/>
      <c r="BI13" s="1"/>
      <c r="BJ13" s="6"/>
    </row>
    <row r="14" spans="2:62">
      <c r="I14" s="1" t="s">
        <v>97</v>
      </c>
      <c r="J14" s="6">
        <v>30</v>
      </c>
      <c r="K14">
        <v>30</v>
      </c>
      <c r="T14" s="1" t="s">
        <v>97</v>
      </c>
      <c r="U14" s="6">
        <v>30</v>
      </c>
      <c r="V14">
        <v>30</v>
      </c>
      <c r="Z14" s="6"/>
      <c r="AK14" s="1" t="s">
        <v>100</v>
      </c>
      <c r="AL14" s="6">
        <v>3.133772</v>
      </c>
      <c r="AW14" s="1" t="s">
        <v>100</v>
      </c>
      <c r="AX14" s="6">
        <v>8.2590389999999996</v>
      </c>
      <c r="BI14" s="1"/>
    </row>
    <row r="15" spans="2:62">
      <c r="I15" s="1" t="s">
        <v>98</v>
      </c>
      <c r="J15" s="6">
        <v>38.617486</v>
      </c>
      <c r="K15">
        <v>75</v>
      </c>
      <c r="T15" s="1" t="s">
        <v>98</v>
      </c>
      <c r="U15" s="6">
        <v>38.314295999999999</v>
      </c>
      <c r="V15">
        <v>75</v>
      </c>
      <c r="Z15" s="6"/>
      <c r="AK15" s="1" t="s">
        <v>101</v>
      </c>
      <c r="AL15" s="6">
        <v>23.212958</v>
      </c>
      <c r="AW15" s="1" t="s">
        <v>101</v>
      </c>
      <c r="AX15" s="6">
        <v>23.659117999999999</v>
      </c>
      <c r="BI15" s="1"/>
    </row>
    <row r="16" spans="2:62" ht="29.5">
      <c r="AB16" s="3" t="s">
        <v>16</v>
      </c>
      <c r="AC16" s="3" t="s">
        <v>17</v>
      </c>
      <c r="AD16" s="3" t="s">
        <v>18</v>
      </c>
      <c r="AE16" s="3" t="s">
        <v>19</v>
      </c>
      <c r="AF16" s="3" t="s">
        <v>20</v>
      </c>
      <c r="AG16" s="3" t="s">
        <v>21</v>
      </c>
      <c r="AH16" s="3" t="s">
        <v>22</v>
      </c>
      <c r="AI16" s="3" t="s">
        <v>23</v>
      </c>
      <c r="AK16" s="1" t="s">
        <v>102</v>
      </c>
      <c r="AL16">
        <v>6.7918839999999996</v>
      </c>
      <c r="AN16" s="3" t="s">
        <v>16</v>
      </c>
      <c r="AO16" s="3" t="s">
        <v>17</v>
      </c>
      <c r="AP16" s="3" t="s">
        <v>18</v>
      </c>
      <c r="AQ16" s="3" t="s">
        <v>19</v>
      </c>
      <c r="AR16" s="3" t="s">
        <v>20</v>
      </c>
      <c r="AS16" s="3" t="s">
        <v>21</v>
      </c>
      <c r="AT16" s="3" t="s">
        <v>22</v>
      </c>
      <c r="AU16" s="3" t="s">
        <v>23</v>
      </c>
      <c r="AW16" s="1" t="s">
        <v>102</v>
      </c>
      <c r="AX16">
        <v>16.865534</v>
      </c>
      <c r="AZ16" s="3"/>
      <c r="BA16" s="3"/>
      <c r="BB16" s="3"/>
      <c r="BC16" s="3"/>
      <c r="BD16" s="3"/>
      <c r="BE16" s="3"/>
      <c r="BF16" s="3"/>
      <c r="BG16" s="3"/>
      <c r="BI16" s="1"/>
    </row>
    <row r="17" spans="2:61" ht="29.5">
      <c r="B17" s="3" t="s">
        <v>16</v>
      </c>
      <c r="C17" s="3" t="s">
        <v>17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K17" t="s">
        <v>14</v>
      </c>
      <c r="L17" t="s">
        <v>110</v>
      </c>
      <c r="O17" s="3" t="s">
        <v>16</v>
      </c>
      <c r="P17" s="3" t="s">
        <v>17</v>
      </c>
      <c r="Q17" s="3" t="s">
        <v>18</v>
      </c>
      <c r="R17" s="3" t="s">
        <v>19</v>
      </c>
      <c r="S17" s="3" t="s">
        <v>20</v>
      </c>
      <c r="T17" s="3" t="s">
        <v>21</v>
      </c>
      <c r="U17" s="3" t="s">
        <v>22</v>
      </c>
      <c r="V17" s="3" t="s">
        <v>23</v>
      </c>
      <c r="X17" t="s">
        <v>14</v>
      </c>
      <c r="Y17" t="s">
        <v>110</v>
      </c>
      <c r="AB17" s="3" t="s">
        <v>10</v>
      </c>
      <c r="AC17" s="3"/>
      <c r="AD17" s="3"/>
      <c r="AE17" s="3"/>
      <c r="AF17" s="3"/>
      <c r="AG17" s="3"/>
      <c r="AH17" s="3"/>
      <c r="AI17" s="3"/>
      <c r="AK17" s="1" t="s">
        <v>103</v>
      </c>
      <c r="AL17">
        <v>14.821460999999999</v>
      </c>
      <c r="AN17" s="3" t="s">
        <v>10</v>
      </c>
      <c r="AO17" s="3"/>
      <c r="AP17" s="3"/>
      <c r="AQ17" s="3"/>
      <c r="AR17" s="3"/>
      <c r="AS17" s="3"/>
      <c r="AT17" s="3"/>
      <c r="AU17" s="3"/>
      <c r="AW17" s="1" t="s">
        <v>103</v>
      </c>
      <c r="AX17">
        <v>29.580808999999999</v>
      </c>
      <c r="AZ17" s="3"/>
      <c r="BA17" s="3"/>
      <c r="BB17" s="3"/>
      <c r="BC17" s="3"/>
      <c r="BD17" s="3"/>
      <c r="BE17" s="3"/>
      <c r="BF17" s="3"/>
      <c r="BG17" s="3"/>
      <c r="BI17" s="1"/>
    </row>
    <row r="18" spans="2:61">
      <c r="B18" s="3" t="s">
        <v>10</v>
      </c>
      <c r="C18" s="3"/>
      <c r="D18" s="3"/>
      <c r="E18" s="3"/>
      <c r="F18" s="3"/>
      <c r="G18" s="3"/>
      <c r="H18" s="3"/>
      <c r="I18" s="3"/>
      <c r="K18" s="1" t="s">
        <v>100</v>
      </c>
      <c r="L18" s="6">
        <v>1.9356120000000001</v>
      </c>
      <c r="O18" s="3" t="s">
        <v>10</v>
      </c>
      <c r="P18" s="3"/>
      <c r="Q18" s="3"/>
      <c r="R18" s="3"/>
      <c r="S18" s="3"/>
      <c r="T18" s="3"/>
      <c r="U18" s="3"/>
      <c r="V18" s="3"/>
      <c r="X18" s="1" t="s">
        <v>100</v>
      </c>
      <c r="Y18" s="6">
        <v>5.3884499999999997</v>
      </c>
      <c r="AB18" s="3" t="s">
        <v>0</v>
      </c>
      <c r="AC18" s="4" t="s">
        <v>24</v>
      </c>
      <c r="AD18" s="4" t="s">
        <v>24</v>
      </c>
      <c r="AE18" s="4">
        <v>0</v>
      </c>
      <c r="AF18" s="4" t="s">
        <v>24</v>
      </c>
      <c r="AG18" s="4" t="s">
        <v>24</v>
      </c>
      <c r="AH18" s="4">
        <v>244.42776599999999</v>
      </c>
      <c r="AI18" s="4">
        <v>50</v>
      </c>
      <c r="AK18" s="1" t="s">
        <v>104</v>
      </c>
      <c r="AL18">
        <v>22.510639999999999</v>
      </c>
      <c r="AN18" s="3" t="s">
        <v>0</v>
      </c>
      <c r="AO18" s="4" t="s">
        <v>24</v>
      </c>
      <c r="AP18" s="4" t="s">
        <v>24</v>
      </c>
      <c r="AQ18" s="4">
        <v>0</v>
      </c>
      <c r="AR18" s="4" t="s">
        <v>24</v>
      </c>
      <c r="AS18" s="4" t="s">
        <v>24</v>
      </c>
      <c r="AT18" s="4">
        <v>253.651432</v>
      </c>
      <c r="AU18" s="4">
        <v>50</v>
      </c>
      <c r="AW18" s="1" t="s">
        <v>104</v>
      </c>
      <c r="AX18">
        <v>26.241989</v>
      </c>
      <c r="AZ18" s="3"/>
      <c r="BA18" s="4"/>
      <c r="BB18" s="4"/>
      <c r="BC18" s="4"/>
      <c r="BD18" s="4"/>
      <c r="BE18" s="4"/>
      <c r="BF18" s="4"/>
      <c r="BG18" s="4"/>
      <c r="BI18" s="1"/>
    </row>
    <row r="19" spans="2:61">
      <c r="B19" s="3" t="s">
        <v>0</v>
      </c>
      <c r="C19" s="4" t="s">
        <v>24</v>
      </c>
      <c r="D19" s="4" t="s">
        <v>24</v>
      </c>
      <c r="E19" s="4">
        <v>0</v>
      </c>
      <c r="F19" s="4" t="s">
        <v>24</v>
      </c>
      <c r="G19" s="4" t="s">
        <v>24</v>
      </c>
      <c r="H19" s="4">
        <v>220</v>
      </c>
      <c r="I19" s="4">
        <v>30</v>
      </c>
      <c r="K19" s="1" t="s">
        <v>101</v>
      </c>
      <c r="L19" s="6">
        <v>45.620614000000003</v>
      </c>
      <c r="O19" s="3" t="s">
        <v>0</v>
      </c>
      <c r="P19" s="4" t="s">
        <v>24</v>
      </c>
      <c r="Q19" s="4" t="s">
        <v>24</v>
      </c>
      <c r="R19" s="4">
        <v>0</v>
      </c>
      <c r="S19" s="4" t="s">
        <v>24</v>
      </c>
      <c r="T19" s="4" t="s">
        <v>24</v>
      </c>
      <c r="U19" s="4">
        <v>220</v>
      </c>
      <c r="V19" s="4">
        <v>30</v>
      </c>
      <c r="X19" s="1" t="s">
        <v>101</v>
      </c>
      <c r="Y19" s="6">
        <v>46.076673</v>
      </c>
      <c r="AB19" s="3" t="s">
        <v>1</v>
      </c>
      <c r="AC19" s="4">
        <v>10</v>
      </c>
      <c r="AD19" s="4" t="s">
        <v>24</v>
      </c>
      <c r="AE19" s="4">
        <v>0</v>
      </c>
      <c r="AF19" s="4" t="s">
        <v>24</v>
      </c>
      <c r="AG19" s="4" t="s">
        <v>24</v>
      </c>
      <c r="AH19" s="4">
        <v>570</v>
      </c>
      <c r="AI19" s="4">
        <v>75</v>
      </c>
      <c r="AK19" s="1" t="s">
        <v>105</v>
      </c>
      <c r="AL19">
        <v>77.949787000000001</v>
      </c>
      <c r="AN19" s="3" t="s">
        <v>1</v>
      </c>
      <c r="AO19" s="4">
        <v>10</v>
      </c>
      <c r="AP19" s="4" t="s">
        <v>24</v>
      </c>
      <c r="AQ19" s="4">
        <v>0</v>
      </c>
      <c r="AR19" s="4" t="s">
        <v>24</v>
      </c>
      <c r="AS19" s="4" t="s">
        <v>24</v>
      </c>
      <c r="AT19" s="4">
        <v>570</v>
      </c>
      <c r="AU19" s="4">
        <v>75</v>
      </c>
      <c r="AW19" s="1" t="s">
        <v>105</v>
      </c>
      <c r="AX19">
        <v>78.416315999999995</v>
      </c>
      <c r="AZ19" s="3"/>
      <c r="BA19" s="4"/>
      <c r="BB19" s="4"/>
      <c r="BC19" s="4"/>
      <c r="BD19" s="4"/>
      <c r="BE19" s="4"/>
      <c r="BF19" s="4"/>
      <c r="BG19" s="4"/>
      <c r="BI19" s="1"/>
    </row>
    <row r="20" spans="2:61">
      <c r="B20" s="3" t="s">
        <v>1</v>
      </c>
      <c r="C20" s="4">
        <v>10</v>
      </c>
      <c r="D20" s="4" t="s">
        <v>24</v>
      </c>
      <c r="E20" s="4">
        <v>0</v>
      </c>
      <c r="F20" s="4" t="s">
        <v>24</v>
      </c>
      <c r="G20" s="4" t="s">
        <v>24</v>
      </c>
      <c r="H20" s="4">
        <v>340</v>
      </c>
      <c r="I20" s="4">
        <v>46</v>
      </c>
      <c r="K20" s="1" t="s">
        <v>102</v>
      </c>
      <c r="L20" s="6">
        <v>1.3980840000000001</v>
      </c>
      <c r="O20" s="3" t="s">
        <v>1</v>
      </c>
      <c r="P20" s="4">
        <v>10</v>
      </c>
      <c r="Q20" s="4" t="s">
        <v>24</v>
      </c>
      <c r="R20" s="4">
        <v>0</v>
      </c>
      <c r="S20" s="4" t="s">
        <v>24</v>
      </c>
      <c r="T20" s="4" t="s">
        <v>24</v>
      </c>
      <c r="U20" s="4">
        <v>340</v>
      </c>
      <c r="V20" s="4">
        <v>46</v>
      </c>
      <c r="X20" s="1" t="s">
        <v>102</v>
      </c>
      <c r="Y20" s="6">
        <v>9.4007950000000005</v>
      </c>
      <c r="AB20" s="3" t="s">
        <v>2</v>
      </c>
      <c r="AC20" s="4" t="s">
        <v>24</v>
      </c>
      <c r="AD20" s="4" t="s">
        <v>24</v>
      </c>
      <c r="AE20" s="4">
        <v>0</v>
      </c>
      <c r="AF20" s="4">
        <v>15</v>
      </c>
      <c r="AG20" s="4">
        <v>8</v>
      </c>
      <c r="AH20" s="4">
        <v>0</v>
      </c>
      <c r="AI20" s="4">
        <v>21.026461999999999</v>
      </c>
      <c r="AK20" s="1" t="s">
        <v>106</v>
      </c>
      <c r="AL20">
        <v>32.727048000000003</v>
      </c>
      <c r="AN20" s="3" t="s">
        <v>2</v>
      </c>
      <c r="AO20" s="4" t="s">
        <v>24</v>
      </c>
      <c r="AP20" s="4" t="s">
        <v>24</v>
      </c>
      <c r="AQ20" s="4">
        <v>0</v>
      </c>
      <c r="AR20" s="4">
        <v>15</v>
      </c>
      <c r="AS20" s="4">
        <v>8</v>
      </c>
      <c r="AT20" s="4">
        <v>2.5827360000000001</v>
      </c>
      <c r="AU20" s="4">
        <v>4.5558990000000001</v>
      </c>
      <c r="AW20" s="1" t="s">
        <v>106</v>
      </c>
      <c r="AX20">
        <v>28.358402999999999</v>
      </c>
      <c r="AZ20" s="3"/>
      <c r="BA20" s="4"/>
      <c r="BB20" s="4"/>
      <c r="BC20" s="4"/>
      <c r="BD20" s="4"/>
      <c r="BE20" s="4"/>
      <c r="BF20" s="4"/>
      <c r="BG20" s="4"/>
      <c r="BI20" s="1"/>
    </row>
    <row r="21" spans="2:61">
      <c r="B21" s="3" t="s">
        <v>2</v>
      </c>
      <c r="C21" s="4" t="s">
        <v>24</v>
      </c>
      <c r="D21" s="4" t="s">
        <v>24</v>
      </c>
      <c r="E21" s="4">
        <v>0</v>
      </c>
      <c r="F21" s="4">
        <v>15</v>
      </c>
      <c r="G21" s="4">
        <v>8</v>
      </c>
      <c r="H21" s="4">
        <v>0</v>
      </c>
      <c r="I21" s="4">
        <v>46.782432</v>
      </c>
      <c r="K21" s="1" t="s">
        <v>103</v>
      </c>
      <c r="L21" s="6">
        <v>16.509678999999998</v>
      </c>
      <c r="O21" s="3" t="s">
        <v>2</v>
      </c>
      <c r="P21" s="4" t="s">
        <v>24</v>
      </c>
      <c r="Q21" s="4" t="s">
        <v>24</v>
      </c>
      <c r="R21" s="4">
        <v>0</v>
      </c>
      <c r="S21" s="4">
        <v>0</v>
      </c>
      <c r="T21" s="4">
        <v>8</v>
      </c>
      <c r="U21" s="4">
        <v>0</v>
      </c>
      <c r="V21" s="4">
        <v>80</v>
      </c>
      <c r="X21" s="1" t="s">
        <v>103</v>
      </c>
      <c r="Y21" s="6">
        <v>69.977472000000006</v>
      </c>
      <c r="AB21" s="3" t="s">
        <v>3</v>
      </c>
      <c r="AC21" s="4">
        <v>10</v>
      </c>
      <c r="AD21" s="4">
        <v>0</v>
      </c>
      <c r="AE21" s="4">
        <v>0</v>
      </c>
      <c r="AF21" s="4">
        <v>50</v>
      </c>
      <c r="AG21" s="4">
        <v>15</v>
      </c>
      <c r="AH21" s="4">
        <v>719.46083899999996</v>
      </c>
      <c r="AI21" s="4">
        <v>225.420547</v>
      </c>
      <c r="AK21" s="1" t="s">
        <v>107</v>
      </c>
      <c r="AL21">
        <v>42.698284999999998</v>
      </c>
      <c r="AN21" s="3" t="s">
        <v>3</v>
      </c>
      <c r="AO21" s="4">
        <v>10</v>
      </c>
      <c r="AP21" s="4">
        <v>0</v>
      </c>
      <c r="AQ21" s="4">
        <v>0</v>
      </c>
      <c r="AR21" s="4">
        <v>50</v>
      </c>
      <c r="AS21" s="4">
        <v>15</v>
      </c>
      <c r="AT21" s="4">
        <v>757.47453599999994</v>
      </c>
      <c r="AU21" s="4">
        <v>221.37465</v>
      </c>
      <c r="AW21" s="1" t="s">
        <v>107</v>
      </c>
      <c r="AX21">
        <v>51.400627999999998</v>
      </c>
      <c r="AZ21" s="3"/>
      <c r="BA21" s="4"/>
      <c r="BB21" s="4"/>
      <c r="BC21" s="4"/>
      <c r="BD21" s="4"/>
      <c r="BE21" s="4"/>
      <c r="BF21" s="4"/>
      <c r="BG21" s="4"/>
      <c r="BI21" s="1"/>
    </row>
    <row r="22" spans="2:61">
      <c r="B22" s="3" t="s">
        <v>3</v>
      </c>
      <c r="C22" s="4">
        <v>10</v>
      </c>
      <c r="D22" s="4">
        <v>0</v>
      </c>
      <c r="E22" s="4">
        <v>0</v>
      </c>
      <c r="F22" s="4">
        <v>50</v>
      </c>
      <c r="G22" s="4">
        <v>15</v>
      </c>
      <c r="H22" s="4">
        <v>751.79112099999998</v>
      </c>
      <c r="I22" s="4">
        <v>170</v>
      </c>
      <c r="K22" s="1" t="s">
        <v>104</v>
      </c>
      <c r="L22" s="6">
        <v>0.94070799999999999</v>
      </c>
      <c r="O22" s="3" t="s">
        <v>3</v>
      </c>
      <c r="P22" s="4">
        <v>10</v>
      </c>
      <c r="Q22" s="4">
        <v>0</v>
      </c>
      <c r="R22" s="4">
        <v>0</v>
      </c>
      <c r="S22" s="17">
        <v>50</v>
      </c>
      <c r="T22" s="17">
        <v>15</v>
      </c>
      <c r="U22" s="17">
        <v>745.51403900000003</v>
      </c>
      <c r="V22" s="17">
        <v>170</v>
      </c>
      <c r="X22" s="1" t="s">
        <v>104</v>
      </c>
      <c r="Y22" s="6">
        <v>3.270864</v>
      </c>
      <c r="AB22" s="3" t="s">
        <v>4</v>
      </c>
      <c r="AC22" s="4" t="s">
        <v>24</v>
      </c>
      <c r="AD22" s="4" t="s">
        <v>24</v>
      </c>
      <c r="AE22" s="4">
        <v>0</v>
      </c>
      <c r="AF22" s="4">
        <v>15.161194</v>
      </c>
      <c r="AG22" s="4">
        <v>0</v>
      </c>
      <c r="AH22" s="4">
        <v>2</v>
      </c>
      <c r="AI22" s="4">
        <v>60</v>
      </c>
      <c r="AK22" s="1" t="s">
        <v>108</v>
      </c>
      <c r="AL22">
        <v>15.572264000000001</v>
      </c>
      <c r="AN22" s="3" t="s">
        <v>4</v>
      </c>
      <c r="AO22" s="4" t="s">
        <v>24</v>
      </c>
      <c r="AP22" s="4" t="s">
        <v>24</v>
      </c>
      <c r="AQ22" s="4">
        <v>0</v>
      </c>
      <c r="AR22" s="4">
        <v>16.572523</v>
      </c>
      <c r="AS22" s="4">
        <v>0</v>
      </c>
      <c r="AT22" s="4">
        <v>14.090961999999999</v>
      </c>
      <c r="AU22" s="4">
        <v>49.433110999999997</v>
      </c>
      <c r="AW22" s="1" t="s">
        <v>108</v>
      </c>
      <c r="AX22">
        <v>13.506399999999999</v>
      </c>
      <c r="AZ22" s="3"/>
      <c r="BA22" s="4"/>
      <c r="BB22" s="4"/>
      <c r="BC22" s="4"/>
      <c r="BD22" s="4"/>
      <c r="BE22" s="4"/>
      <c r="BF22" s="4"/>
      <c r="BG22" s="4"/>
      <c r="BI22" s="1"/>
    </row>
    <row r="23" spans="2:61">
      <c r="B23" s="3" t="s">
        <v>4</v>
      </c>
      <c r="C23" s="4" t="s">
        <v>24</v>
      </c>
      <c r="D23" s="4" t="s">
        <v>24</v>
      </c>
      <c r="E23" s="4">
        <v>0</v>
      </c>
      <c r="F23" s="4">
        <v>20</v>
      </c>
      <c r="G23" s="4">
        <v>0</v>
      </c>
      <c r="H23" s="4">
        <v>7.6170220000000004</v>
      </c>
      <c r="I23" s="4">
        <v>40</v>
      </c>
      <c r="K23" s="1" t="s">
        <v>105</v>
      </c>
      <c r="L23" s="6">
        <v>47.258235999999997</v>
      </c>
      <c r="O23" s="3" t="s">
        <v>4</v>
      </c>
      <c r="P23" s="4" t="s">
        <v>24</v>
      </c>
      <c r="Q23" s="4" t="s">
        <v>24</v>
      </c>
      <c r="R23" s="4">
        <v>0</v>
      </c>
      <c r="S23" s="17">
        <v>6.3089579999999996</v>
      </c>
      <c r="T23" s="17">
        <v>0</v>
      </c>
      <c r="U23" s="17">
        <v>93.798620999999997</v>
      </c>
      <c r="V23" s="17">
        <v>40</v>
      </c>
      <c r="X23" s="1" t="s">
        <v>105</v>
      </c>
      <c r="Y23" s="6">
        <v>87.980926999999994</v>
      </c>
      <c r="AB23" s="3" t="s">
        <v>5</v>
      </c>
      <c r="AC23" s="4" t="s">
        <v>24</v>
      </c>
      <c r="AD23" s="4" t="s">
        <v>24</v>
      </c>
      <c r="AE23" s="4">
        <v>0</v>
      </c>
      <c r="AF23" s="4">
        <v>30</v>
      </c>
      <c r="AG23" s="4" t="s">
        <v>24</v>
      </c>
      <c r="AH23" s="4">
        <v>44.252166000000003</v>
      </c>
      <c r="AI23" s="4">
        <v>100</v>
      </c>
      <c r="AK23" s="1" t="s">
        <v>109</v>
      </c>
      <c r="AL23">
        <v>16.174035</v>
      </c>
      <c r="AN23" s="3" t="s">
        <v>5</v>
      </c>
      <c r="AO23" s="4" t="s">
        <v>24</v>
      </c>
      <c r="AP23" s="4" t="s">
        <v>24</v>
      </c>
      <c r="AQ23" s="4">
        <v>0</v>
      </c>
      <c r="AR23" s="4">
        <v>30</v>
      </c>
      <c r="AS23" s="4" t="s">
        <v>24</v>
      </c>
      <c r="AT23" s="4">
        <v>76.617830999999995</v>
      </c>
      <c r="AU23" s="4">
        <v>100</v>
      </c>
      <c r="AW23" s="1" t="s">
        <v>109</v>
      </c>
      <c r="AX23">
        <v>13.380902000000001</v>
      </c>
      <c r="AZ23" s="3"/>
      <c r="BA23" s="4"/>
      <c r="BB23" s="4"/>
      <c r="BC23" s="4"/>
      <c r="BD23" s="4"/>
      <c r="BE23" s="4"/>
      <c r="BF23" s="4"/>
      <c r="BG23" s="4"/>
      <c r="BI23" s="1"/>
    </row>
    <row r="24" spans="2:61">
      <c r="B24" s="3" t="s">
        <v>5</v>
      </c>
      <c r="C24" s="4" t="s">
        <v>24</v>
      </c>
      <c r="D24" s="4" t="s">
        <v>24</v>
      </c>
      <c r="E24" s="4">
        <v>0</v>
      </c>
      <c r="F24" s="4">
        <v>30</v>
      </c>
      <c r="G24" s="4" t="s">
        <v>24</v>
      </c>
      <c r="H24" s="4">
        <v>245.36098100000001</v>
      </c>
      <c r="I24" s="4">
        <v>66</v>
      </c>
      <c r="K24" s="1" t="s">
        <v>106</v>
      </c>
      <c r="L24" s="6">
        <v>0.72093399999999996</v>
      </c>
      <c r="O24" s="3" t="s">
        <v>5</v>
      </c>
      <c r="P24" s="4" t="s">
        <v>24</v>
      </c>
      <c r="Q24" s="4" t="s">
        <v>24</v>
      </c>
      <c r="R24" s="4">
        <v>0</v>
      </c>
      <c r="S24" s="17">
        <v>30</v>
      </c>
      <c r="T24" s="17" t="s">
        <v>24</v>
      </c>
      <c r="U24" s="17">
        <v>262.97819800000002</v>
      </c>
      <c r="V24" s="17">
        <v>66</v>
      </c>
      <c r="X24" s="1" t="s">
        <v>106</v>
      </c>
      <c r="Y24" s="6">
        <v>1.322471</v>
      </c>
      <c r="AB24" s="3" t="s">
        <v>6</v>
      </c>
      <c r="AC24" s="4" t="s">
        <v>24</v>
      </c>
      <c r="AD24" s="4" t="s">
        <v>24</v>
      </c>
      <c r="AE24" s="4">
        <v>0</v>
      </c>
      <c r="AF24" s="4">
        <v>4.0286330000000001</v>
      </c>
      <c r="AG24" s="4" t="s">
        <v>24</v>
      </c>
      <c r="AH24" s="4">
        <v>0.25</v>
      </c>
      <c r="AI24" s="4" t="s">
        <v>24</v>
      </c>
      <c r="AK24" s="1" t="s">
        <v>144</v>
      </c>
      <c r="AL24">
        <v>7.2804409999999997</v>
      </c>
      <c r="AN24" s="3" t="s">
        <v>6</v>
      </c>
      <c r="AO24" s="4" t="s">
        <v>24</v>
      </c>
      <c r="AP24" s="4" t="s">
        <v>24</v>
      </c>
      <c r="AQ24" s="4">
        <v>0</v>
      </c>
      <c r="AR24" s="4">
        <v>4.3531329999999997</v>
      </c>
      <c r="AS24" s="4" t="s">
        <v>24</v>
      </c>
      <c r="AT24" s="4">
        <v>0.25</v>
      </c>
      <c r="AU24" s="4" t="s">
        <v>24</v>
      </c>
      <c r="AW24" s="1" t="s">
        <v>144</v>
      </c>
      <c r="AX24">
        <v>3.2435659999999999</v>
      </c>
      <c r="AZ24" s="3"/>
      <c r="BA24" s="4"/>
      <c r="BB24" s="4"/>
      <c r="BC24" s="4"/>
      <c r="BD24" s="4"/>
      <c r="BE24" s="4"/>
      <c r="BF24" s="4"/>
      <c r="BG24" s="4"/>
      <c r="BI24" s="1"/>
    </row>
    <row r="25" spans="2:61">
      <c r="B25" s="3" t="s">
        <v>6</v>
      </c>
      <c r="C25" s="4" t="s">
        <v>24</v>
      </c>
      <c r="D25" s="4" t="s">
        <v>24</v>
      </c>
      <c r="E25" s="4">
        <v>0</v>
      </c>
      <c r="F25" s="4">
        <v>5</v>
      </c>
      <c r="G25" s="4" t="s">
        <v>24</v>
      </c>
      <c r="H25" s="4">
        <v>3.0340609999999999</v>
      </c>
      <c r="I25" s="4" t="s">
        <v>24</v>
      </c>
      <c r="K25" s="1" t="s">
        <v>107</v>
      </c>
      <c r="L25" s="6">
        <v>33.785632999999997</v>
      </c>
      <c r="O25" s="3" t="s">
        <v>6</v>
      </c>
      <c r="P25" s="4" t="s">
        <v>24</v>
      </c>
      <c r="Q25" s="4" t="s">
        <v>24</v>
      </c>
      <c r="R25" s="4">
        <v>0</v>
      </c>
      <c r="S25" s="17">
        <v>5</v>
      </c>
      <c r="T25" s="17" t="s">
        <v>24</v>
      </c>
      <c r="U25" s="17">
        <v>4.409948</v>
      </c>
      <c r="V25" s="17" t="s">
        <v>24</v>
      </c>
      <c r="X25" s="1" t="s">
        <v>107</v>
      </c>
      <c r="Y25" s="6">
        <v>50.41677</v>
      </c>
      <c r="AB25" s="3" t="s">
        <v>7</v>
      </c>
      <c r="AC25" s="4">
        <v>41.4</v>
      </c>
      <c r="AD25" s="4" t="s">
        <v>24</v>
      </c>
      <c r="AE25" s="4">
        <v>0</v>
      </c>
      <c r="AF25" s="4">
        <v>50</v>
      </c>
      <c r="AG25" s="4" t="s">
        <v>24</v>
      </c>
      <c r="AH25" s="4">
        <v>533.10671200000002</v>
      </c>
      <c r="AI25" s="4">
        <v>200</v>
      </c>
      <c r="AK25" s="1" t="s">
        <v>145</v>
      </c>
      <c r="AL25">
        <v>7.6813079999999996</v>
      </c>
      <c r="AN25" s="3" t="s">
        <v>7</v>
      </c>
      <c r="AO25" s="4">
        <v>41.4</v>
      </c>
      <c r="AP25" s="4" t="s">
        <v>24</v>
      </c>
      <c r="AQ25" s="4">
        <v>0</v>
      </c>
      <c r="AR25" s="4">
        <v>50</v>
      </c>
      <c r="AS25" s="4" t="s">
        <v>24</v>
      </c>
      <c r="AT25" s="4">
        <v>520.62845700000003</v>
      </c>
      <c r="AU25" s="4">
        <v>200</v>
      </c>
      <c r="AW25" s="1" t="s">
        <v>145</v>
      </c>
      <c r="AX25">
        <v>3.2871619999999999</v>
      </c>
      <c r="AZ25" s="3"/>
      <c r="BA25" s="4"/>
      <c r="BB25" s="4"/>
      <c r="BC25" s="4"/>
      <c r="BD25" s="4"/>
      <c r="BE25" s="4"/>
      <c r="BF25" s="4"/>
      <c r="BG25" s="4"/>
      <c r="BI25" s="1"/>
    </row>
    <row r="26" spans="2:61">
      <c r="B26" s="3" t="s">
        <v>7</v>
      </c>
      <c r="C26" s="4">
        <v>41.4</v>
      </c>
      <c r="D26" s="4" t="s">
        <v>24</v>
      </c>
      <c r="E26" s="4">
        <v>0</v>
      </c>
      <c r="F26" s="4">
        <v>50</v>
      </c>
      <c r="G26" s="4" t="s">
        <v>24</v>
      </c>
      <c r="H26" s="4">
        <v>556.02063099999998</v>
      </c>
      <c r="I26" s="4">
        <v>120</v>
      </c>
      <c r="K26" s="1" t="s">
        <v>108</v>
      </c>
      <c r="L26" s="6">
        <v>3.0625390000000001</v>
      </c>
      <c r="O26" s="3" t="s">
        <v>7</v>
      </c>
      <c r="P26" s="4">
        <v>41.4</v>
      </c>
      <c r="Q26" s="4" t="s">
        <v>24</v>
      </c>
      <c r="R26" s="4">
        <v>0</v>
      </c>
      <c r="S26" s="17">
        <v>50</v>
      </c>
      <c r="T26" s="17" t="s">
        <v>24</v>
      </c>
      <c r="U26" s="17">
        <v>517.88791000000003</v>
      </c>
      <c r="V26" s="17">
        <v>120</v>
      </c>
      <c r="X26" s="1" t="s">
        <v>108</v>
      </c>
      <c r="Y26" s="6">
        <v>0.229079</v>
      </c>
      <c r="AB26" s="3" t="s">
        <v>8</v>
      </c>
      <c r="AC26" s="4" t="s">
        <v>24</v>
      </c>
      <c r="AD26" s="4" t="s">
        <v>24</v>
      </c>
      <c r="AE26" s="4">
        <v>0</v>
      </c>
      <c r="AF26" s="4">
        <v>20.623791000000001</v>
      </c>
      <c r="AG26" s="4" t="s">
        <v>24</v>
      </c>
      <c r="AH26" s="4">
        <v>69.098590999999999</v>
      </c>
      <c r="AI26" s="4">
        <v>20.466298999999999</v>
      </c>
      <c r="AK26" s="1" t="s">
        <v>146</v>
      </c>
      <c r="AL26">
        <v>3.5983109999999998</v>
      </c>
      <c r="AN26" s="3" t="s">
        <v>8</v>
      </c>
      <c r="AO26" s="4" t="s">
        <v>24</v>
      </c>
      <c r="AP26" s="4" t="s">
        <v>24</v>
      </c>
      <c r="AQ26" s="4">
        <v>0</v>
      </c>
      <c r="AR26" s="4">
        <v>20.216335000000001</v>
      </c>
      <c r="AS26" s="4" t="s">
        <v>24</v>
      </c>
      <c r="AT26" s="4">
        <v>68.203125</v>
      </c>
      <c r="AU26" s="4">
        <v>21.088056000000002</v>
      </c>
      <c r="AW26" s="1" t="s">
        <v>146</v>
      </c>
      <c r="AX26">
        <v>3.5176259999999999</v>
      </c>
      <c r="AZ26" s="3"/>
      <c r="BA26" s="4"/>
      <c r="BB26" s="4"/>
      <c r="BC26" s="4"/>
      <c r="BD26" s="4"/>
      <c r="BE26" s="4"/>
      <c r="BF26" s="4"/>
      <c r="BG26" s="4"/>
      <c r="BI26" s="1"/>
    </row>
    <row r="27" spans="2:61">
      <c r="B27" s="3" t="s">
        <v>8</v>
      </c>
      <c r="C27" s="4" t="s">
        <v>24</v>
      </c>
      <c r="D27" s="4" t="s">
        <v>24</v>
      </c>
      <c r="E27" s="4">
        <v>0</v>
      </c>
      <c r="F27" s="4">
        <v>30</v>
      </c>
      <c r="G27" s="4" t="s">
        <v>24</v>
      </c>
      <c r="H27" s="4">
        <v>22.628495999999998</v>
      </c>
      <c r="I27" s="4">
        <v>4.3518759999999999</v>
      </c>
      <c r="K27" s="1" t="s">
        <v>109</v>
      </c>
      <c r="L27" s="6">
        <v>21.610461999999998</v>
      </c>
      <c r="O27" s="3" t="s">
        <v>8</v>
      </c>
      <c r="P27" s="4" t="s">
        <v>24</v>
      </c>
      <c r="Q27" s="4" t="s">
        <v>24</v>
      </c>
      <c r="R27" s="4">
        <v>0</v>
      </c>
      <c r="S27" s="17">
        <v>30</v>
      </c>
      <c r="T27" s="17" t="s">
        <v>24</v>
      </c>
      <c r="U27" s="17">
        <v>12.945926999999999</v>
      </c>
      <c r="V27" s="17">
        <v>14.031338</v>
      </c>
      <c r="X27" s="1" t="s">
        <v>109</v>
      </c>
      <c r="Y27" s="6">
        <v>1.415413</v>
      </c>
      <c r="AB27" s="3" t="s">
        <v>9</v>
      </c>
      <c r="AC27" s="4" t="s">
        <v>24</v>
      </c>
      <c r="AD27" s="4" t="s">
        <v>24</v>
      </c>
      <c r="AE27" s="4">
        <v>0</v>
      </c>
      <c r="AF27" s="4">
        <v>15</v>
      </c>
      <c r="AG27" s="4">
        <v>8</v>
      </c>
      <c r="AH27" s="4">
        <v>4.4565479999999997</v>
      </c>
      <c r="AI27" s="4">
        <v>48.902462999999997</v>
      </c>
      <c r="AK27" s="1" t="s">
        <v>147</v>
      </c>
      <c r="AL27">
        <v>5.0415179999999999</v>
      </c>
      <c r="AN27" s="3" t="s">
        <v>9</v>
      </c>
      <c r="AO27" s="4" t="s">
        <v>24</v>
      </c>
      <c r="AP27" s="4" t="s">
        <v>24</v>
      </c>
      <c r="AQ27" s="4">
        <v>0</v>
      </c>
      <c r="AR27" s="4">
        <v>15</v>
      </c>
      <c r="AS27" s="4">
        <v>8</v>
      </c>
      <c r="AT27" s="4">
        <v>7.6732769999999997</v>
      </c>
      <c r="AU27" s="4">
        <v>17.262781</v>
      </c>
      <c r="AW27" s="1" t="s">
        <v>147</v>
      </c>
      <c r="AX27">
        <v>6.4319730000000002</v>
      </c>
      <c r="AZ27" s="3"/>
      <c r="BA27" s="4"/>
      <c r="BB27" s="4"/>
      <c r="BC27" s="4"/>
      <c r="BD27" s="4"/>
      <c r="BE27" s="4"/>
      <c r="BF27" s="4"/>
      <c r="BG27" s="4"/>
      <c r="BI27" s="1"/>
    </row>
    <row r="28" spans="2:61">
      <c r="B28" s="3" t="s">
        <v>9</v>
      </c>
      <c r="C28" s="4" t="s">
        <v>24</v>
      </c>
      <c r="D28" s="4" t="s">
        <v>24</v>
      </c>
      <c r="E28" s="4">
        <v>0</v>
      </c>
      <c r="F28" s="4">
        <v>15</v>
      </c>
      <c r="G28" s="4">
        <v>8</v>
      </c>
      <c r="H28" s="4">
        <v>82.929507000000001</v>
      </c>
      <c r="I28" s="4">
        <v>40</v>
      </c>
      <c r="O28" s="3" t="s">
        <v>9</v>
      </c>
      <c r="P28" s="4" t="s">
        <v>24</v>
      </c>
      <c r="Q28" s="4" t="s">
        <v>24</v>
      </c>
      <c r="R28" s="4">
        <v>0</v>
      </c>
      <c r="S28" s="17">
        <v>13.495221000000001</v>
      </c>
      <c r="T28" s="17">
        <v>8</v>
      </c>
      <c r="U28" s="17">
        <v>99.431627000000006</v>
      </c>
      <c r="V28" s="17">
        <v>40</v>
      </c>
      <c r="AK28" s="1" t="s">
        <v>148</v>
      </c>
      <c r="AL28">
        <v>1.4315420000000001</v>
      </c>
      <c r="AW28" s="1" t="s">
        <v>148</v>
      </c>
      <c r="AX28">
        <v>1.551199</v>
      </c>
      <c r="BI28" s="1"/>
    </row>
    <row r="29" spans="2:61" ht="29.5">
      <c r="AB29" s="3" t="s">
        <v>16</v>
      </c>
      <c r="AC29" s="3" t="s">
        <v>17</v>
      </c>
      <c r="AD29" s="3" t="s">
        <v>18</v>
      </c>
      <c r="AE29" s="3" t="s">
        <v>19</v>
      </c>
      <c r="AF29" s="3" t="s">
        <v>20</v>
      </c>
      <c r="AG29" s="3" t="s">
        <v>21</v>
      </c>
      <c r="AH29" s="3" t="s">
        <v>22</v>
      </c>
      <c r="AI29" s="3" t="s">
        <v>23</v>
      </c>
      <c r="AK29" s="1" t="s">
        <v>149</v>
      </c>
      <c r="AL29">
        <v>3.7410030000000001</v>
      </c>
      <c r="AN29" s="3" t="s">
        <v>16</v>
      </c>
      <c r="AO29" s="3" t="s">
        <v>17</v>
      </c>
      <c r="AP29" s="3" t="s">
        <v>18</v>
      </c>
      <c r="AQ29" s="3" t="s">
        <v>19</v>
      </c>
      <c r="AR29" s="3" t="s">
        <v>20</v>
      </c>
      <c r="AS29" s="3" t="s">
        <v>21</v>
      </c>
      <c r="AT29" s="3" t="s">
        <v>22</v>
      </c>
      <c r="AU29" s="3" t="s">
        <v>23</v>
      </c>
      <c r="AW29" s="1" t="s">
        <v>149</v>
      </c>
      <c r="AX29">
        <v>5.2538919999999996</v>
      </c>
      <c r="AZ29" s="3"/>
      <c r="BA29" s="3"/>
      <c r="BB29" s="3"/>
      <c r="BC29" s="3"/>
      <c r="BD29" s="3"/>
      <c r="BE29" s="3"/>
      <c r="BF29" s="3"/>
      <c r="BG29" s="3"/>
      <c r="BI29" s="1"/>
    </row>
    <row r="30" spans="2:61">
      <c r="Z30" t="s">
        <v>184</v>
      </c>
      <c r="AB30" s="3" t="s">
        <v>10</v>
      </c>
      <c r="AC30" s="3"/>
      <c r="AD30" s="3"/>
      <c r="AE30" s="3"/>
      <c r="AF30" s="3"/>
      <c r="AG30" s="3"/>
      <c r="AH30" s="3"/>
      <c r="AI30" s="3"/>
      <c r="AK30" s="1" t="s">
        <v>150</v>
      </c>
      <c r="AL30">
        <v>7.1853E-2</v>
      </c>
      <c r="AN30" s="3" t="s">
        <v>10</v>
      </c>
      <c r="AO30" s="3"/>
      <c r="AP30" s="3"/>
      <c r="AQ30" s="3"/>
      <c r="AR30" s="3"/>
      <c r="AS30" s="3"/>
      <c r="AT30" s="3"/>
      <c r="AU30" s="3"/>
      <c r="AW30" s="1" t="s">
        <v>150</v>
      </c>
      <c r="AX30">
        <v>0</v>
      </c>
      <c r="AZ30" s="3"/>
      <c r="BA30" s="3"/>
      <c r="BB30" s="3"/>
      <c r="BC30" s="3"/>
      <c r="BD30" s="3"/>
      <c r="BE30" s="3"/>
      <c r="BF30" s="3"/>
      <c r="BG30" s="3"/>
      <c r="BI30" s="1"/>
    </row>
    <row r="31" spans="2:61" ht="29.5">
      <c r="B31" s="3" t="s">
        <v>16</v>
      </c>
      <c r="C31" s="3" t="s">
        <v>17</v>
      </c>
      <c r="D31" s="3" t="s">
        <v>18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23</v>
      </c>
      <c r="O31" s="3" t="s">
        <v>16</v>
      </c>
      <c r="P31" s="3" t="s">
        <v>17</v>
      </c>
      <c r="Q31" s="3" t="s">
        <v>18</v>
      </c>
      <c r="R31" s="3" t="s">
        <v>19</v>
      </c>
      <c r="S31" s="3" t="s">
        <v>20</v>
      </c>
      <c r="T31" s="3" t="s">
        <v>21</v>
      </c>
      <c r="U31" s="3" t="s">
        <v>22</v>
      </c>
      <c r="V31" s="3" t="s">
        <v>23</v>
      </c>
      <c r="Z31" s="26">
        <v>445.01714400000003</v>
      </c>
      <c r="AB31" s="3" t="s">
        <v>0</v>
      </c>
      <c r="AC31" s="4" t="s">
        <v>24</v>
      </c>
      <c r="AD31" s="4" t="s">
        <v>24</v>
      </c>
      <c r="AE31" s="4">
        <v>0</v>
      </c>
      <c r="AF31" s="4" t="s">
        <v>24</v>
      </c>
      <c r="AG31" s="4" t="s">
        <v>24</v>
      </c>
      <c r="AH31" s="4">
        <v>295.39198099999999</v>
      </c>
      <c r="AI31" s="4">
        <v>193.01591099999999</v>
      </c>
      <c r="AJ31">
        <f>SUM(AC31:AI31)/Z31</f>
        <v>1.0975035424702648</v>
      </c>
      <c r="AK31" s="1" t="s">
        <v>151</v>
      </c>
      <c r="AL31">
        <v>9.3917E-2</v>
      </c>
      <c r="AN31" s="3" t="s">
        <v>0</v>
      </c>
      <c r="AO31" s="4" t="s">
        <v>24</v>
      </c>
      <c r="AP31" s="4" t="s">
        <v>24</v>
      </c>
      <c r="AQ31" s="4">
        <v>0</v>
      </c>
      <c r="AR31" s="4" t="s">
        <v>24</v>
      </c>
      <c r="AS31" s="4" t="s">
        <v>24</v>
      </c>
      <c r="AT31" s="4">
        <v>284.94555700000001</v>
      </c>
      <c r="AU31" s="4">
        <v>190.87897699999999</v>
      </c>
      <c r="AW31" s="1" t="s">
        <v>151</v>
      </c>
      <c r="AX31">
        <v>0</v>
      </c>
      <c r="AZ31" s="3"/>
      <c r="BA31" s="4"/>
      <c r="BB31" s="4"/>
      <c r="BC31" s="4"/>
      <c r="BD31" s="4"/>
      <c r="BE31" s="4"/>
      <c r="BF31" s="4"/>
      <c r="BG31" s="4"/>
      <c r="BI31" s="1"/>
    </row>
    <row r="32" spans="2:61">
      <c r="B32" s="3" t="s">
        <v>10</v>
      </c>
      <c r="C32" s="3"/>
      <c r="D32" s="3"/>
      <c r="E32" s="3"/>
      <c r="F32" s="3"/>
      <c r="G32" s="3"/>
      <c r="H32" s="3"/>
      <c r="I32" s="3"/>
      <c r="O32" s="3" t="s">
        <v>10</v>
      </c>
      <c r="P32" s="3"/>
      <c r="Q32" s="3"/>
      <c r="R32" s="3"/>
      <c r="S32" s="3"/>
      <c r="T32" s="3"/>
      <c r="U32" s="3"/>
      <c r="V32" s="3"/>
      <c r="Z32" s="26">
        <v>1250.0947959999999</v>
      </c>
      <c r="AB32" s="3" t="s">
        <v>1</v>
      </c>
      <c r="AC32" s="4">
        <v>5.2814430000000003</v>
      </c>
      <c r="AD32" s="4" t="s">
        <v>24</v>
      </c>
      <c r="AE32" s="4">
        <v>0</v>
      </c>
      <c r="AF32" s="4" t="s">
        <v>24</v>
      </c>
      <c r="AG32" s="4" t="s">
        <v>24</v>
      </c>
      <c r="AH32" s="4">
        <v>765.23544200000003</v>
      </c>
      <c r="AI32" s="4">
        <v>331.69291900000002</v>
      </c>
      <c r="AJ32">
        <f t="shared" ref="AJ32:AJ40" si="3">SUM(AC32:AI32)/Z32</f>
        <v>0.88170097781928547</v>
      </c>
      <c r="AK32" s="1" t="s">
        <v>152</v>
      </c>
      <c r="AL32">
        <v>2.6193390000000001</v>
      </c>
      <c r="AN32" s="3" t="s">
        <v>1</v>
      </c>
      <c r="AO32" s="4">
        <v>6.1886590000000004</v>
      </c>
      <c r="AP32" s="4" t="s">
        <v>24</v>
      </c>
      <c r="AQ32" s="4">
        <v>0</v>
      </c>
      <c r="AR32" s="4" t="s">
        <v>24</v>
      </c>
      <c r="AS32" s="4" t="s">
        <v>24</v>
      </c>
      <c r="AT32" s="4">
        <v>839.30704600000001</v>
      </c>
      <c r="AU32" s="4">
        <v>335.57300099999998</v>
      </c>
      <c r="AW32" s="1" t="s">
        <v>152</v>
      </c>
      <c r="AX32">
        <v>0</v>
      </c>
      <c r="AZ32" s="3"/>
      <c r="BA32" s="4"/>
      <c r="BB32" s="4"/>
      <c r="BC32" s="4"/>
      <c r="BD32" s="4"/>
      <c r="BE32" s="4"/>
      <c r="BF32" s="4"/>
      <c r="BG32" s="4"/>
      <c r="BI32" s="1"/>
    </row>
    <row r="33" spans="2:61">
      <c r="B33" s="3" t="s">
        <v>0</v>
      </c>
      <c r="C33" s="4" t="s">
        <v>24</v>
      </c>
      <c r="D33" s="4" t="s">
        <v>24</v>
      </c>
      <c r="E33" s="4">
        <v>0</v>
      </c>
      <c r="F33" s="4" t="s">
        <v>24</v>
      </c>
      <c r="G33" s="4" t="s">
        <v>24</v>
      </c>
      <c r="H33" s="4">
        <v>324.44284800000003</v>
      </c>
      <c r="I33" s="4">
        <v>120.92312200000001</v>
      </c>
      <c r="O33" s="3" t="s">
        <v>0</v>
      </c>
      <c r="P33" s="4" t="s">
        <v>24</v>
      </c>
      <c r="Q33" s="4" t="s">
        <v>24</v>
      </c>
      <c r="R33" s="4">
        <v>0</v>
      </c>
      <c r="S33" s="4" t="s">
        <v>24</v>
      </c>
      <c r="T33" s="4" t="s">
        <v>24</v>
      </c>
      <c r="U33" s="17">
        <v>329.75426399999998</v>
      </c>
      <c r="V33" s="17">
        <v>124.327065</v>
      </c>
      <c r="Z33" s="26">
        <v>127.48090000000001</v>
      </c>
      <c r="AB33" s="3" t="s">
        <v>2</v>
      </c>
      <c r="AC33" s="4" t="s">
        <v>24</v>
      </c>
      <c r="AD33" s="4" t="s">
        <v>24</v>
      </c>
      <c r="AE33" s="4">
        <v>0</v>
      </c>
      <c r="AF33" s="4">
        <v>12.131043</v>
      </c>
      <c r="AG33" s="4">
        <v>10.875679</v>
      </c>
      <c r="AH33" s="4">
        <v>0</v>
      </c>
      <c r="AI33" s="4">
        <v>95.485055000000003</v>
      </c>
      <c r="AJ33">
        <f t="shared" si="3"/>
        <v>0.92948651131267501</v>
      </c>
      <c r="AK33" s="1" t="s">
        <v>153</v>
      </c>
      <c r="AL33">
        <v>2.580578</v>
      </c>
      <c r="AN33" s="3" t="s">
        <v>2</v>
      </c>
      <c r="AO33" s="4" t="s">
        <v>24</v>
      </c>
      <c r="AP33" s="4" t="s">
        <v>24</v>
      </c>
      <c r="AQ33" s="4">
        <v>0</v>
      </c>
      <c r="AR33" s="4">
        <v>11.518041999999999</v>
      </c>
      <c r="AS33" s="4">
        <v>15.738792999999999</v>
      </c>
      <c r="AT33" s="4">
        <v>4.3862230000000002</v>
      </c>
      <c r="AU33" s="4">
        <v>22.040115</v>
      </c>
      <c r="AW33" s="1" t="s">
        <v>153</v>
      </c>
      <c r="AX33">
        <v>0</v>
      </c>
      <c r="AZ33" s="3"/>
      <c r="BA33" s="4"/>
      <c r="BB33" s="4"/>
      <c r="BC33" s="4"/>
      <c r="BD33" s="4"/>
      <c r="BE33" s="4"/>
      <c r="BF33" s="4"/>
      <c r="BG33" s="4"/>
      <c r="BI33" s="1"/>
    </row>
    <row r="34" spans="2:61">
      <c r="B34" s="3" t="s">
        <v>1</v>
      </c>
      <c r="C34" s="4">
        <v>27.560336</v>
      </c>
      <c r="D34" s="4" t="s">
        <v>24</v>
      </c>
      <c r="E34" s="4">
        <v>0</v>
      </c>
      <c r="F34" s="4" t="s">
        <v>24</v>
      </c>
      <c r="G34" s="4" t="s">
        <v>24</v>
      </c>
      <c r="H34" s="4">
        <v>564.551695</v>
      </c>
      <c r="I34" s="4">
        <v>218.611749</v>
      </c>
      <c r="O34" s="3" t="s">
        <v>1</v>
      </c>
      <c r="P34" s="17">
        <v>19.045368</v>
      </c>
      <c r="Q34" s="4" t="s">
        <v>24</v>
      </c>
      <c r="R34" s="4">
        <v>0</v>
      </c>
      <c r="S34" s="4" t="s">
        <v>24</v>
      </c>
      <c r="T34" s="4" t="s">
        <v>24</v>
      </c>
      <c r="U34" s="17">
        <v>569.13584200000003</v>
      </c>
      <c r="V34" s="17">
        <v>227.456649</v>
      </c>
      <c r="Z34" s="26">
        <v>2022.0130460000003</v>
      </c>
      <c r="AB34" s="3" t="s">
        <v>3</v>
      </c>
      <c r="AC34" s="4">
        <v>3.22</v>
      </c>
      <c r="AD34" s="4">
        <v>0</v>
      </c>
      <c r="AE34" s="4">
        <v>0</v>
      </c>
      <c r="AF34" s="4">
        <v>40.926909000000002</v>
      </c>
      <c r="AG34" s="4">
        <v>20.417895000000001</v>
      </c>
      <c r="AH34" s="4">
        <v>1039.595869</v>
      </c>
      <c r="AI34" s="4">
        <v>938.17944999999997</v>
      </c>
      <c r="AJ34">
        <f t="shared" si="3"/>
        <v>1.0100528911226421</v>
      </c>
      <c r="AN34" s="3" t="s">
        <v>3</v>
      </c>
      <c r="AO34" s="4">
        <v>3.1460629999999998</v>
      </c>
      <c r="AP34" s="4">
        <v>0</v>
      </c>
      <c r="AQ34" s="4">
        <v>0</v>
      </c>
      <c r="AR34" s="4">
        <v>38.046055000000003</v>
      </c>
      <c r="AS34" s="4">
        <v>20.121987000000001</v>
      </c>
      <c r="AT34" s="4">
        <v>1108.6452280000001</v>
      </c>
      <c r="AU34" s="4">
        <v>923.46380999999997</v>
      </c>
      <c r="AZ34" s="3"/>
      <c r="BA34" s="4"/>
      <c r="BB34" s="4"/>
      <c r="BC34" s="4"/>
      <c r="BD34" s="4"/>
      <c r="BE34" s="4"/>
      <c r="BF34" s="4"/>
      <c r="BG34" s="4"/>
    </row>
    <row r="35" spans="2:61">
      <c r="B35" s="3" t="s">
        <v>2</v>
      </c>
      <c r="C35" s="4" t="s">
        <v>24</v>
      </c>
      <c r="D35" s="4" t="s">
        <v>24</v>
      </c>
      <c r="E35" s="4">
        <v>0</v>
      </c>
      <c r="F35" s="4">
        <v>24.195302000000002</v>
      </c>
      <c r="G35" s="4">
        <v>3.8616709999999999</v>
      </c>
      <c r="H35" s="4">
        <v>0</v>
      </c>
      <c r="I35" s="4">
        <v>217.18713500000001</v>
      </c>
      <c r="O35" s="3" t="s">
        <v>2</v>
      </c>
      <c r="P35" s="17" t="s">
        <v>24</v>
      </c>
      <c r="Q35" s="4" t="s">
        <v>24</v>
      </c>
      <c r="R35" s="4">
        <v>0</v>
      </c>
      <c r="S35" s="17">
        <v>0</v>
      </c>
      <c r="T35" s="17">
        <v>6.5839540000000003</v>
      </c>
      <c r="U35" s="17">
        <v>0</v>
      </c>
      <c r="V35" s="17">
        <v>297.47542800000002</v>
      </c>
      <c r="Z35" s="26">
        <v>265.15506499999998</v>
      </c>
      <c r="AB35" s="3" t="s">
        <v>4</v>
      </c>
      <c r="AC35" s="4" t="s">
        <v>24</v>
      </c>
      <c r="AD35" s="4" t="s">
        <v>24</v>
      </c>
      <c r="AE35" s="4">
        <v>0</v>
      </c>
      <c r="AF35" s="4">
        <v>22.156419</v>
      </c>
      <c r="AG35" s="4">
        <v>0</v>
      </c>
      <c r="AH35" s="4">
        <v>2.6807949999999998</v>
      </c>
      <c r="AI35" s="4">
        <v>245.77400700000001</v>
      </c>
      <c r="AJ35">
        <f t="shared" si="3"/>
        <v>1.0205772271406546</v>
      </c>
      <c r="AN35" s="3" t="s">
        <v>4</v>
      </c>
      <c r="AO35" s="4" t="s">
        <v>24</v>
      </c>
      <c r="AP35" s="4" t="s">
        <v>24</v>
      </c>
      <c r="AQ35" s="4">
        <v>0</v>
      </c>
      <c r="AR35" s="4">
        <v>29.897438999999999</v>
      </c>
      <c r="AS35" s="4">
        <v>0</v>
      </c>
      <c r="AT35" s="4">
        <v>21.147625999999999</v>
      </c>
      <c r="AU35" s="4">
        <v>221.69819100000001</v>
      </c>
      <c r="AZ35" s="3"/>
      <c r="BA35" s="4"/>
      <c r="BB35" s="4"/>
      <c r="BC35" s="4"/>
      <c r="BD35" s="4"/>
      <c r="BE35" s="4"/>
      <c r="BF35" s="4"/>
      <c r="BG35" s="4"/>
    </row>
    <row r="36" spans="2:61">
      <c r="B36" s="3" t="s">
        <v>3</v>
      </c>
      <c r="C36" s="4">
        <v>4.0178820000000002</v>
      </c>
      <c r="D36" s="4">
        <v>0</v>
      </c>
      <c r="E36" s="4">
        <v>0</v>
      </c>
      <c r="F36" s="4">
        <v>81.408528000000004</v>
      </c>
      <c r="G36" s="4">
        <v>8.4388590000000008</v>
      </c>
      <c r="H36" s="4">
        <v>1147.5706540000001</v>
      </c>
      <c r="I36" s="4">
        <v>711.49906299999998</v>
      </c>
      <c r="O36" s="3" t="s">
        <v>3</v>
      </c>
      <c r="P36" s="17">
        <v>6.6202199999999998</v>
      </c>
      <c r="Q36" s="4">
        <v>0</v>
      </c>
      <c r="R36" s="4">
        <v>0</v>
      </c>
      <c r="S36" s="17">
        <v>95.614943999999994</v>
      </c>
      <c r="T36" s="17">
        <v>14.024127999999999</v>
      </c>
      <c r="U36" s="17">
        <v>1048.228116</v>
      </c>
      <c r="V36" s="17">
        <v>768.85748999999998</v>
      </c>
      <c r="Z36" s="26">
        <v>473.81993199999999</v>
      </c>
      <c r="AB36" s="3" t="s">
        <v>5</v>
      </c>
      <c r="AC36" s="4" t="s">
        <v>24</v>
      </c>
      <c r="AD36" s="4" t="s">
        <v>24</v>
      </c>
      <c r="AE36" s="4">
        <v>0</v>
      </c>
      <c r="AF36" s="4">
        <v>32.596941000000001</v>
      </c>
      <c r="AG36" s="4" t="s">
        <v>24</v>
      </c>
      <c r="AH36" s="4">
        <v>63.314717999999999</v>
      </c>
      <c r="AI36" s="4">
        <v>439.97176200000001</v>
      </c>
      <c r="AJ36">
        <f t="shared" si="3"/>
        <v>1.130985390880517</v>
      </c>
      <c r="AN36" s="3" t="s">
        <v>5</v>
      </c>
      <c r="AO36" s="4" t="s">
        <v>24</v>
      </c>
      <c r="AP36" s="4" t="s">
        <v>24</v>
      </c>
      <c r="AQ36" s="4">
        <v>0</v>
      </c>
      <c r="AR36" s="4">
        <v>33.314338999999997</v>
      </c>
      <c r="AS36" s="4" t="s">
        <v>24</v>
      </c>
      <c r="AT36" s="4">
        <v>107.37681000000001</v>
      </c>
      <c r="AU36" s="4">
        <v>433.08401199999997</v>
      </c>
      <c r="AZ36" s="3"/>
      <c r="BA36" s="4"/>
      <c r="BB36" s="4"/>
      <c r="BC36" s="4"/>
      <c r="BD36" s="4"/>
      <c r="BE36" s="4"/>
      <c r="BF36" s="4"/>
      <c r="BG36" s="4"/>
    </row>
    <row r="37" spans="2:61">
      <c r="B37" s="3" t="s">
        <v>4</v>
      </c>
      <c r="C37" s="4" t="s">
        <v>24</v>
      </c>
      <c r="D37" s="4" t="s">
        <v>24</v>
      </c>
      <c r="E37" s="4">
        <v>0</v>
      </c>
      <c r="F37" s="4">
        <v>36.043171000000001</v>
      </c>
      <c r="G37" s="4">
        <v>0</v>
      </c>
      <c r="H37" s="4">
        <v>12.425827999999999</v>
      </c>
      <c r="I37" s="4">
        <v>190.28812099999999</v>
      </c>
      <c r="O37" s="3" t="s">
        <v>4</v>
      </c>
      <c r="P37" s="17" t="s">
        <v>24</v>
      </c>
      <c r="Q37" s="4" t="s">
        <v>24</v>
      </c>
      <c r="R37" s="4">
        <v>0</v>
      </c>
      <c r="S37" s="17">
        <v>6.4574389999999999</v>
      </c>
      <c r="T37" s="17">
        <v>0</v>
      </c>
      <c r="U37" s="17">
        <v>86.248855000000006</v>
      </c>
      <c r="V37" s="17">
        <v>188.17891900000001</v>
      </c>
      <c r="Z37" s="26">
        <v>16.401228</v>
      </c>
      <c r="AB37" s="3" t="s">
        <v>6</v>
      </c>
      <c r="AC37" s="4" t="s">
        <v>24</v>
      </c>
      <c r="AD37" s="4" t="s">
        <v>24</v>
      </c>
      <c r="AE37" s="4">
        <v>0</v>
      </c>
      <c r="AF37" s="4">
        <v>3.2608959999999998</v>
      </c>
      <c r="AG37" s="4" t="s">
        <v>24</v>
      </c>
      <c r="AH37" s="4">
        <v>0.41791400000000001</v>
      </c>
      <c r="AI37" s="4" t="s">
        <v>24</v>
      </c>
      <c r="AJ37">
        <f t="shared" si="3"/>
        <v>0.22430088771401752</v>
      </c>
      <c r="AN37" s="3" t="s">
        <v>6</v>
      </c>
      <c r="AO37" s="4" t="s">
        <v>24</v>
      </c>
      <c r="AP37" s="4" t="s">
        <v>24</v>
      </c>
      <c r="AQ37" s="4">
        <v>0</v>
      </c>
      <c r="AR37" s="4">
        <v>3.1892260000000001</v>
      </c>
      <c r="AS37" s="4" t="s">
        <v>24</v>
      </c>
      <c r="AT37" s="4">
        <v>0.34393400000000002</v>
      </c>
      <c r="AU37" s="4" t="s">
        <v>24</v>
      </c>
      <c r="AZ37" s="3"/>
      <c r="BA37" s="4"/>
      <c r="BB37" s="4"/>
      <c r="BC37" s="4"/>
      <c r="BD37" s="4"/>
      <c r="BE37" s="4"/>
      <c r="BF37" s="4"/>
      <c r="BG37" s="4"/>
    </row>
    <row r="38" spans="2:61">
      <c r="B38" s="3" t="s">
        <v>5</v>
      </c>
      <c r="C38" s="4" t="s">
        <v>24</v>
      </c>
      <c r="D38" s="4" t="s">
        <v>24</v>
      </c>
      <c r="E38" s="4">
        <v>0</v>
      </c>
      <c r="F38" s="4">
        <v>35.978765000000003</v>
      </c>
      <c r="G38" s="4" t="s">
        <v>24</v>
      </c>
      <c r="H38" s="4">
        <v>385.28663299999999</v>
      </c>
      <c r="I38" s="4">
        <v>305.44250299999999</v>
      </c>
      <c r="O38" s="3" t="s">
        <v>5</v>
      </c>
      <c r="P38" s="17" t="s">
        <v>24</v>
      </c>
      <c r="Q38" s="4" t="s">
        <v>24</v>
      </c>
      <c r="R38" s="4">
        <v>0</v>
      </c>
      <c r="S38" s="17">
        <v>31.119827000000001</v>
      </c>
      <c r="T38" s="17" t="s">
        <v>24</v>
      </c>
      <c r="U38" s="17">
        <v>380.97817300000003</v>
      </c>
      <c r="V38" s="17">
        <v>298.74326600000001</v>
      </c>
      <c r="Z38" s="26">
        <v>1842.4170770000001</v>
      </c>
      <c r="AB38" s="3" t="s">
        <v>7</v>
      </c>
      <c r="AC38" s="4">
        <v>12.355086</v>
      </c>
      <c r="AD38" s="4" t="s">
        <v>24</v>
      </c>
      <c r="AE38" s="4">
        <v>0</v>
      </c>
      <c r="AF38" s="4">
        <v>72.811165000000003</v>
      </c>
      <c r="AG38" s="4" t="s">
        <v>24</v>
      </c>
      <c r="AH38" s="4">
        <v>806.734601</v>
      </c>
      <c r="AI38" s="4">
        <v>918.36777700000005</v>
      </c>
      <c r="AJ38">
        <f t="shared" si="3"/>
        <v>0.98255093898046852</v>
      </c>
      <c r="AN38" s="3" t="s">
        <v>7</v>
      </c>
      <c r="AO38" s="4">
        <v>13.634114</v>
      </c>
      <c r="AP38" s="4" t="s">
        <v>24</v>
      </c>
      <c r="AQ38" s="4">
        <v>0</v>
      </c>
      <c r="AR38" s="4">
        <v>92.162882999999994</v>
      </c>
      <c r="AS38" s="4" t="s">
        <v>24</v>
      </c>
      <c r="AT38" s="4">
        <v>812.78104199999996</v>
      </c>
      <c r="AU38" s="4">
        <v>929.769139</v>
      </c>
      <c r="AZ38" s="3"/>
      <c r="BA38" s="4"/>
      <c r="BB38" s="4"/>
      <c r="BC38" s="4"/>
      <c r="BD38" s="4"/>
      <c r="BE38" s="4"/>
      <c r="BF38" s="4"/>
      <c r="BG38" s="4"/>
    </row>
    <row r="39" spans="2:61">
      <c r="B39" s="3" t="s">
        <v>6</v>
      </c>
      <c r="C39" s="4" t="s">
        <v>24</v>
      </c>
      <c r="D39" s="4" t="s">
        <v>24</v>
      </c>
      <c r="E39" s="4">
        <v>0</v>
      </c>
      <c r="F39" s="4">
        <v>35.616363</v>
      </c>
      <c r="G39" s="4" t="s">
        <v>24</v>
      </c>
      <c r="H39" s="4">
        <v>0.46094000000000002</v>
      </c>
      <c r="I39" s="4" t="s">
        <v>24</v>
      </c>
      <c r="O39" s="3" t="s">
        <v>6</v>
      </c>
      <c r="P39" s="17" t="s">
        <v>24</v>
      </c>
      <c r="Q39" s="4" t="s">
        <v>24</v>
      </c>
      <c r="R39" s="4">
        <v>0</v>
      </c>
      <c r="S39" s="17">
        <v>41.703172000000002</v>
      </c>
      <c r="T39" s="17" t="s">
        <v>24</v>
      </c>
      <c r="U39" s="17">
        <v>0.57722499999999999</v>
      </c>
      <c r="V39" s="17" t="s">
        <v>24</v>
      </c>
      <c r="Z39" s="26">
        <v>273.35931799999997</v>
      </c>
      <c r="AB39" s="3" t="s">
        <v>8</v>
      </c>
      <c r="AC39" s="4" t="s">
        <v>24</v>
      </c>
      <c r="AD39" s="4" t="s">
        <v>24</v>
      </c>
      <c r="AE39" s="4">
        <v>0</v>
      </c>
      <c r="AF39" s="4">
        <v>60.190645000000004</v>
      </c>
      <c r="AG39" s="4" t="s">
        <v>24</v>
      </c>
      <c r="AH39" s="4">
        <v>120.929531</v>
      </c>
      <c r="AI39" s="4">
        <v>87.864858999999996</v>
      </c>
      <c r="AJ39">
        <f t="shared" si="3"/>
        <v>0.98399804684909287</v>
      </c>
      <c r="AN39" s="3" t="s">
        <v>8</v>
      </c>
      <c r="AO39" s="4" t="s">
        <v>24</v>
      </c>
      <c r="AP39" s="4" t="s">
        <v>24</v>
      </c>
      <c r="AQ39" s="4">
        <v>0</v>
      </c>
      <c r="AR39" s="4">
        <v>62.125737000000001</v>
      </c>
      <c r="AS39" s="4" t="s">
        <v>24</v>
      </c>
      <c r="AT39" s="4">
        <v>119.55727</v>
      </c>
      <c r="AU39" s="4">
        <v>90.619332999999997</v>
      </c>
      <c r="AZ39" s="3"/>
      <c r="BA39" s="4"/>
      <c r="BB39" s="4"/>
      <c r="BC39" s="4"/>
      <c r="BD39" s="4"/>
      <c r="BE39" s="4"/>
      <c r="BF39" s="4"/>
      <c r="BG39" s="4"/>
    </row>
    <row r="40" spans="2:61">
      <c r="B40" s="3" t="s">
        <v>7</v>
      </c>
      <c r="C40" s="4">
        <v>30.129254</v>
      </c>
      <c r="D40" s="4" t="s">
        <v>24</v>
      </c>
      <c r="E40" s="4">
        <v>0</v>
      </c>
      <c r="F40" s="4">
        <v>183.870553</v>
      </c>
      <c r="G40" s="4" t="s">
        <v>24</v>
      </c>
      <c r="H40" s="4">
        <v>962.61808900000005</v>
      </c>
      <c r="I40" s="4">
        <v>578.44692099999997</v>
      </c>
      <c r="O40" s="3" t="s">
        <v>7</v>
      </c>
      <c r="P40" s="17">
        <v>55.983930000000001</v>
      </c>
      <c r="Q40" s="4" t="s">
        <v>24</v>
      </c>
      <c r="R40" s="4">
        <v>0</v>
      </c>
      <c r="S40" s="17">
        <v>227.613159</v>
      </c>
      <c r="T40" s="17" t="s">
        <v>24</v>
      </c>
      <c r="U40" s="17">
        <v>898.481582</v>
      </c>
      <c r="V40" s="17">
        <v>559.98898299999996</v>
      </c>
      <c r="Z40" s="26">
        <v>182.13399099999998</v>
      </c>
      <c r="AB40" s="3" t="s">
        <v>9</v>
      </c>
      <c r="AC40" s="4" t="s">
        <v>24</v>
      </c>
      <c r="AD40" s="4" t="s">
        <v>24</v>
      </c>
      <c r="AE40" s="4">
        <v>0</v>
      </c>
      <c r="AF40" s="4">
        <v>17.560238999999999</v>
      </c>
      <c r="AG40" s="4">
        <v>17.069699</v>
      </c>
      <c r="AH40" s="4">
        <v>6.387893</v>
      </c>
      <c r="AI40" s="4">
        <v>210.951412</v>
      </c>
      <c r="AJ40">
        <f t="shared" si="3"/>
        <v>1.3834278907334767</v>
      </c>
      <c r="AN40" s="3" t="s">
        <v>9</v>
      </c>
      <c r="AO40" s="4" t="s">
        <v>24</v>
      </c>
      <c r="AP40" s="4" t="s">
        <v>24</v>
      </c>
      <c r="AQ40" s="4">
        <v>0</v>
      </c>
      <c r="AR40" s="4">
        <v>22.567612</v>
      </c>
      <c r="AS40" s="4">
        <v>20.286919000000001</v>
      </c>
      <c r="AT40" s="4">
        <v>13.036137999999999</v>
      </c>
      <c r="AU40" s="4">
        <v>81.852846999999997</v>
      </c>
      <c r="AZ40" s="3"/>
      <c r="BA40" s="4"/>
      <c r="BB40" s="4"/>
      <c r="BC40" s="4"/>
      <c r="BD40" s="4"/>
      <c r="BE40" s="4"/>
      <c r="BF40" s="4"/>
      <c r="BG40" s="4"/>
    </row>
    <row r="41" spans="2:61">
      <c r="B41" s="3" t="s">
        <v>8</v>
      </c>
      <c r="C41" s="4" t="s">
        <v>24</v>
      </c>
      <c r="D41" s="4" t="s">
        <v>24</v>
      </c>
      <c r="E41" s="4">
        <v>0</v>
      </c>
      <c r="F41" s="4">
        <v>197.81843000000001</v>
      </c>
      <c r="G41" s="4" t="s">
        <v>24</v>
      </c>
      <c r="H41" s="4">
        <v>40.089278</v>
      </c>
      <c r="I41" s="4">
        <v>18.872332</v>
      </c>
      <c r="O41" s="3" t="s">
        <v>8</v>
      </c>
      <c r="P41" s="4" t="s">
        <v>24</v>
      </c>
      <c r="Q41" s="4" t="s">
        <v>24</v>
      </c>
      <c r="R41" s="4">
        <v>0</v>
      </c>
      <c r="S41" s="17">
        <v>151.56054</v>
      </c>
      <c r="T41" s="17" t="s">
        <v>24</v>
      </c>
      <c r="U41" s="17">
        <v>22.935365999999998</v>
      </c>
      <c r="V41" s="17">
        <v>60.848256999999997</v>
      </c>
    </row>
    <row r="42" spans="2:61" ht="29.5">
      <c r="B42" s="3" t="s">
        <v>9</v>
      </c>
      <c r="C42" s="4" t="s">
        <v>24</v>
      </c>
      <c r="D42" s="4" t="s">
        <v>24</v>
      </c>
      <c r="E42" s="4">
        <v>0</v>
      </c>
      <c r="F42" s="4">
        <v>18.320701</v>
      </c>
      <c r="G42" s="4">
        <v>29.113523000000001</v>
      </c>
      <c r="H42" s="4">
        <v>132.235893</v>
      </c>
      <c r="I42" s="4">
        <v>182.45651100000001</v>
      </c>
      <c r="O42" s="3" t="s">
        <v>9</v>
      </c>
      <c r="P42" s="4" t="s">
        <v>24</v>
      </c>
      <c r="Q42" s="4" t="s">
        <v>24</v>
      </c>
      <c r="R42" s="4">
        <v>0</v>
      </c>
      <c r="S42" s="17">
        <v>15.237489999999999</v>
      </c>
      <c r="T42" s="17">
        <v>22.080787999999998</v>
      </c>
      <c r="U42" s="17">
        <v>122.449994</v>
      </c>
      <c r="V42" s="17">
        <v>189.22179600000001</v>
      </c>
      <c r="AB42" s="3" t="s">
        <v>156</v>
      </c>
      <c r="AC42" s="3" t="s">
        <v>17</v>
      </c>
      <c r="AD42" s="3" t="s">
        <v>18</v>
      </c>
      <c r="AE42" s="3" t="s">
        <v>19</v>
      </c>
      <c r="AF42" s="3" t="s">
        <v>20</v>
      </c>
      <c r="AG42" s="3" t="s">
        <v>21</v>
      </c>
      <c r="AH42" s="3" t="s">
        <v>22</v>
      </c>
      <c r="AI42" s="3" t="s">
        <v>23</v>
      </c>
      <c r="AN42" s="3" t="s">
        <v>156</v>
      </c>
      <c r="AO42" s="3" t="s">
        <v>17</v>
      </c>
      <c r="AP42" s="3" t="s">
        <v>18</v>
      </c>
      <c r="AQ42" s="3" t="s">
        <v>19</v>
      </c>
      <c r="AR42" s="3" t="s">
        <v>20</v>
      </c>
      <c r="AS42" s="3" t="s">
        <v>21</v>
      </c>
      <c r="AT42" s="3" t="s">
        <v>22</v>
      </c>
      <c r="AU42" s="3" t="s">
        <v>23</v>
      </c>
      <c r="AZ42" s="3"/>
      <c r="BA42" s="3"/>
      <c r="BB42" s="3"/>
      <c r="BC42" s="3"/>
      <c r="BD42" s="3"/>
      <c r="BE42" s="3"/>
      <c r="BF42" s="3"/>
      <c r="BG42" s="3"/>
    </row>
    <row r="43" spans="2:61">
      <c r="AB43" s="3" t="s">
        <v>0</v>
      </c>
      <c r="AC43" t="e">
        <f>AC31/(AC18*8.76)</f>
        <v>#VALUE!</v>
      </c>
      <c r="AD43" t="e">
        <f t="shared" ref="AD43:AI43" si="4">AD31/(AD18*8.76)</f>
        <v>#VALUE!</v>
      </c>
      <c r="AE43" t="e">
        <f t="shared" si="4"/>
        <v>#DIV/0!</v>
      </c>
      <c r="AF43" t="e">
        <f t="shared" si="4"/>
        <v>#VALUE!</v>
      </c>
      <c r="AG43" t="e">
        <f t="shared" si="4"/>
        <v>#VALUE!</v>
      </c>
      <c r="AH43">
        <f t="shared" si="4"/>
        <v>0.13795710007943907</v>
      </c>
      <c r="AI43">
        <f t="shared" si="4"/>
        <v>0.44067559589041094</v>
      </c>
      <c r="AN43" s="3" t="s">
        <v>0</v>
      </c>
      <c r="AO43" t="e">
        <f>AO31/(AO18*8.76)</f>
        <v>#VALUE!</v>
      </c>
      <c r="AP43" t="e">
        <f t="shared" ref="AP43:AU43" si="5">AP31/(AP18*8.76)</f>
        <v>#VALUE!</v>
      </c>
      <c r="AQ43" t="e">
        <f t="shared" si="5"/>
        <v>#DIV/0!</v>
      </c>
      <c r="AR43" t="e">
        <f t="shared" si="5"/>
        <v>#VALUE!</v>
      </c>
      <c r="AS43" t="e">
        <f t="shared" si="5"/>
        <v>#VALUE!</v>
      </c>
      <c r="AT43">
        <f t="shared" si="5"/>
        <v>0.12823910105504377</v>
      </c>
      <c r="AU43">
        <f t="shared" si="5"/>
        <v>0.43579675114155247</v>
      </c>
      <c r="AZ43" s="3"/>
    </row>
    <row r="44" spans="2:61">
      <c r="AB44" s="3" t="s">
        <v>1</v>
      </c>
      <c r="AC44">
        <f t="shared" ref="AC44:AI52" si="6">AC32/(AC19*8.76)</f>
        <v>6.0290445205479458E-2</v>
      </c>
      <c r="AD44" t="e">
        <f t="shared" si="6"/>
        <v>#VALUE!</v>
      </c>
      <c r="AE44" t="e">
        <f t="shared" si="6"/>
        <v>#DIV/0!</v>
      </c>
      <c r="AF44" t="e">
        <f t="shared" si="6"/>
        <v>#VALUE!</v>
      </c>
      <c r="AG44" t="e">
        <f t="shared" si="6"/>
        <v>#VALUE!</v>
      </c>
      <c r="AH44">
        <f t="shared" si="6"/>
        <v>0.15325551590162623</v>
      </c>
      <c r="AI44">
        <f t="shared" si="6"/>
        <v>0.5048598462709285</v>
      </c>
      <c r="AN44" s="3" t="s">
        <v>1</v>
      </c>
      <c r="AO44">
        <f t="shared" ref="AO44:AU44" si="7">AO32/(AO19*8.76)</f>
        <v>7.0646792237442926E-2</v>
      </c>
      <c r="AP44" t="e">
        <f t="shared" si="7"/>
        <v>#VALUE!</v>
      </c>
      <c r="AQ44" t="e">
        <f t="shared" si="7"/>
        <v>#DIV/0!</v>
      </c>
      <c r="AR44" t="e">
        <f t="shared" si="7"/>
        <v>#VALUE!</v>
      </c>
      <c r="AS44" t="e">
        <f t="shared" si="7"/>
        <v>#VALUE!</v>
      </c>
      <c r="AT44">
        <f t="shared" si="7"/>
        <v>0.16809001161579748</v>
      </c>
      <c r="AU44">
        <f t="shared" si="7"/>
        <v>0.51076560273972604</v>
      </c>
      <c r="AZ44" s="3"/>
    </row>
    <row r="45" spans="2:61">
      <c r="AB45" s="3" t="s">
        <v>2</v>
      </c>
      <c r="AC45" t="e">
        <f t="shared" si="6"/>
        <v>#VALUE!</v>
      </c>
      <c r="AD45" t="e">
        <f t="shared" si="6"/>
        <v>#VALUE!</v>
      </c>
      <c r="AE45" t="e">
        <f t="shared" si="6"/>
        <v>#DIV/0!</v>
      </c>
      <c r="AF45">
        <f t="shared" si="6"/>
        <v>9.2321484018264829E-2</v>
      </c>
      <c r="AG45">
        <f t="shared" si="6"/>
        <v>0.15518948344748859</v>
      </c>
      <c r="AH45" t="e">
        <f t="shared" si="6"/>
        <v>#DIV/0!</v>
      </c>
      <c r="AI45">
        <f t="shared" si="6"/>
        <v>0.51840012046676964</v>
      </c>
      <c r="AN45" s="3" t="s">
        <v>2</v>
      </c>
      <c r="AO45" t="e">
        <f t="shared" ref="AO45:AU45" si="8">AO33/(AO20*8.76)</f>
        <v>#VALUE!</v>
      </c>
      <c r="AP45" t="e">
        <f t="shared" si="8"/>
        <v>#VALUE!</v>
      </c>
      <c r="AQ45" t="e">
        <f t="shared" si="8"/>
        <v>#DIV/0!</v>
      </c>
      <c r="AR45">
        <f t="shared" si="8"/>
        <v>8.7656331811263311E-2</v>
      </c>
      <c r="AS45">
        <f t="shared" si="8"/>
        <v>0.22458323344748857</v>
      </c>
      <c r="AT45">
        <f t="shared" si="8"/>
        <v>0.19386820338116398</v>
      </c>
      <c r="AU45">
        <f t="shared" si="8"/>
        <v>0.5522499210394477</v>
      </c>
      <c r="AZ45" s="3"/>
    </row>
    <row r="46" spans="2:61">
      <c r="AB46" s="3" t="s">
        <v>3</v>
      </c>
      <c r="AC46">
        <f t="shared" si="6"/>
        <v>3.6757990867579915E-2</v>
      </c>
      <c r="AD46" t="e">
        <f t="shared" si="6"/>
        <v>#DIV/0!</v>
      </c>
      <c r="AE46" t="e">
        <f t="shared" si="6"/>
        <v>#DIV/0!</v>
      </c>
      <c r="AF46">
        <f t="shared" si="6"/>
        <v>9.3440431506849317E-2</v>
      </c>
      <c r="AG46">
        <f t="shared" si="6"/>
        <v>0.1553873287671233</v>
      </c>
      <c r="AH46">
        <f t="shared" si="6"/>
        <v>0.16495036432610549</v>
      </c>
      <c r="AI46">
        <f t="shared" si="6"/>
        <v>0.47510358818618964</v>
      </c>
      <c r="AN46" s="3" t="s">
        <v>3</v>
      </c>
      <c r="AO46">
        <f t="shared" ref="AO46:AU46" si="9">AO34/(AO21*8.76)</f>
        <v>3.5913961187214613E-2</v>
      </c>
      <c r="AP46" t="e">
        <f t="shared" si="9"/>
        <v>#DIV/0!</v>
      </c>
      <c r="AQ46" t="e">
        <f t="shared" si="9"/>
        <v>#DIV/0!</v>
      </c>
      <c r="AR46">
        <f t="shared" si="9"/>
        <v>8.6863139269406392E-2</v>
      </c>
      <c r="AS46">
        <f t="shared" si="9"/>
        <v>0.15313536529680366</v>
      </c>
      <c r="AT46">
        <f t="shared" si="9"/>
        <v>0.16707845401317065</v>
      </c>
      <c r="AU46">
        <f t="shared" si="9"/>
        <v>0.47619835040138936</v>
      </c>
      <c r="AZ46" s="3"/>
    </row>
    <row r="47" spans="2:61">
      <c r="AB47" s="3" t="s">
        <v>4</v>
      </c>
      <c r="AC47" t="e">
        <f t="shared" si="6"/>
        <v>#VALUE!</v>
      </c>
      <c r="AD47" t="e">
        <f t="shared" si="6"/>
        <v>#VALUE!</v>
      </c>
      <c r="AE47" t="e">
        <f t="shared" si="6"/>
        <v>#DIV/0!</v>
      </c>
      <c r="AF47">
        <f t="shared" si="6"/>
        <v>0.1668253552683559</v>
      </c>
      <c r="AG47" t="e">
        <f t="shared" si="6"/>
        <v>#DIV/0!</v>
      </c>
      <c r="AH47">
        <f t="shared" si="6"/>
        <v>0.15301341324200912</v>
      </c>
      <c r="AI47">
        <f t="shared" si="6"/>
        <v>0.46760655821917807</v>
      </c>
      <c r="AN47" s="3" t="s">
        <v>4</v>
      </c>
      <c r="AO47" t="e">
        <f t="shared" ref="AO47:AU47" si="10">AO35/(AO22*8.76)</f>
        <v>#VALUE!</v>
      </c>
      <c r="AP47" t="e">
        <f t="shared" si="10"/>
        <v>#VALUE!</v>
      </c>
      <c r="AQ47" t="e">
        <f t="shared" si="10"/>
        <v>#DIV/0!</v>
      </c>
      <c r="AR47">
        <f t="shared" si="10"/>
        <v>0.20594025771056382</v>
      </c>
      <c r="AS47" t="e">
        <f t="shared" si="10"/>
        <v>#DIV/0!</v>
      </c>
      <c r="AT47">
        <f t="shared" si="10"/>
        <v>0.17132347366188524</v>
      </c>
      <c r="AU47">
        <f t="shared" si="10"/>
        <v>0.511964797668366</v>
      </c>
      <c r="AZ47" s="3"/>
    </row>
    <row r="48" spans="2:61">
      <c r="AB48" s="3" t="s">
        <v>5</v>
      </c>
      <c r="AC48" t="e">
        <f t="shared" si="6"/>
        <v>#VALUE!</v>
      </c>
      <c r="AD48" t="e">
        <f t="shared" si="6"/>
        <v>#VALUE!</v>
      </c>
      <c r="AE48" t="e">
        <f t="shared" si="6"/>
        <v>#DIV/0!</v>
      </c>
      <c r="AF48">
        <f t="shared" si="6"/>
        <v>0.12403706621004566</v>
      </c>
      <c r="AG48" t="e">
        <f t="shared" si="6"/>
        <v>#VALUE!</v>
      </c>
      <c r="AH48">
        <f t="shared" si="6"/>
        <v>0.16333002850632383</v>
      </c>
      <c r="AI48">
        <f t="shared" si="6"/>
        <v>0.5022508698630137</v>
      </c>
      <c r="AN48" s="3" t="s">
        <v>5</v>
      </c>
      <c r="AO48" t="e">
        <f t="shared" ref="AO48:AU48" si="11">AO36/(AO23*8.76)</f>
        <v>#VALUE!</v>
      </c>
      <c r="AP48" t="e">
        <f t="shared" si="11"/>
        <v>#VALUE!</v>
      </c>
      <c r="AQ48" t="e">
        <f t="shared" si="11"/>
        <v>#DIV/0!</v>
      </c>
      <c r="AR48">
        <f t="shared" si="11"/>
        <v>0.12676689117199388</v>
      </c>
      <c r="AS48" t="e">
        <f t="shared" si="11"/>
        <v>#VALUE!</v>
      </c>
      <c r="AT48">
        <f t="shared" si="11"/>
        <v>0.15998399527035381</v>
      </c>
      <c r="AU48">
        <f t="shared" si="11"/>
        <v>0.49438814155251137</v>
      </c>
      <c r="AZ48" s="3"/>
    </row>
    <row r="49" spans="28:52">
      <c r="AB49" s="3" t="s">
        <v>6</v>
      </c>
      <c r="AC49" t="e">
        <f t="shared" si="6"/>
        <v>#VALUE!</v>
      </c>
      <c r="AD49" t="e">
        <f t="shared" si="6"/>
        <v>#VALUE!</v>
      </c>
      <c r="AE49" t="e">
        <f t="shared" si="6"/>
        <v>#DIV/0!</v>
      </c>
      <c r="AF49">
        <f t="shared" si="6"/>
        <v>9.2400673336708511E-2</v>
      </c>
      <c r="AG49" t="e">
        <f t="shared" si="6"/>
        <v>#VALUE!</v>
      </c>
      <c r="AH49">
        <f t="shared" si="6"/>
        <v>0.1908283105022831</v>
      </c>
      <c r="AI49" t="e">
        <f t="shared" si="6"/>
        <v>#VALUE!</v>
      </c>
      <c r="AN49" s="3" t="s">
        <v>6</v>
      </c>
      <c r="AO49" t="e">
        <f t="shared" ref="AO49:AU49" si="12">AO37/(AO24*8.76)</f>
        <v>#VALUE!</v>
      </c>
      <c r="AP49" t="e">
        <f t="shared" si="12"/>
        <v>#VALUE!</v>
      </c>
      <c r="AQ49" t="e">
        <f t="shared" si="12"/>
        <v>#DIV/0!</v>
      </c>
      <c r="AR49">
        <f t="shared" si="12"/>
        <v>8.3633303870377734E-2</v>
      </c>
      <c r="AS49" t="e">
        <f t="shared" si="12"/>
        <v>#VALUE!</v>
      </c>
      <c r="AT49">
        <f t="shared" si="12"/>
        <v>0.1570474885844749</v>
      </c>
      <c r="AU49" t="e">
        <f t="shared" si="12"/>
        <v>#VALUE!</v>
      </c>
      <c r="AZ49" s="3"/>
    </row>
    <row r="50" spans="28:52">
      <c r="AB50" s="3" t="s">
        <v>7</v>
      </c>
      <c r="AC50">
        <f t="shared" si="6"/>
        <v>3.4067583217523657E-2</v>
      </c>
      <c r="AD50" t="e">
        <f t="shared" si="6"/>
        <v>#VALUE!</v>
      </c>
      <c r="AE50" t="e">
        <f t="shared" si="6"/>
        <v>#DIV/0!</v>
      </c>
      <c r="AF50">
        <f t="shared" si="6"/>
        <v>0.16623553652968037</v>
      </c>
      <c r="AG50" t="e">
        <f t="shared" si="6"/>
        <v>#VALUE!</v>
      </c>
      <c r="AH50">
        <f t="shared" si="6"/>
        <v>0.17274776120570615</v>
      </c>
      <c r="AI50">
        <f t="shared" si="6"/>
        <v>0.52418252111872143</v>
      </c>
      <c r="AN50" s="3" t="s">
        <v>7</v>
      </c>
      <c r="AO50">
        <f t="shared" ref="AO50:AU50" si="13">AO38/(AO25*8.76)</f>
        <v>3.7594340767211527E-2</v>
      </c>
      <c r="AP50" t="e">
        <f t="shared" si="13"/>
        <v>#VALUE!</v>
      </c>
      <c r="AQ50" t="e">
        <f t="shared" si="13"/>
        <v>#DIV/0!</v>
      </c>
      <c r="AR50">
        <f t="shared" si="13"/>
        <v>0.21041754109589039</v>
      </c>
      <c r="AS50" t="e">
        <f t="shared" si="13"/>
        <v>#VALUE!</v>
      </c>
      <c r="AT50">
        <f t="shared" si="13"/>
        <v>0.17821389270045745</v>
      </c>
      <c r="AU50">
        <f t="shared" si="13"/>
        <v>0.53069014783105017</v>
      </c>
      <c r="AZ50" s="3"/>
    </row>
    <row r="51" spans="28:52">
      <c r="AB51" s="3" t="s">
        <v>8</v>
      </c>
      <c r="AC51" t="e">
        <f t="shared" si="6"/>
        <v>#VALUE!</v>
      </c>
      <c r="AD51" t="e">
        <f t="shared" si="6"/>
        <v>#VALUE!</v>
      </c>
      <c r="AE51" t="e">
        <f t="shared" si="6"/>
        <v>#DIV/0!</v>
      </c>
      <c r="AF51">
        <f t="shared" si="6"/>
        <v>0.33316271467001546</v>
      </c>
      <c r="AG51" t="e">
        <f t="shared" si="6"/>
        <v>#VALUE!</v>
      </c>
      <c r="AH51">
        <f t="shared" si="6"/>
        <v>0.19978324857210419</v>
      </c>
      <c r="AI51">
        <f t="shared" si="6"/>
        <v>0.49008543487330569</v>
      </c>
      <c r="AN51" s="3" t="s">
        <v>8</v>
      </c>
      <c r="AO51" t="e">
        <f t="shared" ref="AO51:AU51" si="14">AO39/(AO26*8.76)</f>
        <v>#VALUE!</v>
      </c>
      <c r="AP51" t="e">
        <f t="shared" si="14"/>
        <v>#VALUE!</v>
      </c>
      <c r="AQ51" t="e">
        <f t="shared" si="14"/>
        <v>#DIV/0!</v>
      </c>
      <c r="AR51">
        <f t="shared" si="14"/>
        <v>0.35080439207151248</v>
      </c>
      <c r="AS51" t="e">
        <f t="shared" si="14"/>
        <v>#VALUE!</v>
      </c>
      <c r="AT51">
        <f t="shared" si="14"/>
        <v>0.20010945514077841</v>
      </c>
      <c r="AU51">
        <f t="shared" si="14"/>
        <v>0.49054653102661411</v>
      </c>
      <c r="AZ51" s="3"/>
    </row>
    <row r="52" spans="28:52">
      <c r="AB52" s="3" t="s">
        <v>9</v>
      </c>
      <c r="AC52" t="e">
        <f t="shared" si="6"/>
        <v>#VALUE!</v>
      </c>
      <c r="AD52" t="e">
        <f t="shared" si="6"/>
        <v>#VALUE!</v>
      </c>
      <c r="AE52" t="e">
        <f t="shared" si="6"/>
        <v>#DIV/0!</v>
      </c>
      <c r="AF52">
        <f t="shared" si="6"/>
        <v>0.13363956621004566</v>
      </c>
      <c r="AG52">
        <f t="shared" si="6"/>
        <v>0.24357447203196347</v>
      </c>
      <c r="AH52">
        <f t="shared" si="6"/>
        <v>0.16362698879948456</v>
      </c>
      <c r="AI52">
        <f t="shared" si="6"/>
        <v>0.49243350821665394</v>
      </c>
      <c r="AN52" s="3" t="s">
        <v>9</v>
      </c>
      <c r="AO52" t="e">
        <f t="shared" ref="AO52:AU52" si="15">AO40/(AO27*8.76)</f>
        <v>#VALUE!</v>
      </c>
      <c r="AP52" t="e">
        <f t="shared" si="15"/>
        <v>#VALUE!</v>
      </c>
      <c r="AQ52" t="e">
        <f t="shared" si="15"/>
        <v>#DIV/0!</v>
      </c>
      <c r="AR52">
        <f t="shared" si="15"/>
        <v>0.17174742770167428</v>
      </c>
      <c r="AS52">
        <f t="shared" si="15"/>
        <v>0.28948229166666667</v>
      </c>
      <c r="AT52">
        <f t="shared" si="15"/>
        <v>0.19393847078711429</v>
      </c>
      <c r="AU52">
        <f t="shared" si="15"/>
        <v>0.54127618869381888</v>
      </c>
      <c r="AZ5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1E9F-D765-4B6B-A582-E25A4187A24D}">
  <dimension ref="A1:CF54"/>
  <sheetViews>
    <sheetView topLeftCell="U3" workbookViewId="0">
      <selection activeCell="BE31" sqref="AY31:BE40"/>
    </sheetView>
  </sheetViews>
  <sheetFormatPr defaultRowHeight="14.75"/>
  <cols>
    <col min="3" max="3" width="8.7265625" bestFit="1" customWidth="1"/>
    <col min="4" max="4" width="9.26953125" bestFit="1" customWidth="1"/>
    <col min="15" max="15" width="8.7265625" bestFit="1" customWidth="1"/>
    <col min="16" max="16" width="9.26953125" bestFit="1" customWidth="1"/>
  </cols>
  <sheetData>
    <row r="1" spans="1:84">
      <c r="A1" s="16" t="s">
        <v>181</v>
      </c>
      <c r="B1" s="16" t="s">
        <v>230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220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 t="s">
        <v>223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 t="s">
        <v>224</v>
      </c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 t="s">
        <v>233</v>
      </c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 t="s">
        <v>231</v>
      </c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 t="s">
        <v>231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</row>
    <row r="2" spans="1:84">
      <c r="A2" s="16" t="s">
        <v>182</v>
      </c>
      <c r="H2" t="s">
        <v>130</v>
      </c>
      <c r="I2">
        <v>76.8</v>
      </c>
      <c r="J2" s="2" t="s">
        <v>13</v>
      </c>
      <c r="M2" s="16"/>
      <c r="T2" t="s">
        <v>130</v>
      </c>
      <c r="U2">
        <v>76.599999999999994</v>
      </c>
      <c r="V2" s="2" t="s">
        <v>13</v>
      </c>
      <c r="Y2" s="16"/>
      <c r="AF2" t="s">
        <v>130</v>
      </c>
      <c r="AG2">
        <v>78.8</v>
      </c>
      <c r="AH2" s="2" t="s">
        <v>13</v>
      </c>
      <c r="AK2" s="16"/>
      <c r="AR2" t="s">
        <v>130</v>
      </c>
      <c r="AS2">
        <v>85.3</v>
      </c>
      <c r="AT2" s="2" t="s">
        <v>13</v>
      </c>
      <c r="AW2" s="16"/>
      <c r="BD2" t="s">
        <v>130</v>
      </c>
      <c r="BE2">
        <v>86.7</v>
      </c>
      <c r="BF2" s="2" t="s">
        <v>13</v>
      </c>
      <c r="BI2" s="16"/>
      <c r="BJ2" s="16" t="s">
        <v>232</v>
      </c>
      <c r="BK2" s="16"/>
      <c r="BL2" s="16"/>
      <c r="BM2" s="16"/>
      <c r="BP2" t="s">
        <v>130</v>
      </c>
      <c r="BQ2">
        <v>81.400000000000006</v>
      </c>
      <c r="BR2" s="2" t="s">
        <v>13</v>
      </c>
      <c r="BU2" s="16"/>
      <c r="BV2" s="16" t="s">
        <v>235</v>
      </c>
      <c r="BW2" s="16"/>
      <c r="BX2" s="16"/>
      <c r="BY2" s="16"/>
      <c r="BZ2" s="16"/>
      <c r="CA2" s="16"/>
      <c r="CB2" t="s">
        <v>130</v>
      </c>
      <c r="CC2">
        <v>85.5</v>
      </c>
      <c r="CD2" s="2" t="s">
        <v>13</v>
      </c>
    </row>
    <row r="3" spans="1:84">
      <c r="A3" s="25" t="s">
        <v>183</v>
      </c>
      <c r="B3" s="1" t="s">
        <v>14</v>
      </c>
      <c r="E3" s="1" t="s">
        <v>14</v>
      </c>
      <c r="H3" s="1" t="s">
        <v>10</v>
      </c>
      <c r="K3" s="1" t="s">
        <v>14</v>
      </c>
      <c r="M3" s="16"/>
      <c r="N3" s="1" t="s">
        <v>14</v>
      </c>
      <c r="Q3" s="1" t="s">
        <v>14</v>
      </c>
      <c r="T3" s="1" t="s">
        <v>10</v>
      </c>
      <c r="W3" s="1" t="s">
        <v>14</v>
      </c>
      <c r="X3" s="1"/>
      <c r="Y3" s="16"/>
      <c r="Z3" s="1" t="s">
        <v>14</v>
      </c>
      <c r="AC3" s="1" t="s">
        <v>14</v>
      </c>
      <c r="AF3" s="1" t="s">
        <v>10</v>
      </c>
      <c r="AI3" s="1" t="s">
        <v>14</v>
      </c>
      <c r="AK3" s="16"/>
      <c r="AL3" s="1" t="s">
        <v>14</v>
      </c>
      <c r="AO3" s="1" t="s">
        <v>14</v>
      </c>
      <c r="AR3" s="1" t="s">
        <v>10</v>
      </c>
      <c r="AU3" s="1" t="s">
        <v>14</v>
      </c>
      <c r="AW3" s="16"/>
      <c r="AX3" s="1" t="s">
        <v>14</v>
      </c>
      <c r="BA3" s="1" t="s">
        <v>14</v>
      </c>
      <c r="BD3" s="1" t="s">
        <v>10</v>
      </c>
      <c r="BG3" s="1" t="s">
        <v>14</v>
      </c>
      <c r="BI3" s="16"/>
      <c r="BJ3" s="1" t="s">
        <v>14</v>
      </c>
      <c r="BM3" s="1" t="s">
        <v>14</v>
      </c>
      <c r="BP3" s="1" t="s">
        <v>10</v>
      </c>
      <c r="BS3" s="1" t="s">
        <v>14</v>
      </c>
      <c r="BU3" s="16"/>
      <c r="BV3" s="1" t="s">
        <v>14</v>
      </c>
      <c r="BY3" s="1" t="s">
        <v>14</v>
      </c>
      <c r="CB3" s="1" t="s">
        <v>10</v>
      </c>
      <c r="CE3" s="1" t="s">
        <v>14</v>
      </c>
    </row>
    <row r="4" spans="1:84">
      <c r="A4" s="16"/>
      <c r="B4" s="1" t="s">
        <v>77</v>
      </c>
      <c r="C4" s="6">
        <v>28.043742999999999</v>
      </c>
      <c r="D4" s="6">
        <f>C4*8</f>
        <v>224.34994399999999</v>
      </c>
      <c r="E4" s="1" t="s">
        <v>210</v>
      </c>
      <c r="F4" s="6">
        <v>2791.5704110000001</v>
      </c>
      <c r="H4" s="1" t="s">
        <v>0</v>
      </c>
      <c r="I4" s="6">
        <v>77.863367999999994</v>
      </c>
      <c r="K4" s="1" t="s">
        <v>91</v>
      </c>
      <c r="L4" s="6">
        <v>8.3969559999999994</v>
      </c>
      <c r="M4" s="16"/>
      <c r="N4" s="1" t="s">
        <v>77</v>
      </c>
      <c r="O4" s="6">
        <v>21.993148000000001</v>
      </c>
      <c r="P4" s="6">
        <f>O4*8</f>
        <v>175.94518400000001</v>
      </c>
      <c r="Q4" s="1" t="s">
        <v>210</v>
      </c>
      <c r="R4" s="6">
        <v>3650.196676</v>
      </c>
      <c r="T4" s="1" t="s">
        <v>0</v>
      </c>
      <c r="U4" s="6">
        <v>81.495547999999999</v>
      </c>
      <c r="W4" s="1" t="s">
        <v>91</v>
      </c>
      <c r="X4" s="26">
        <v>5.3388660000000003</v>
      </c>
      <c r="Y4" s="16"/>
      <c r="Z4" s="1" t="s">
        <v>77</v>
      </c>
      <c r="AA4" s="6">
        <v>33.771014000000001</v>
      </c>
      <c r="AB4" s="6">
        <f>AA4*8</f>
        <v>270.16811200000001</v>
      </c>
      <c r="AC4" s="1" t="s">
        <v>210</v>
      </c>
      <c r="AD4" s="6">
        <v>3351.407913</v>
      </c>
      <c r="AF4" s="1" t="s">
        <v>0</v>
      </c>
      <c r="AG4" s="6">
        <v>83.966268999999997</v>
      </c>
      <c r="AI4" s="1" t="s">
        <v>91</v>
      </c>
      <c r="AJ4" s="6">
        <v>12.512475</v>
      </c>
      <c r="AK4" s="16"/>
      <c r="AL4" s="1" t="s">
        <v>77</v>
      </c>
      <c r="AM4">
        <v>45</v>
      </c>
      <c r="AN4" s="6">
        <f>AM4*8</f>
        <v>360</v>
      </c>
      <c r="AO4" s="1" t="s">
        <v>210</v>
      </c>
      <c r="AP4" s="6">
        <v>3351.407913</v>
      </c>
      <c r="AR4" s="1" t="s">
        <v>0</v>
      </c>
      <c r="AS4" s="6">
        <v>83.935761999999997</v>
      </c>
      <c r="AU4" s="1" t="s">
        <v>91</v>
      </c>
      <c r="AV4" s="14">
        <v>12.512475</v>
      </c>
      <c r="AW4" s="16"/>
      <c r="AX4" s="1" t="s">
        <v>77</v>
      </c>
      <c r="AY4">
        <v>45</v>
      </c>
      <c r="AZ4" s="6">
        <f>AY4*8</f>
        <v>360</v>
      </c>
      <c r="BA4" s="1" t="s">
        <v>210</v>
      </c>
      <c r="BB4" s="15">
        <v>1957.2151060000001</v>
      </c>
      <c r="BD4" s="1" t="s">
        <v>0</v>
      </c>
      <c r="BE4" s="6">
        <v>77.163945999999996</v>
      </c>
      <c r="BG4" s="1" t="s">
        <v>91</v>
      </c>
      <c r="BH4" s="6">
        <v>15.317291000000001</v>
      </c>
      <c r="BI4" s="16"/>
      <c r="BJ4" s="1" t="s">
        <v>77</v>
      </c>
      <c r="BK4" s="6">
        <v>28.043742999999999</v>
      </c>
      <c r="BL4" s="6">
        <f>BK4*8</f>
        <v>224.34994399999999</v>
      </c>
      <c r="BM4" s="1" t="s">
        <v>210</v>
      </c>
      <c r="BN4" s="15">
        <v>4050.5120099999999</v>
      </c>
      <c r="BP4" s="1" t="s">
        <v>0</v>
      </c>
      <c r="BQ4" s="6">
        <v>77.282117999999997</v>
      </c>
      <c r="BS4" s="1" t="s">
        <v>91</v>
      </c>
      <c r="BT4" s="6">
        <v>7.6243939999999997</v>
      </c>
      <c r="BU4" s="16"/>
      <c r="BV4" s="1" t="s">
        <v>77</v>
      </c>
      <c r="BW4" s="6">
        <v>21.338031000000001</v>
      </c>
      <c r="BX4" s="6">
        <f>BW4*8</f>
        <v>170.70424800000001</v>
      </c>
      <c r="BY4" s="1" t="s">
        <v>210</v>
      </c>
      <c r="BZ4" s="15">
        <v>3067.5726079999999</v>
      </c>
      <c r="CB4" s="1" t="s">
        <v>0</v>
      </c>
      <c r="CC4" s="6">
        <v>76.577861999999996</v>
      </c>
      <c r="CE4" s="1" t="s">
        <v>91</v>
      </c>
      <c r="CF4" s="6">
        <v>13.517847</v>
      </c>
    </row>
    <row r="5" spans="1:84">
      <c r="A5" s="16"/>
      <c r="B5" s="1" t="s">
        <v>78</v>
      </c>
      <c r="C5" s="6">
        <v>70</v>
      </c>
      <c r="D5" s="6">
        <f t="shared" ref="D5:D13" si="0">C5*8</f>
        <v>560</v>
      </c>
      <c r="E5" s="1" t="s">
        <v>211</v>
      </c>
      <c r="F5" s="6">
        <v>2079.8993829999999</v>
      </c>
      <c r="H5" s="1" t="s">
        <v>1</v>
      </c>
      <c r="I5" s="6">
        <v>66.163745000000006</v>
      </c>
      <c r="K5" s="1" t="s">
        <v>97</v>
      </c>
      <c r="L5" s="6">
        <v>17.701108999999999</v>
      </c>
      <c r="M5" s="16"/>
      <c r="N5" s="1" t="s">
        <v>78</v>
      </c>
      <c r="O5" s="6">
        <v>70</v>
      </c>
      <c r="P5" s="6">
        <f t="shared" ref="P5:P13" si="1">O5*8</f>
        <v>560</v>
      </c>
      <c r="Q5" s="1" t="s">
        <v>211</v>
      </c>
      <c r="R5" s="6">
        <v>4729.0069890000004</v>
      </c>
      <c r="T5" s="1" t="s">
        <v>1</v>
      </c>
      <c r="U5" s="6">
        <v>66.860337999999999</v>
      </c>
      <c r="W5" s="1" t="s">
        <v>97</v>
      </c>
      <c r="X5" s="26">
        <v>9.3197449999999993</v>
      </c>
      <c r="Y5" s="16"/>
      <c r="Z5" s="1" t="s">
        <v>78</v>
      </c>
      <c r="AA5" s="6">
        <v>70</v>
      </c>
      <c r="AB5" s="6">
        <f t="shared" ref="AB5:AB13" si="2">AA5*8</f>
        <v>560</v>
      </c>
      <c r="AC5" s="1" t="s">
        <v>211</v>
      </c>
      <c r="AD5" s="6">
        <v>3280.7381569999998</v>
      </c>
      <c r="AF5" s="1" t="s">
        <v>1</v>
      </c>
      <c r="AG5" s="6">
        <v>68.648812000000007</v>
      </c>
      <c r="AI5" s="1" t="s">
        <v>97</v>
      </c>
      <c r="AJ5" s="6">
        <v>12.824726</v>
      </c>
      <c r="AK5" s="16"/>
      <c r="AL5" s="1" t="s">
        <v>78</v>
      </c>
      <c r="AM5">
        <v>70</v>
      </c>
      <c r="AN5" s="6">
        <f t="shared" ref="AN5:AN13" si="3">AM5*8</f>
        <v>560</v>
      </c>
      <c r="AO5" s="1" t="s">
        <v>211</v>
      </c>
      <c r="AP5" s="6">
        <v>6792.1986489999999</v>
      </c>
      <c r="AR5" s="1" t="s">
        <v>1</v>
      </c>
      <c r="AS5" s="6">
        <v>85.645323000000005</v>
      </c>
      <c r="AU5" s="1" t="s">
        <v>97</v>
      </c>
      <c r="AV5" s="14">
        <v>18.256</v>
      </c>
      <c r="AW5" s="16"/>
      <c r="AX5" s="1" t="s">
        <v>78</v>
      </c>
      <c r="AY5">
        <v>70</v>
      </c>
      <c r="AZ5" s="6">
        <f t="shared" ref="AZ5:AZ13" si="4">AY5*8</f>
        <v>560</v>
      </c>
      <c r="BA5" s="1" t="s">
        <v>211</v>
      </c>
      <c r="BB5" s="15">
        <v>5799.3915070000003</v>
      </c>
      <c r="BD5" s="1" t="s">
        <v>1</v>
      </c>
      <c r="BE5" s="6">
        <v>78.087003999999993</v>
      </c>
      <c r="BG5" s="1" t="s">
        <v>97</v>
      </c>
      <c r="BH5" s="6">
        <v>21.239895000000001</v>
      </c>
      <c r="BI5" s="16"/>
      <c r="BJ5" s="1" t="s">
        <v>78</v>
      </c>
      <c r="BK5" s="6">
        <v>70</v>
      </c>
      <c r="BL5" s="6">
        <f t="shared" ref="BL5:BL13" si="5">BK5*8</f>
        <v>560</v>
      </c>
      <c r="BM5" s="1" t="s">
        <v>211</v>
      </c>
      <c r="BN5" s="15">
        <v>4905.7102080000004</v>
      </c>
      <c r="BP5" s="1" t="s">
        <v>1</v>
      </c>
      <c r="BQ5" s="6">
        <v>63.20317</v>
      </c>
      <c r="BS5" s="1" t="s">
        <v>97</v>
      </c>
      <c r="BT5" s="6">
        <v>16.689609000000001</v>
      </c>
      <c r="BU5" s="16"/>
      <c r="BV5" s="1" t="s">
        <v>78</v>
      </c>
      <c r="BW5" s="6">
        <v>70</v>
      </c>
      <c r="BX5" s="6">
        <f t="shared" ref="BX5:BX13" si="6">BW5*8</f>
        <v>560</v>
      </c>
      <c r="BY5" s="1" t="s">
        <v>211</v>
      </c>
      <c r="BZ5" s="15">
        <v>7455.2562710000002</v>
      </c>
      <c r="CB5" s="1" t="s">
        <v>1</v>
      </c>
      <c r="CC5" s="6">
        <v>77.163013000000007</v>
      </c>
      <c r="CE5" s="1" t="s">
        <v>97</v>
      </c>
      <c r="CF5" s="6">
        <v>25</v>
      </c>
    </row>
    <row r="6" spans="1:84">
      <c r="A6" s="16"/>
      <c r="B6" s="1" t="s">
        <v>79</v>
      </c>
      <c r="C6" s="6">
        <v>0.88428799999999996</v>
      </c>
      <c r="D6" s="6">
        <f t="shared" si="0"/>
        <v>7.0743039999999997</v>
      </c>
      <c r="E6" s="1" t="s">
        <v>212</v>
      </c>
      <c r="F6" s="6">
        <v>9310.8988979999995</v>
      </c>
      <c r="H6" s="1" t="s">
        <v>2</v>
      </c>
      <c r="I6" s="6">
        <v>81.822428000000002</v>
      </c>
      <c r="K6" s="1" t="s">
        <v>98</v>
      </c>
      <c r="L6" s="6">
        <v>17.339552999999999</v>
      </c>
      <c r="M6" s="16"/>
      <c r="N6" s="1" t="s">
        <v>79</v>
      </c>
      <c r="O6" s="6">
        <v>0.81093099999999996</v>
      </c>
      <c r="P6" s="6">
        <f t="shared" si="1"/>
        <v>6.4874479999999997</v>
      </c>
      <c r="Q6" s="1" t="s">
        <v>212</v>
      </c>
      <c r="R6" s="6">
        <v>8971.882141</v>
      </c>
      <c r="T6" s="1" t="s">
        <v>2</v>
      </c>
      <c r="U6" s="6">
        <v>81.822428000000002</v>
      </c>
      <c r="W6" s="1" t="s">
        <v>98</v>
      </c>
      <c r="X6" s="26">
        <v>16.99832</v>
      </c>
      <c r="Y6" s="16"/>
      <c r="Z6" s="1" t="s">
        <v>79</v>
      </c>
      <c r="AA6" s="6">
        <v>1.1656310000000001</v>
      </c>
      <c r="AB6" s="6">
        <f t="shared" si="2"/>
        <v>9.3250480000000007</v>
      </c>
      <c r="AC6" s="1" t="s">
        <v>212</v>
      </c>
      <c r="AD6" s="6">
        <v>10465.368323000001</v>
      </c>
      <c r="AF6" s="1" t="s">
        <v>2</v>
      </c>
      <c r="AG6" s="6">
        <v>81.822428000000002</v>
      </c>
      <c r="AI6" s="1" t="s">
        <v>98</v>
      </c>
      <c r="AJ6" s="6">
        <v>21.418227000000002</v>
      </c>
      <c r="AK6" s="16"/>
      <c r="AL6" s="1" t="s">
        <v>79</v>
      </c>
      <c r="AM6">
        <v>1.3982079999999999</v>
      </c>
      <c r="AN6" s="6">
        <f t="shared" si="3"/>
        <v>11.185663999999999</v>
      </c>
      <c r="AO6" s="1" t="s">
        <v>212</v>
      </c>
      <c r="AP6" s="6">
        <v>10465.368323000001</v>
      </c>
      <c r="AR6" s="1" t="s">
        <v>2</v>
      </c>
      <c r="AS6" s="6">
        <v>110.847365</v>
      </c>
      <c r="AU6" s="1" t="s">
        <v>98</v>
      </c>
      <c r="AV6" s="14">
        <v>18.311920000000001</v>
      </c>
      <c r="AW6" s="16"/>
      <c r="AX6" s="1" t="s">
        <v>79</v>
      </c>
      <c r="AY6">
        <v>1.3982079999999999</v>
      </c>
      <c r="AZ6" s="6">
        <f t="shared" si="4"/>
        <v>11.185663999999999</v>
      </c>
      <c r="BA6" s="1" t="s">
        <v>212</v>
      </c>
      <c r="BB6" s="15">
        <v>12922.18549</v>
      </c>
      <c r="BD6" s="1" t="s">
        <v>2</v>
      </c>
      <c r="BE6" s="6">
        <v>110.847365</v>
      </c>
      <c r="BG6" s="1" t="s">
        <v>98</v>
      </c>
      <c r="BH6" s="6">
        <v>35.127277999999997</v>
      </c>
      <c r="BI6" s="16"/>
      <c r="BJ6" s="1" t="s">
        <v>79</v>
      </c>
      <c r="BK6" s="6">
        <v>0.88428799999999996</v>
      </c>
      <c r="BL6" s="6">
        <f t="shared" si="5"/>
        <v>7.0743039999999997</v>
      </c>
      <c r="BM6" s="1" t="s">
        <v>212</v>
      </c>
      <c r="BN6" s="15">
        <v>11037.653506000001</v>
      </c>
      <c r="BP6" s="1" t="s">
        <v>2</v>
      </c>
      <c r="BQ6" s="6">
        <v>81.822428000000002</v>
      </c>
      <c r="BS6" s="1" t="s">
        <v>98</v>
      </c>
      <c r="BT6" s="6">
        <v>10.733473999999999</v>
      </c>
      <c r="BU6" s="16"/>
      <c r="BV6" s="1" t="s">
        <v>79</v>
      </c>
      <c r="BW6" s="6">
        <v>0.88428799999999996</v>
      </c>
      <c r="BX6" s="6">
        <f t="shared" si="6"/>
        <v>7.0743039999999997</v>
      </c>
      <c r="BY6" s="1" t="s">
        <v>212</v>
      </c>
      <c r="BZ6" s="15">
        <v>11649.8953</v>
      </c>
      <c r="CB6" s="1" t="s">
        <v>2</v>
      </c>
      <c r="CC6" s="6">
        <v>81.822428000000002</v>
      </c>
      <c r="CE6" s="1" t="s">
        <v>98</v>
      </c>
      <c r="CF6" s="6">
        <v>27.621592</v>
      </c>
    </row>
    <row r="7" spans="1:84">
      <c r="A7" s="16"/>
      <c r="B7" s="1" t="s">
        <v>80</v>
      </c>
      <c r="C7" s="6">
        <v>320</v>
      </c>
      <c r="D7" s="6">
        <f t="shared" si="0"/>
        <v>2560</v>
      </c>
      <c r="E7" s="1" t="s">
        <v>213</v>
      </c>
      <c r="F7" s="6">
        <v>4162.8256849999998</v>
      </c>
      <c r="H7" s="1" t="s">
        <v>3</v>
      </c>
      <c r="I7" s="6">
        <v>80.858171999999996</v>
      </c>
      <c r="K7" s="1" t="s">
        <v>100</v>
      </c>
      <c r="L7" s="6">
        <v>8.9069439999999993</v>
      </c>
      <c r="M7" s="16"/>
      <c r="N7" s="1" t="s">
        <v>80</v>
      </c>
      <c r="O7" s="6">
        <v>318.64747399999999</v>
      </c>
      <c r="P7" s="6">
        <f t="shared" si="1"/>
        <v>2549.1797919999999</v>
      </c>
      <c r="Q7" s="1" t="s">
        <v>213</v>
      </c>
      <c r="R7" s="6">
        <v>4416.8411580000002</v>
      </c>
      <c r="T7" s="1" t="s">
        <v>3</v>
      </c>
      <c r="U7" s="6">
        <v>78.871416999999994</v>
      </c>
      <c r="W7" s="1" t="s">
        <v>100</v>
      </c>
      <c r="X7" s="26">
        <v>8.3247</v>
      </c>
      <c r="Y7" s="16"/>
      <c r="Z7" s="1" t="s">
        <v>80</v>
      </c>
      <c r="AA7" s="6">
        <v>320</v>
      </c>
      <c r="AB7" s="6">
        <f t="shared" si="2"/>
        <v>2560</v>
      </c>
      <c r="AC7" s="1" t="s">
        <v>213</v>
      </c>
      <c r="AD7" s="6">
        <v>3209.586397</v>
      </c>
      <c r="AF7" s="1" t="s">
        <v>3</v>
      </c>
      <c r="AG7" s="6">
        <v>82.820898</v>
      </c>
      <c r="AI7" s="1" t="s">
        <v>100</v>
      </c>
      <c r="AJ7" s="6">
        <v>2.9885929999999998</v>
      </c>
      <c r="AK7" s="16"/>
      <c r="AL7" s="1" t="s">
        <v>80</v>
      </c>
      <c r="AM7">
        <v>320</v>
      </c>
      <c r="AN7" s="6">
        <f t="shared" si="3"/>
        <v>2560</v>
      </c>
      <c r="AO7" s="1" t="s">
        <v>213</v>
      </c>
      <c r="AP7" s="6">
        <v>6244.2385279999999</v>
      </c>
      <c r="AR7" s="1" t="s">
        <v>3</v>
      </c>
      <c r="AS7" s="6">
        <v>88.966578999999996</v>
      </c>
      <c r="AU7" s="1" t="s">
        <v>100</v>
      </c>
      <c r="AV7" s="14">
        <v>2.9885929999999998</v>
      </c>
      <c r="AW7" s="16"/>
      <c r="AX7" s="1" t="s">
        <v>80</v>
      </c>
      <c r="AY7">
        <v>320</v>
      </c>
      <c r="AZ7" s="6">
        <f t="shared" si="4"/>
        <v>2560</v>
      </c>
      <c r="BA7" s="1" t="s">
        <v>213</v>
      </c>
      <c r="BB7" s="15">
        <v>5601.3363470000004</v>
      </c>
      <c r="BD7" s="1" t="s">
        <v>3</v>
      </c>
      <c r="BE7" s="6">
        <v>90.336252000000002</v>
      </c>
      <c r="BG7" s="1" t="s">
        <v>100</v>
      </c>
      <c r="BH7" s="6">
        <v>1.795922</v>
      </c>
      <c r="BI7" s="16"/>
      <c r="BJ7" s="1" t="s">
        <v>80</v>
      </c>
      <c r="BK7" s="6">
        <v>320</v>
      </c>
      <c r="BL7" s="6">
        <f t="shared" si="5"/>
        <v>2560</v>
      </c>
      <c r="BM7" s="1" t="s">
        <v>213</v>
      </c>
      <c r="BN7" s="15">
        <v>4265.6117320000003</v>
      </c>
      <c r="BP7" s="1" t="s">
        <v>3</v>
      </c>
      <c r="BQ7" s="6">
        <v>84.269964999999999</v>
      </c>
      <c r="BS7" s="1" t="s">
        <v>100</v>
      </c>
      <c r="BT7" s="6">
        <v>8.6697839999999999</v>
      </c>
      <c r="BU7" s="16"/>
      <c r="BV7" s="1" t="s">
        <v>80</v>
      </c>
      <c r="BW7" s="6">
        <v>320</v>
      </c>
      <c r="BX7" s="6">
        <f t="shared" si="6"/>
        <v>2560</v>
      </c>
      <c r="BY7" s="1" t="s">
        <v>213</v>
      </c>
      <c r="BZ7" s="15">
        <v>4265.6117320000003</v>
      </c>
      <c r="CB7" s="1" t="s">
        <v>3</v>
      </c>
      <c r="CC7" s="6">
        <v>85.657517999999996</v>
      </c>
      <c r="CE7" s="1" t="s">
        <v>100</v>
      </c>
      <c r="CF7" s="6">
        <v>11.969849999999999</v>
      </c>
    </row>
    <row r="8" spans="1:84">
      <c r="A8" s="16"/>
      <c r="B8" s="1" t="s">
        <v>81</v>
      </c>
      <c r="C8" s="6">
        <v>0</v>
      </c>
      <c r="D8" s="6">
        <f t="shared" si="0"/>
        <v>0</v>
      </c>
      <c r="E8" s="1" t="s">
        <v>214</v>
      </c>
      <c r="F8" s="6">
        <v>1183.3990550000001</v>
      </c>
      <c r="H8" s="1" t="s">
        <v>4</v>
      </c>
      <c r="I8" s="6">
        <v>66.536698000000001</v>
      </c>
      <c r="K8" s="1" t="s">
        <v>101</v>
      </c>
      <c r="L8" s="6">
        <v>20.094009</v>
      </c>
      <c r="M8" s="16"/>
      <c r="N8" s="1" t="s">
        <v>81</v>
      </c>
      <c r="O8" s="6">
        <v>0</v>
      </c>
      <c r="P8" s="6">
        <f t="shared" si="1"/>
        <v>0</v>
      </c>
      <c r="Q8" s="1" t="s">
        <v>214</v>
      </c>
      <c r="R8" s="6">
        <v>1075.1980960000001</v>
      </c>
      <c r="T8" s="1" t="s">
        <v>4</v>
      </c>
      <c r="U8" s="6">
        <v>65.545316999999997</v>
      </c>
      <c r="W8" s="1" t="s">
        <v>101</v>
      </c>
      <c r="X8" s="26">
        <v>23.298344</v>
      </c>
      <c r="Y8" s="16"/>
      <c r="Z8" s="1" t="s">
        <v>81</v>
      </c>
      <c r="AA8" s="6">
        <v>0</v>
      </c>
      <c r="AB8" s="6">
        <f t="shared" si="2"/>
        <v>0</v>
      </c>
      <c r="AC8" s="1" t="s">
        <v>214</v>
      </c>
      <c r="AD8" s="6">
        <v>820.51111500000002</v>
      </c>
      <c r="AF8" s="1" t="s">
        <v>4</v>
      </c>
      <c r="AG8" s="6">
        <v>68.619759000000002</v>
      </c>
      <c r="AI8" s="1" t="s">
        <v>101</v>
      </c>
      <c r="AJ8" s="6">
        <v>27.209212999999998</v>
      </c>
      <c r="AK8" s="16"/>
      <c r="AL8" s="1" t="s">
        <v>81</v>
      </c>
      <c r="AM8">
        <v>0</v>
      </c>
      <c r="AN8" s="6">
        <f t="shared" si="3"/>
        <v>0</v>
      </c>
      <c r="AO8" s="1" t="s">
        <v>214</v>
      </c>
      <c r="AP8" s="6">
        <v>880.87875299999996</v>
      </c>
      <c r="AR8" s="1" t="s">
        <v>4</v>
      </c>
      <c r="AS8" s="6">
        <v>77.316450000000003</v>
      </c>
      <c r="AU8" s="1" t="s">
        <v>101</v>
      </c>
      <c r="AV8" s="14">
        <v>27.209212999999998</v>
      </c>
      <c r="AW8" s="16"/>
      <c r="AX8" s="1" t="s">
        <v>81</v>
      </c>
      <c r="AY8">
        <v>0</v>
      </c>
      <c r="AZ8" s="6">
        <f t="shared" si="4"/>
        <v>0</v>
      </c>
      <c r="BA8" s="1" t="s">
        <v>214</v>
      </c>
      <c r="BB8" s="15">
        <v>444.553336</v>
      </c>
      <c r="BD8" s="1" t="s">
        <v>4</v>
      </c>
      <c r="BE8" s="6">
        <v>79.205315999999996</v>
      </c>
      <c r="BG8" s="1" t="s">
        <v>101</v>
      </c>
      <c r="BH8" s="6">
        <v>18.536377999999999</v>
      </c>
      <c r="BI8" s="16"/>
      <c r="BJ8" s="1" t="s">
        <v>81</v>
      </c>
      <c r="BK8" s="6">
        <v>0</v>
      </c>
      <c r="BL8" s="6">
        <f t="shared" si="5"/>
        <v>0</v>
      </c>
      <c r="BM8" s="1" t="s">
        <v>214</v>
      </c>
      <c r="BN8" s="15">
        <v>2024.3141700000001</v>
      </c>
      <c r="BP8" s="1" t="s">
        <v>4</v>
      </c>
      <c r="BQ8" s="6">
        <v>75.451014999999998</v>
      </c>
      <c r="BS8" s="1" t="s">
        <v>101</v>
      </c>
      <c r="BT8" s="6">
        <v>20.268740000000001</v>
      </c>
      <c r="BU8" s="16"/>
      <c r="BV8" s="1" t="s">
        <v>81</v>
      </c>
      <c r="BW8" s="6">
        <v>0</v>
      </c>
      <c r="BX8" s="6">
        <f t="shared" si="6"/>
        <v>0</v>
      </c>
      <c r="BY8" s="1" t="s">
        <v>214</v>
      </c>
      <c r="BZ8" s="15">
        <v>2024.3141700000001</v>
      </c>
      <c r="CB8" s="1" t="s">
        <v>4</v>
      </c>
      <c r="CC8" s="6">
        <v>75.451014999999998</v>
      </c>
      <c r="CE8" s="1" t="s">
        <v>101</v>
      </c>
      <c r="CF8" s="6">
        <v>19.499383999999999</v>
      </c>
    </row>
    <row r="9" spans="1:84">
      <c r="A9" s="16"/>
      <c r="B9" s="1" t="s">
        <v>82</v>
      </c>
      <c r="C9" s="6">
        <v>240</v>
      </c>
      <c r="D9" s="6">
        <f t="shared" si="0"/>
        <v>1920</v>
      </c>
      <c r="E9" s="1" t="s">
        <v>215</v>
      </c>
      <c r="F9" s="6">
        <v>450.82683800000001</v>
      </c>
      <c r="H9" s="1" t="s">
        <v>5</v>
      </c>
      <c r="I9" s="6">
        <v>73.127880000000005</v>
      </c>
      <c r="K9" s="1" t="s">
        <v>102</v>
      </c>
      <c r="L9" s="6">
        <v>7.0050480000000004</v>
      </c>
      <c r="M9" s="16"/>
      <c r="N9" s="1" t="s">
        <v>82</v>
      </c>
      <c r="O9" s="6">
        <v>219.866895</v>
      </c>
      <c r="P9" s="6">
        <f t="shared" si="1"/>
        <v>1758.93516</v>
      </c>
      <c r="Q9" s="1" t="s">
        <v>215</v>
      </c>
      <c r="R9" s="6">
        <v>631.88405399999999</v>
      </c>
      <c r="T9" s="1" t="s">
        <v>5</v>
      </c>
      <c r="U9" s="6">
        <v>69.590536999999998</v>
      </c>
      <c r="W9" s="1" t="s">
        <v>102</v>
      </c>
      <c r="X9" s="26">
        <v>19.687515999999999</v>
      </c>
      <c r="Y9" s="16"/>
      <c r="Z9" s="1" t="s">
        <v>82</v>
      </c>
      <c r="AA9" s="6">
        <v>240</v>
      </c>
      <c r="AB9" s="6">
        <f t="shared" si="2"/>
        <v>1920</v>
      </c>
      <c r="AC9" s="1" t="s">
        <v>215</v>
      </c>
      <c r="AD9" s="6">
        <v>209.68340499999999</v>
      </c>
      <c r="AF9" s="1" t="s">
        <v>5</v>
      </c>
      <c r="AG9" s="6">
        <v>71.305738000000005</v>
      </c>
      <c r="AI9" s="1" t="s">
        <v>102</v>
      </c>
      <c r="AJ9" s="6">
        <v>7.9248880000000002</v>
      </c>
      <c r="AK9" s="16"/>
      <c r="AL9" s="1" t="s">
        <v>82</v>
      </c>
      <c r="AM9">
        <v>240</v>
      </c>
      <c r="AN9" s="6">
        <f t="shared" si="3"/>
        <v>1920</v>
      </c>
      <c r="AO9" s="1" t="s">
        <v>215</v>
      </c>
      <c r="AP9" s="6">
        <v>581.36739699999998</v>
      </c>
      <c r="AR9" s="1" t="s">
        <v>5</v>
      </c>
      <c r="AS9" s="6">
        <v>66.066796999999994</v>
      </c>
      <c r="AU9" s="1" t="s">
        <v>102</v>
      </c>
      <c r="AV9" s="14">
        <v>9.6354869999999995</v>
      </c>
      <c r="AW9" s="16"/>
      <c r="AX9" s="1" t="s">
        <v>82</v>
      </c>
      <c r="AY9">
        <v>240</v>
      </c>
      <c r="AZ9" s="6">
        <f t="shared" si="4"/>
        <v>1920</v>
      </c>
      <c r="BA9" s="1" t="s">
        <v>215</v>
      </c>
      <c r="BB9" s="15">
        <v>581.36739699999998</v>
      </c>
      <c r="BD9" s="1" t="s">
        <v>5</v>
      </c>
      <c r="BE9" s="6">
        <v>82.239532999999994</v>
      </c>
      <c r="BG9" s="1" t="s">
        <v>102</v>
      </c>
      <c r="BH9" s="6">
        <v>7.4404979999999998</v>
      </c>
      <c r="BI9" s="16"/>
      <c r="BJ9" s="1" t="s">
        <v>82</v>
      </c>
      <c r="BK9" s="6">
        <v>240</v>
      </c>
      <c r="BL9" s="6">
        <f t="shared" si="5"/>
        <v>1920</v>
      </c>
      <c r="BM9" s="1" t="s">
        <v>215</v>
      </c>
      <c r="BN9" s="15">
        <v>450.82683800000001</v>
      </c>
      <c r="BP9" s="1" t="s">
        <v>5</v>
      </c>
      <c r="BQ9" s="6">
        <v>94.252493999999999</v>
      </c>
      <c r="BS9" s="1" t="s">
        <v>102</v>
      </c>
      <c r="BT9" s="6">
        <v>15.074408999999999</v>
      </c>
      <c r="BU9" s="16"/>
      <c r="BV9" s="1" t="s">
        <v>82</v>
      </c>
      <c r="BW9" s="6">
        <v>240</v>
      </c>
      <c r="BX9" s="6">
        <f t="shared" si="6"/>
        <v>1920</v>
      </c>
      <c r="BY9" s="1" t="s">
        <v>215</v>
      </c>
      <c r="BZ9" s="15">
        <v>263.25315799999998</v>
      </c>
      <c r="CB9" s="1" t="s">
        <v>5</v>
      </c>
      <c r="CC9" s="6">
        <v>89.578911000000005</v>
      </c>
      <c r="CE9" s="1" t="s">
        <v>102</v>
      </c>
      <c r="CF9" s="6">
        <v>23.340776999999999</v>
      </c>
    </row>
    <row r="10" spans="1:84">
      <c r="A10" s="16"/>
      <c r="B10" s="1" t="s">
        <v>83</v>
      </c>
      <c r="C10" s="6">
        <v>75</v>
      </c>
      <c r="D10" s="6">
        <f t="shared" si="0"/>
        <v>600</v>
      </c>
      <c r="E10" s="1" t="s">
        <v>216</v>
      </c>
      <c r="F10" s="6">
        <v>576.03972199999998</v>
      </c>
      <c r="H10" s="1" t="s">
        <v>6</v>
      </c>
      <c r="I10" s="6">
        <v>80.838639000000001</v>
      </c>
      <c r="K10" s="1" t="s">
        <v>103</v>
      </c>
      <c r="L10" s="6">
        <v>15.678932</v>
      </c>
      <c r="M10" s="16"/>
      <c r="N10" s="1" t="s">
        <v>83</v>
      </c>
      <c r="O10" s="6">
        <v>65.157083999999998</v>
      </c>
      <c r="P10" s="6">
        <f t="shared" si="1"/>
        <v>521.25667199999998</v>
      </c>
      <c r="Q10" s="1" t="s">
        <v>216</v>
      </c>
      <c r="R10" s="6">
        <v>370.095032</v>
      </c>
      <c r="T10" s="1" t="s">
        <v>6</v>
      </c>
      <c r="U10" s="6">
        <v>80.439563000000007</v>
      </c>
      <c r="W10" s="1" t="s">
        <v>103</v>
      </c>
      <c r="X10" s="26">
        <v>31.158514</v>
      </c>
      <c r="Y10" s="16"/>
      <c r="Z10" s="1" t="s">
        <v>83</v>
      </c>
      <c r="AA10" s="6">
        <v>75</v>
      </c>
      <c r="AB10" s="6">
        <f t="shared" si="2"/>
        <v>600</v>
      </c>
      <c r="AC10" s="1" t="s">
        <v>216</v>
      </c>
      <c r="AD10" s="6">
        <v>225.15907000000001</v>
      </c>
      <c r="AF10" s="1" t="s">
        <v>6</v>
      </c>
      <c r="AG10" s="6">
        <v>81.304156000000006</v>
      </c>
      <c r="AI10" s="1" t="s">
        <v>103</v>
      </c>
      <c r="AJ10" s="6">
        <v>23.904271000000001</v>
      </c>
      <c r="AK10" s="16"/>
      <c r="AL10" s="1" t="s">
        <v>83</v>
      </c>
      <c r="AM10">
        <v>75</v>
      </c>
      <c r="AN10" s="6">
        <f t="shared" si="3"/>
        <v>600</v>
      </c>
      <c r="AO10" s="1" t="s">
        <v>216</v>
      </c>
      <c r="AP10" s="6">
        <v>576.03972199999998</v>
      </c>
      <c r="AR10" s="1" t="s">
        <v>6</v>
      </c>
      <c r="AS10" s="6">
        <v>104.598726</v>
      </c>
      <c r="AU10" s="1" t="s">
        <v>103</v>
      </c>
      <c r="AV10" s="14">
        <v>48.251660000000001</v>
      </c>
      <c r="AW10" s="16"/>
      <c r="AX10" s="1" t="s">
        <v>83</v>
      </c>
      <c r="AY10">
        <v>75</v>
      </c>
      <c r="AZ10" s="6">
        <f t="shared" si="4"/>
        <v>600</v>
      </c>
      <c r="BA10" s="1" t="s">
        <v>216</v>
      </c>
      <c r="BB10" s="15">
        <v>576.03972199999998</v>
      </c>
      <c r="BD10" s="1" t="s">
        <v>6</v>
      </c>
      <c r="BE10" s="6">
        <v>104.598726</v>
      </c>
      <c r="BG10" s="1" t="s">
        <v>103</v>
      </c>
      <c r="BH10" s="6">
        <v>42.133321000000002</v>
      </c>
      <c r="BI10" s="16"/>
      <c r="BJ10" s="1" t="s">
        <v>83</v>
      </c>
      <c r="BK10" s="6">
        <v>75</v>
      </c>
      <c r="BL10" s="6">
        <f t="shared" si="5"/>
        <v>600</v>
      </c>
      <c r="BM10" s="1" t="s">
        <v>216</v>
      </c>
      <c r="BN10" s="15">
        <v>576.03972199999998</v>
      </c>
      <c r="BP10" s="1" t="s">
        <v>6</v>
      </c>
      <c r="BQ10" s="6">
        <v>80.838639000000001</v>
      </c>
      <c r="BS10" s="1" t="s">
        <v>103</v>
      </c>
      <c r="BT10" s="6">
        <v>27.724080000000001</v>
      </c>
      <c r="BU10" s="16"/>
      <c r="BV10" s="1" t="s">
        <v>83</v>
      </c>
      <c r="BW10" s="6">
        <v>75</v>
      </c>
      <c r="BX10" s="6">
        <f t="shared" si="6"/>
        <v>600</v>
      </c>
      <c r="BY10" s="1" t="s">
        <v>216</v>
      </c>
      <c r="BZ10" s="15">
        <v>576.03972199999998</v>
      </c>
      <c r="CB10" s="1" t="s">
        <v>6</v>
      </c>
      <c r="CC10" s="6">
        <v>80.838639000000001</v>
      </c>
      <c r="CE10" s="1" t="s">
        <v>103</v>
      </c>
      <c r="CF10" s="6">
        <v>48.493749000000001</v>
      </c>
    </row>
    <row r="11" spans="1:84">
      <c r="A11" s="16"/>
      <c r="B11" s="1" t="s">
        <v>84</v>
      </c>
      <c r="C11" s="6">
        <v>190</v>
      </c>
      <c r="D11" s="6">
        <f t="shared" si="0"/>
        <v>1520</v>
      </c>
      <c r="E11" s="1" t="s">
        <v>217</v>
      </c>
      <c r="F11" s="6">
        <v>12.533918999999999</v>
      </c>
      <c r="H11" s="1" t="s">
        <v>7</v>
      </c>
      <c r="I11" s="6">
        <v>73.019396</v>
      </c>
      <c r="K11" s="1" t="s">
        <v>104</v>
      </c>
      <c r="L11" s="6">
        <v>33.387991999999997</v>
      </c>
      <c r="M11" s="16"/>
      <c r="N11" s="1" t="s">
        <v>84</v>
      </c>
      <c r="O11" s="6">
        <v>190</v>
      </c>
      <c r="P11" s="6">
        <f t="shared" si="1"/>
        <v>1520</v>
      </c>
      <c r="Q11" s="1" t="s">
        <v>217</v>
      </c>
      <c r="R11" s="6">
        <v>14.843750999999999</v>
      </c>
      <c r="T11" s="1" t="s">
        <v>7</v>
      </c>
      <c r="U11" s="6">
        <v>71.976647999999997</v>
      </c>
      <c r="W11" s="1" t="s">
        <v>104</v>
      </c>
      <c r="X11" s="26">
        <v>34.623916999999999</v>
      </c>
      <c r="Y11" s="16"/>
      <c r="Z11" s="1" t="s">
        <v>84</v>
      </c>
      <c r="AA11" s="6">
        <v>190</v>
      </c>
      <c r="AB11" s="6">
        <f t="shared" si="2"/>
        <v>1520</v>
      </c>
      <c r="AC11" s="1" t="s">
        <v>217</v>
      </c>
      <c r="AD11" s="6">
        <v>7.1946190000000003</v>
      </c>
      <c r="AF11" s="1" t="s">
        <v>7</v>
      </c>
      <c r="AG11" s="6">
        <v>75.644902000000002</v>
      </c>
      <c r="AI11" s="1" t="s">
        <v>104</v>
      </c>
      <c r="AJ11" s="6">
        <v>8.1337189999999993</v>
      </c>
      <c r="AK11" s="16"/>
      <c r="AL11" s="1" t="s">
        <v>84</v>
      </c>
      <c r="AM11">
        <v>190</v>
      </c>
      <c r="AN11" s="6">
        <f t="shared" si="3"/>
        <v>1520</v>
      </c>
      <c r="AO11" s="1" t="s">
        <v>217</v>
      </c>
      <c r="AP11" s="6">
        <v>9.1518929999999994</v>
      </c>
      <c r="AR11" s="1" t="s">
        <v>7</v>
      </c>
      <c r="AS11" s="6">
        <v>81.635810000000006</v>
      </c>
      <c r="AU11" s="1" t="s">
        <v>104</v>
      </c>
      <c r="AV11" s="14">
        <v>8.1337189999999993</v>
      </c>
      <c r="AW11" s="16"/>
      <c r="AX11" s="1" t="s">
        <v>84</v>
      </c>
      <c r="AY11">
        <v>190</v>
      </c>
      <c r="AZ11" s="6">
        <f t="shared" si="4"/>
        <v>1520</v>
      </c>
      <c r="BA11" s="1" t="s">
        <v>217</v>
      </c>
      <c r="BB11" s="15">
        <v>9.1518929999999994</v>
      </c>
      <c r="BD11" s="1" t="s">
        <v>7</v>
      </c>
      <c r="BE11" s="6">
        <v>82.583922000000001</v>
      </c>
      <c r="BG11" s="1" t="s">
        <v>104</v>
      </c>
      <c r="BH11" s="6">
        <v>10.473533</v>
      </c>
      <c r="BI11" s="16"/>
      <c r="BJ11" s="1" t="s">
        <v>84</v>
      </c>
      <c r="BK11" s="6">
        <v>190</v>
      </c>
      <c r="BL11" s="6">
        <f t="shared" si="5"/>
        <v>1520</v>
      </c>
      <c r="BM11" s="1" t="s">
        <v>217</v>
      </c>
      <c r="BN11" s="15">
        <v>12.533918999999999</v>
      </c>
      <c r="BP11" s="1" t="s">
        <v>7</v>
      </c>
      <c r="BQ11" s="6">
        <v>80.711659999999995</v>
      </c>
      <c r="BS11" s="1" t="s">
        <v>104</v>
      </c>
      <c r="BT11" s="6">
        <v>23.887893999999999</v>
      </c>
      <c r="BU11" s="16"/>
      <c r="BV11" s="1" t="s">
        <v>84</v>
      </c>
      <c r="BW11" s="6">
        <v>190</v>
      </c>
      <c r="BX11" s="6">
        <f t="shared" si="6"/>
        <v>1520</v>
      </c>
      <c r="BY11" s="1" t="s">
        <v>217</v>
      </c>
      <c r="BZ11" s="15">
        <v>12.533918999999999</v>
      </c>
      <c r="CB11" s="1" t="s">
        <v>7</v>
      </c>
      <c r="CC11" s="6">
        <v>80.711659999999995</v>
      </c>
      <c r="CE11" s="1" t="s">
        <v>104</v>
      </c>
      <c r="CF11" s="6">
        <v>43.312950999999998</v>
      </c>
    </row>
    <row r="12" spans="1:84">
      <c r="A12" s="16"/>
      <c r="B12" s="1" t="s">
        <v>85</v>
      </c>
      <c r="C12" s="6">
        <v>30</v>
      </c>
      <c r="D12" s="6">
        <f t="shared" si="0"/>
        <v>240</v>
      </c>
      <c r="E12" s="1" t="s">
        <v>218</v>
      </c>
      <c r="F12" s="6">
        <v>450.190539</v>
      </c>
      <c r="H12" s="1" t="s">
        <v>8</v>
      </c>
      <c r="I12" s="6">
        <v>78.443655000000007</v>
      </c>
      <c r="K12" s="1" t="s">
        <v>105</v>
      </c>
      <c r="L12" s="6">
        <v>84.921377000000007</v>
      </c>
      <c r="M12" s="16"/>
      <c r="N12" s="1" t="s">
        <v>85</v>
      </c>
      <c r="O12" s="6">
        <v>10.280378000000001</v>
      </c>
      <c r="P12" s="6">
        <f t="shared" si="1"/>
        <v>82.243024000000005</v>
      </c>
      <c r="Q12" s="1" t="s">
        <v>218</v>
      </c>
      <c r="R12" s="6">
        <v>528.21572400000002</v>
      </c>
      <c r="T12" s="1" t="s">
        <v>8</v>
      </c>
      <c r="U12" s="6">
        <v>77.400525000000002</v>
      </c>
      <c r="W12" s="1" t="s">
        <v>105</v>
      </c>
      <c r="X12" s="26">
        <v>83.042198999999997</v>
      </c>
      <c r="Y12" s="16"/>
      <c r="Z12" s="1" t="s">
        <v>85</v>
      </c>
      <c r="AA12" s="6">
        <v>30</v>
      </c>
      <c r="AB12" s="6">
        <f t="shared" si="2"/>
        <v>240</v>
      </c>
      <c r="AC12" s="1" t="s">
        <v>218</v>
      </c>
      <c r="AD12" s="6">
        <v>191.12767099999999</v>
      </c>
      <c r="AF12" s="1" t="s">
        <v>8</v>
      </c>
      <c r="AG12" s="6">
        <v>79.283770000000004</v>
      </c>
      <c r="AI12" s="1" t="s">
        <v>105</v>
      </c>
      <c r="AJ12" s="6">
        <v>77.290643000000003</v>
      </c>
      <c r="AK12" s="16"/>
      <c r="AL12" s="1" t="s">
        <v>85</v>
      </c>
      <c r="AM12">
        <v>30</v>
      </c>
      <c r="AN12" s="6">
        <f t="shared" si="3"/>
        <v>240</v>
      </c>
      <c r="AO12" s="1" t="s">
        <v>218</v>
      </c>
      <c r="AP12" s="6">
        <v>675.28580899999997</v>
      </c>
      <c r="AR12" s="1" t="s">
        <v>8</v>
      </c>
      <c r="AS12" s="6">
        <v>94.811864999999997</v>
      </c>
      <c r="AU12" s="1" t="s">
        <v>105</v>
      </c>
      <c r="AV12" s="14">
        <v>77.290643000000003</v>
      </c>
      <c r="AW12" s="16"/>
      <c r="AX12" s="1" t="s">
        <v>85</v>
      </c>
      <c r="AY12">
        <v>30</v>
      </c>
      <c r="AZ12" s="6">
        <f t="shared" si="4"/>
        <v>240</v>
      </c>
      <c r="BA12" s="1" t="s">
        <v>218</v>
      </c>
      <c r="BB12" s="15">
        <v>355.45712900000001</v>
      </c>
      <c r="BD12" s="1" t="s">
        <v>8</v>
      </c>
      <c r="BE12" s="6">
        <v>94.811864999999997</v>
      </c>
      <c r="BG12" s="1" t="s">
        <v>105</v>
      </c>
      <c r="BH12" s="6">
        <v>89.723574999999997</v>
      </c>
      <c r="BI12" s="16"/>
      <c r="BJ12" s="1" t="s">
        <v>85</v>
      </c>
      <c r="BK12" s="6">
        <v>30</v>
      </c>
      <c r="BL12" s="6">
        <f t="shared" si="5"/>
        <v>240</v>
      </c>
      <c r="BM12" s="1" t="s">
        <v>218</v>
      </c>
      <c r="BN12" s="15">
        <v>45.151924999999999</v>
      </c>
      <c r="BP12" s="1" t="s">
        <v>8</v>
      </c>
      <c r="BQ12" s="6">
        <v>78.443655000000007</v>
      </c>
      <c r="BS12" s="1" t="s">
        <v>105</v>
      </c>
      <c r="BT12" s="6">
        <v>81.799672999999999</v>
      </c>
      <c r="BU12" s="16"/>
      <c r="BV12" s="1" t="s">
        <v>85</v>
      </c>
      <c r="BW12" s="6">
        <v>30</v>
      </c>
      <c r="BX12" s="6">
        <f t="shared" si="6"/>
        <v>240</v>
      </c>
      <c r="BY12" s="1" t="s">
        <v>218</v>
      </c>
      <c r="BZ12" s="15">
        <v>45.151924999999999</v>
      </c>
      <c r="CB12" s="1" t="s">
        <v>8</v>
      </c>
      <c r="CC12" s="6">
        <v>79.289782000000002</v>
      </c>
      <c r="CE12" s="1" t="s">
        <v>105</v>
      </c>
      <c r="CF12" s="6">
        <v>79.517726999999994</v>
      </c>
    </row>
    <row r="13" spans="1:84">
      <c r="A13" s="16"/>
      <c r="B13" s="1" t="s">
        <v>86</v>
      </c>
      <c r="C13" s="6">
        <v>19.452601999999999</v>
      </c>
      <c r="D13" s="6">
        <f t="shared" si="0"/>
        <v>155.62081599999999</v>
      </c>
      <c r="E13" s="1" t="s">
        <v>219</v>
      </c>
      <c r="F13" s="6">
        <v>0</v>
      </c>
      <c r="H13" s="1" t="s">
        <v>9</v>
      </c>
      <c r="I13" s="6">
        <v>78.111925999999997</v>
      </c>
      <c r="K13" s="1" t="s">
        <v>106</v>
      </c>
      <c r="L13" s="6">
        <v>25.108447999999999</v>
      </c>
      <c r="M13" s="16"/>
      <c r="N13" s="1" t="s">
        <v>86</v>
      </c>
      <c r="O13" s="6">
        <v>18.698255</v>
      </c>
      <c r="P13" s="6">
        <f t="shared" si="1"/>
        <v>149.58604</v>
      </c>
      <c r="Q13" s="1" t="s">
        <v>219</v>
      </c>
      <c r="R13" s="6">
        <v>0</v>
      </c>
      <c r="T13" s="1" t="s">
        <v>9</v>
      </c>
      <c r="U13" s="6">
        <v>87.710446000000005</v>
      </c>
      <c r="W13" s="1" t="s">
        <v>106</v>
      </c>
      <c r="X13" s="26">
        <v>31.276197</v>
      </c>
      <c r="Y13" s="16"/>
      <c r="Z13" s="1" t="s">
        <v>86</v>
      </c>
      <c r="AA13" s="6">
        <v>33.619346999999998</v>
      </c>
      <c r="AB13" s="6">
        <f t="shared" si="2"/>
        <v>268.95477599999998</v>
      </c>
      <c r="AC13" s="1" t="s">
        <v>219</v>
      </c>
      <c r="AD13" s="6">
        <v>0</v>
      </c>
      <c r="AF13" s="1" t="s">
        <v>9</v>
      </c>
      <c r="AG13" s="6">
        <v>91.941408999999993</v>
      </c>
      <c r="AI13" s="1" t="s">
        <v>106</v>
      </c>
      <c r="AJ13" s="6">
        <v>12.875114</v>
      </c>
      <c r="AK13" s="16"/>
      <c r="AL13" s="1" t="s">
        <v>86</v>
      </c>
      <c r="AM13">
        <v>45</v>
      </c>
      <c r="AN13" s="6">
        <f t="shared" si="3"/>
        <v>360</v>
      </c>
      <c r="AO13" s="1" t="s">
        <v>219</v>
      </c>
      <c r="AP13" s="6">
        <v>0</v>
      </c>
      <c r="AR13" s="1" t="s">
        <v>9</v>
      </c>
      <c r="AS13" s="6">
        <v>63.983421</v>
      </c>
      <c r="AU13" s="1" t="s">
        <v>106</v>
      </c>
      <c r="AV13" s="14">
        <v>22.158857000000001</v>
      </c>
      <c r="AW13" s="16"/>
      <c r="AX13" s="1" t="s">
        <v>86</v>
      </c>
      <c r="AY13">
        <v>45</v>
      </c>
      <c r="AZ13" s="6">
        <f t="shared" si="4"/>
        <v>360</v>
      </c>
      <c r="BA13" s="1" t="s">
        <v>219</v>
      </c>
      <c r="BB13">
        <v>0</v>
      </c>
      <c r="BD13" s="1" t="s">
        <v>9</v>
      </c>
      <c r="BE13" s="6">
        <v>69.077590000000001</v>
      </c>
      <c r="BG13" s="1" t="s">
        <v>106</v>
      </c>
      <c r="BH13" s="6">
        <v>15.724251000000001</v>
      </c>
      <c r="BI13" s="16"/>
      <c r="BJ13" s="1" t="s">
        <v>86</v>
      </c>
      <c r="BK13" s="6">
        <v>44.975253000000002</v>
      </c>
      <c r="BL13" s="6">
        <f t="shared" si="5"/>
        <v>359.80202400000002</v>
      </c>
      <c r="BM13" s="1" t="s">
        <v>219</v>
      </c>
      <c r="BN13">
        <v>0</v>
      </c>
      <c r="BP13" s="1" t="s">
        <v>9</v>
      </c>
      <c r="BQ13" s="6">
        <v>93.163025000000005</v>
      </c>
      <c r="BS13" s="1" t="s">
        <v>106</v>
      </c>
      <c r="BT13" s="6">
        <v>17.707605000000001</v>
      </c>
      <c r="BU13" s="16"/>
      <c r="BV13" s="1" t="s">
        <v>86</v>
      </c>
      <c r="BW13" s="6">
        <v>44.975253000000002</v>
      </c>
      <c r="BX13" s="6">
        <f t="shared" si="6"/>
        <v>359.80202400000002</v>
      </c>
      <c r="BY13" s="1" t="s">
        <v>219</v>
      </c>
      <c r="BZ13">
        <v>0</v>
      </c>
      <c r="CB13" s="1" t="s">
        <v>9</v>
      </c>
      <c r="CC13" s="6">
        <v>82.730282000000003</v>
      </c>
      <c r="CE13" s="1" t="s">
        <v>106</v>
      </c>
      <c r="CF13" s="6">
        <v>17.707605000000001</v>
      </c>
    </row>
    <row r="14" spans="1:84">
      <c r="A14" s="16"/>
      <c r="K14" s="1" t="s">
        <v>107</v>
      </c>
      <c r="L14" s="6">
        <v>56.628082999999997</v>
      </c>
      <c r="M14" s="16"/>
      <c r="W14" s="1" t="s">
        <v>107</v>
      </c>
      <c r="X14" s="26">
        <v>61.374299000000001</v>
      </c>
      <c r="Y14" s="16"/>
      <c r="AI14" s="1" t="s">
        <v>107</v>
      </c>
      <c r="AJ14" s="6">
        <v>47.430936000000003</v>
      </c>
      <c r="AK14" s="16"/>
      <c r="AU14" s="1" t="s">
        <v>107</v>
      </c>
      <c r="AV14" s="14">
        <v>72.982954000000007</v>
      </c>
      <c r="AW14" s="16"/>
      <c r="BG14" s="1" t="s">
        <v>107</v>
      </c>
      <c r="BH14" s="6">
        <v>66.234648000000007</v>
      </c>
      <c r="BI14" s="16"/>
      <c r="BS14" s="1" t="s">
        <v>107</v>
      </c>
      <c r="BT14" s="6">
        <v>59.426447000000003</v>
      </c>
      <c r="BU14" s="16"/>
      <c r="CE14" s="1" t="s">
        <v>107</v>
      </c>
      <c r="CF14" s="6">
        <v>59.426447000000003</v>
      </c>
    </row>
    <row r="15" spans="1:84">
      <c r="A15" s="16"/>
      <c r="K15" s="1" t="s">
        <v>108</v>
      </c>
      <c r="L15" s="6">
        <v>13.058942999999999</v>
      </c>
      <c r="M15" s="16"/>
      <c r="W15" s="1" t="s">
        <v>108</v>
      </c>
      <c r="X15" s="26">
        <v>14.119206999999999</v>
      </c>
      <c r="Y15" s="16"/>
      <c r="AI15" s="1" t="s">
        <v>108</v>
      </c>
      <c r="AJ15" s="6">
        <v>4.8534430000000004</v>
      </c>
      <c r="AK15" s="16"/>
      <c r="AU15" s="1" t="s">
        <v>108</v>
      </c>
      <c r="AV15" s="14">
        <v>4.0335460000000003</v>
      </c>
      <c r="AW15" s="16"/>
      <c r="BG15" s="1" t="s">
        <v>108</v>
      </c>
      <c r="BH15" s="6">
        <v>1.8867119999999999</v>
      </c>
      <c r="BI15" s="16"/>
      <c r="BS15" s="1" t="s">
        <v>108</v>
      </c>
      <c r="BT15" s="6">
        <v>6.936998</v>
      </c>
      <c r="BU15" s="16"/>
      <c r="CE15" s="1" t="s">
        <v>108</v>
      </c>
      <c r="CF15" s="6">
        <v>17.833092000000001</v>
      </c>
    </row>
    <row r="16" spans="1:84" ht="29.5">
      <c r="A16" s="16"/>
      <c r="B16" s="3" t="s">
        <v>16</v>
      </c>
      <c r="C16" s="3" t="s">
        <v>17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K16" s="1" t="s">
        <v>109</v>
      </c>
      <c r="L16" s="6">
        <v>14.686832000000001</v>
      </c>
      <c r="M16" s="16"/>
      <c r="N16" s="3" t="s">
        <v>16</v>
      </c>
      <c r="O16" s="3" t="s">
        <v>17</v>
      </c>
      <c r="P16" s="3" t="s">
        <v>18</v>
      </c>
      <c r="Q16" s="3" t="s">
        <v>19</v>
      </c>
      <c r="R16" s="3" t="s">
        <v>20</v>
      </c>
      <c r="S16" s="3" t="s">
        <v>21</v>
      </c>
      <c r="T16" s="3" t="s">
        <v>22</v>
      </c>
      <c r="U16" s="3" t="s">
        <v>23</v>
      </c>
      <c r="W16" s="1" t="s">
        <v>109</v>
      </c>
      <c r="X16" s="26">
        <v>14.163866000000001</v>
      </c>
      <c r="Y16" s="16"/>
      <c r="Z16" s="3" t="s">
        <v>16</v>
      </c>
      <c r="AA16" s="3" t="s">
        <v>17</v>
      </c>
      <c r="AB16" s="3" t="s">
        <v>18</v>
      </c>
      <c r="AC16" s="3" t="s">
        <v>19</v>
      </c>
      <c r="AD16" s="3" t="s">
        <v>20</v>
      </c>
      <c r="AE16" s="3" t="s">
        <v>21</v>
      </c>
      <c r="AF16" s="3" t="s">
        <v>22</v>
      </c>
      <c r="AG16" s="3" t="s">
        <v>23</v>
      </c>
      <c r="AI16" s="1" t="s">
        <v>109</v>
      </c>
      <c r="AJ16" s="6">
        <v>8.1310649999999995</v>
      </c>
      <c r="AK16" s="16"/>
      <c r="AL16" s="3" t="s">
        <v>16</v>
      </c>
      <c r="AM16" s="3" t="s">
        <v>17</v>
      </c>
      <c r="AN16" s="3" t="s">
        <v>18</v>
      </c>
      <c r="AO16" s="3" t="s">
        <v>19</v>
      </c>
      <c r="AP16" s="3" t="s">
        <v>20</v>
      </c>
      <c r="AQ16" s="3" t="s">
        <v>21</v>
      </c>
      <c r="AR16" s="3" t="s">
        <v>22</v>
      </c>
      <c r="AS16" s="3" t="s">
        <v>23</v>
      </c>
      <c r="AU16" s="1" t="s">
        <v>109</v>
      </c>
      <c r="AV16" s="14">
        <v>7.3445869999999998</v>
      </c>
      <c r="AW16" s="16"/>
      <c r="AX16" s="3" t="s">
        <v>16</v>
      </c>
      <c r="AY16" s="3" t="s">
        <v>17</v>
      </c>
      <c r="AZ16" s="3" t="s">
        <v>18</v>
      </c>
      <c r="BA16" s="3" t="s">
        <v>19</v>
      </c>
      <c r="BB16" s="3" t="s">
        <v>20</v>
      </c>
      <c r="BC16" s="3" t="s">
        <v>21</v>
      </c>
      <c r="BD16" s="3" t="s">
        <v>22</v>
      </c>
      <c r="BE16" s="3" t="s">
        <v>23</v>
      </c>
      <c r="BG16" s="1" t="s">
        <v>109</v>
      </c>
      <c r="BH16" s="6">
        <v>3.5828150000000001</v>
      </c>
      <c r="BI16" s="16"/>
      <c r="BJ16" s="3" t="s">
        <v>16</v>
      </c>
      <c r="BK16" s="3" t="s">
        <v>17</v>
      </c>
      <c r="BL16" s="3" t="s">
        <v>18</v>
      </c>
      <c r="BM16" s="3" t="s">
        <v>19</v>
      </c>
      <c r="BN16" s="3" t="s">
        <v>20</v>
      </c>
      <c r="BO16" s="3" t="s">
        <v>21</v>
      </c>
      <c r="BP16" s="3" t="s">
        <v>22</v>
      </c>
      <c r="BQ16" s="3" t="s">
        <v>23</v>
      </c>
      <c r="BS16" s="1" t="s">
        <v>109</v>
      </c>
      <c r="BT16" s="6">
        <v>17.931208000000002</v>
      </c>
      <c r="BU16" s="16"/>
      <c r="BV16" s="3" t="s">
        <v>16</v>
      </c>
      <c r="BW16" s="3" t="s">
        <v>17</v>
      </c>
      <c r="BX16" s="3" t="s">
        <v>18</v>
      </c>
      <c r="BY16" s="3" t="s">
        <v>19</v>
      </c>
      <c r="BZ16" s="3" t="s">
        <v>20</v>
      </c>
      <c r="CA16" s="3" t="s">
        <v>21</v>
      </c>
      <c r="CB16" s="3" t="s">
        <v>22</v>
      </c>
      <c r="CC16" s="3" t="s">
        <v>23</v>
      </c>
      <c r="CE16" s="1" t="s">
        <v>109</v>
      </c>
      <c r="CF16" s="6">
        <v>14.544549999999999</v>
      </c>
    </row>
    <row r="17" spans="1:84">
      <c r="A17" s="16"/>
      <c r="B17" s="3" t="s">
        <v>10</v>
      </c>
      <c r="C17" s="3"/>
      <c r="D17" s="3"/>
      <c r="E17" s="3"/>
      <c r="F17" s="3"/>
      <c r="G17" s="3"/>
      <c r="H17" s="3"/>
      <c r="I17" s="3"/>
      <c r="K17" s="1" t="s">
        <v>144</v>
      </c>
      <c r="L17" s="6">
        <v>7.0219110000000002</v>
      </c>
      <c r="M17" s="16"/>
      <c r="N17" s="3" t="s">
        <v>10</v>
      </c>
      <c r="O17" s="3"/>
      <c r="P17" s="3"/>
      <c r="Q17" s="3"/>
      <c r="R17" s="3"/>
      <c r="S17" s="3"/>
      <c r="T17" s="3"/>
      <c r="U17" s="3"/>
      <c r="W17" s="1" t="s">
        <v>144</v>
      </c>
      <c r="X17" s="26">
        <v>4.4353119999999997</v>
      </c>
      <c r="Y17" s="16"/>
      <c r="Z17" s="3" t="s">
        <v>10</v>
      </c>
      <c r="AA17" s="3"/>
      <c r="AB17" s="3"/>
      <c r="AC17" s="3"/>
      <c r="AD17" s="3"/>
      <c r="AE17" s="3"/>
      <c r="AF17" s="3"/>
      <c r="AG17" s="3"/>
      <c r="AI17" s="1" t="s">
        <v>144</v>
      </c>
      <c r="AJ17" s="6">
        <v>1.356112</v>
      </c>
      <c r="AK17" s="16"/>
      <c r="AL17" s="3" t="s">
        <v>10</v>
      </c>
      <c r="AM17" s="3"/>
      <c r="AN17" s="3"/>
      <c r="AO17" s="3"/>
      <c r="AP17" s="3"/>
      <c r="AQ17" s="3"/>
      <c r="AR17" s="3"/>
      <c r="AS17" s="3"/>
      <c r="AU17" s="1" t="s">
        <v>144</v>
      </c>
      <c r="AV17" s="14">
        <v>4.3035119999999996</v>
      </c>
      <c r="AW17" s="16"/>
      <c r="AX17" s="3" t="s">
        <v>10</v>
      </c>
      <c r="AY17" s="3"/>
      <c r="AZ17" s="3"/>
      <c r="BA17" s="3"/>
      <c r="BB17" s="3"/>
      <c r="BC17" s="3"/>
      <c r="BD17" s="3"/>
      <c r="BE17" s="3"/>
      <c r="BG17" s="1" t="s">
        <v>144</v>
      </c>
      <c r="BH17" s="6">
        <v>3.4246319999999999</v>
      </c>
      <c r="BI17" s="16"/>
      <c r="BJ17" s="3" t="s">
        <v>10</v>
      </c>
      <c r="BK17" s="3"/>
      <c r="BL17" s="3"/>
      <c r="BM17" s="3"/>
      <c r="BN17" s="3"/>
      <c r="BO17" s="3"/>
      <c r="BP17" s="3"/>
      <c r="BQ17" s="3"/>
      <c r="BS17" s="1" t="s">
        <v>144</v>
      </c>
      <c r="BT17" s="6">
        <v>2.4132790000000002</v>
      </c>
      <c r="BU17" s="16"/>
      <c r="BV17" s="3" t="s">
        <v>10</v>
      </c>
      <c r="BW17" s="3"/>
      <c r="BX17" s="3"/>
      <c r="BY17" s="3"/>
      <c r="BZ17" s="3"/>
      <c r="CA17" s="3"/>
      <c r="CB17" s="3"/>
      <c r="CC17" s="3"/>
      <c r="CE17" s="1" t="s">
        <v>144</v>
      </c>
      <c r="CF17" s="6">
        <v>5.3654500000000001</v>
      </c>
    </row>
    <row r="18" spans="1:84">
      <c r="A18" s="16"/>
      <c r="B18" s="3" t="s">
        <v>0</v>
      </c>
      <c r="C18" s="4" t="s">
        <v>24</v>
      </c>
      <c r="D18" s="4" t="s">
        <v>24</v>
      </c>
      <c r="E18" s="4">
        <v>0</v>
      </c>
      <c r="F18" s="4" t="s">
        <v>24</v>
      </c>
      <c r="G18" s="4" t="s">
        <v>24</v>
      </c>
      <c r="H18" s="4">
        <v>250.16013899999999</v>
      </c>
      <c r="I18" s="4">
        <v>50</v>
      </c>
      <c r="K18" s="1" t="s">
        <v>145</v>
      </c>
      <c r="L18" s="6">
        <v>7.3500259999999997</v>
      </c>
      <c r="M18" s="16"/>
      <c r="N18" s="3" t="s">
        <v>0</v>
      </c>
      <c r="O18" s="4" t="s">
        <v>24</v>
      </c>
      <c r="P18" s="4" t="s">
        <v>24</v>
      </c>
      <c r="Q18" s="4">
        <v>0</v>
      </c>
      <c r="R18" s="4" t="s">
        <v>24</v>
      </c>
      <c r="S18" s="4" t="s">
        <v>24</v>
      </c>
      <c r="T18" s="4">
        <v>260.70638300000002</v>
      </c>
      <c r="U18" s="4">
        <v>50</v>
      </c>
      <c r="W18" s="1" t="s">
        <v>145</v>
      </c>
      <c r="X18" s="26">
        <v>4.9488459999999996</v>
      </c>
      <c r="Y18" s="16"/>
      <c r="Z18" s="3" t="s">
        <v>0</v>
      </c>
      <c r="AA18" s="4" t="s">
        <v>24</v>
      </c>
      <c r="AB18" s="4" t="s">
        <v>24</v>
      </c>
      <c r="AC18" s="4">
        <v>0</v>
      </c>
      <c r="AD18" s="4" t="s">
        <v>24</v>
      </c>
      <c r="AE18" s="4" t="s">
        <v>24</v>
      </c>
      <c r="AF18" s="4">
        <v>260.28288500000002</v>
      </c>
      <c r="AG18" s="4">
        <v>50</v>
      </c>
      <c r="AI18" s="1" t="s">
        <v>145</v>
      </c>
      <c r="AJ18" s="6">
        <v>2.2464219999999999</v>
      </c>
      <c r="AK18" s="16"/>
      <c r="AL18" s="3" t="s">
        <v>0</v>
      </c>
      <c r="AM18" s="4" t="s">
        <v>24</v>
      </c>
      <c r="AN18" s="4" t="s">
        <v>24</v>
      </c>
      <c r="AO18" s="4">
        <v>0</v>
      </c>
      <c r="AP18" s="4" t="s">
        <v>24</v>
      </c>
      <c r="AQ18" s="4" t="s">
        <v>24</v>
      </c>
      <c r="AR18" s="4">
        <v>260.28288500000002</v>
      </c>
      <c r="AS18" s="4">
        <v>50</v>
      </c>
      <c r="AU18" s="1" t="s">
        <v>145</v>
      </c>
      <c r="AV18" s="14">
        <v>8.8928189999999994</v>
      </c>
      <c r="AW18" s="16"/>
      <c r="AX18" s="3" t="s">
        <v>0</v>
      </c>
      <c r="AY18" s="4" t="s">
        <v>24</v>
      </c>
      <c r="AZ18" s="4" t="s">
        <v>24</v>
      </c>
      <c r="BA18" s="4">
        <v>0</v>
      </c>
      <c r="BB18" s="4" t="s">
        <v>24</v>
      </c>
      <c r="BC18" s="4" t="s">
        <v>24</v>
      </c>
      <c r="BD18" s="17">
        <v>268.03077999999999</v>
      </c>
      <c r="BE18" s="17">
        <v>37.5</v>
      </c>
      <c r="BG18" s="1" t="s">
        <v>145</v>
      </c>
      <c r="BH18" s="6">
        <v>7.2446029999999997</v>
      </c>
      <c r="BI18" s="16"/>
      <c r="BJ18" s="3" t="s">
        <v>0</v>
      </c>
      <c r="BK18" s="4" t="s">
        <v>24</v>
      </c>
      <c r="BL18" s="4" t="s">
        <v>24</v>
      </c>
      <c r="BM18" s="4">
        <v>0</v>
      </c>
      <c r="BN18" s="4" t="s">
        <v>24</v>
      </c>
      <c r="BO18" s="4" t="s">
        <v>24</v>
      </c>
      <c r="BP18" s="17">
        <v>254.44216399999999</v>
      </c>
      <c r="BQ18" s="17">
        <v>50</v>
      </c>
      <c r="BS18" s="1" t="s">
        <v>145</v>
      </c>
      <c r="BT18" s="6">
        <v>6.1119589999999997</v>
      </c>
      <c r="BU18" s="16"/>
      <c r="BV18" s="3" t="s">
        <v>0</v>
      </c>
      <c r="BW18" s="4" t="s">
        <v>24</v>
      </c>
      <c r="BX18" s="4" t="s">
        <v>24</v>
      </c>
      <c r="BY18" s="4">
        <v>0</v>
      </c>
      <c r="BZ18" s="4" t="s">
        <v>24</v>
      </c>
      <c r="CA18" s="4" t="s">
        <v>24</v>
      </c>
      <c r="CB18" s="4">
        <v>282.96151800000001</v>
      </c>
      <c r="CC18" s="4">
        <v>10</v>
      </c>
      <c r="CE18" s="1" t="s">
        <v>145</v>
      </c>
      <c r="CF18" s="6">
        <v>3.78111</v>
      </c>
    </row>
    <row r="19" spans="1:84">
      <c r="A19" s="16"/>
      <c r="B19" s="3" t="s">
        <v>1</v>
      </c>
      <c r="C19" s="4">
        <v>10</v>
      </c>
      <c r="D19" s="4" t="s">
        <v>24</v>
      </c>
      <c r="E19" s="4">
        <v>0</v>
      </c>
      <c r="F19" s="4" t="s">
        <v>24</v>
      </c>
      <c r="G19" s="4" t="s">
        <v>24</v>
      </c>
      <c r="H19" s="4">
        <v>570</v>
      </c>
      <c r="I19" s="4">
        <v>75</v>
      </c>
      <c r="K19" s="1" t="s">
        <v>146</v>
      </c>
      <c r="L19" s="6">
        <v>2.6047120000000001</v>
      </c>
      <c r="M19" s="16"/>
      <c r="N19" s="3" t="s">
        <v>1</v>
      </c>
      <c r="O19" s="4">
        <v>10</v>
      </c>
      <c r="P19" s="4" t="s">
        <v>24</v>
      </c>
      <c r="Q19" s="4">
        <v>0</v>
      </c>
      <c r="R19" s="4" t="s">
        <v>24</v>
      </c>
      <c r="S19" s="4" t="s">
        <v>24</v>
      </c>
      <c r="T19" s="4">
        <v>570</v>
      </c>
      <c r="U19" s="4">
        <v>75</v>
      </c>
      <c r="W19" s="1" t="s">
        <v>146</v>
      </c>
      <c r="X19" s="26">
        <v>3.5438209999999999</v>
      </c>
      <c r="Y19" s="16"/>
      <c r="Z19" s="3" t="s">
        <v>1</v>
      </c>
      <c r="AA19" s="4">
        <v>10</v>
      </c>
      <c r="AB19" s="4" t="s">
        <v>24</v>
      </c>
      <c r="AC19" s="4">
        <v>0</v>
      </c>
      <c r="AD19" s="4" t="s">
        <v>24</v>
      </c>
      <c r="AE19" s="4" t="s">
        <v>24</v>
      </c>
      <c r="AF19" s="4">
        <v>570</v>
      </c>
      <c r="AG19" s="4">
        <v>75</v>
      </c>
      <c r="AI19" s="1" t="s">
        <v>146</v>
      </c>
      <c r="AJ19" s="6">
        <v>0.43066199999999999</v>
      </c>
      <c r="AK19" s="16"/>
      <c r="AL19" s="3" t="s">
        <v>1</v>
      </c>
      <c r="AM19" s="4">
        <v>10</v>
      </c>
      <c r="AN19" s="4" t="s">
        <v>24</v>
      </c>
      <c r="AO19" s="4">
        <v>0</v>
      </c>
      <c r="AP19" s="4" t="s">
        <v>24</v>
      </c>
      <c r="AQ19" s="4" t="s">
        <v>24</v>
      </c>
      <c r="AR19" s="4">
        <v>570</v>
      </c>
      <c r="AS19" s="4">
        <v>75</v>
      </c>
      <c r="AU19" s="1" t="s">
        <v>146</v>
      </c>
      <c r="AV19" s="14">
        <v>1.9071739999999999</v>
      </c>
      <c r="AW19" s="16"/>
      <c r="AX19" s="3" t="s">
        <v>1</v>
      </c>
      <c r="AY19" s="4">
        <v>10</v>
      </c>
      <c r="AZ19" s="4" t="s">
        <v>24</v>
      </c>
      <c r="BA19" s="4">
        <v>0</v>
      </c>
      <c r="BB19" s="4" t="s">
        <v>24</v>
      </c>
      <c r="BC19" s="4" t="s">
        <v>24</v>
      </c>
      <c r="BD19" s="17">
        <v>427.5</v>
      </c>
      <c r="BE19" s="17">
        <v>56.25</v>
      </c>
      <c r="BG19" s="1" t="s">
        <v>146</v>
      </c>
      <c r="BH19" s="6">
        <v>1.9403600000000001</v>
      </c>
      <c r="BI19" s="16"/>
      <c r="BJ19" s="3" t="s">
        <v>1</v>
      </c>
      <c r="BK19" s="4">
        <v>10</v>
      </c>
      <c r="BL19" s="4" t="s">
        <v>24</v>
      </c>
      <c r="BM19" s="4">
        <v>0</v>
      </c>
      <c r="BN19" s="4" t="s">
        <v>24</v>
      </c>
      <c r="BO19" s="4" t="s">
        <v>24</v>
      </c>
      <c r="BP19" s="17">
        <v>570</v>
      </c>
      <c r="BQ19" s="17">
        <v>75</v>
      </c>
      <c r="BS19" s="1" t="s">
        <v>146</v>
      </c>
      <c r="BT19" s="6">
        <v>7.5830000000000003E-3</v>
      </c>
      <c r="BU19" s="16"/>
      <c r="BV19" s="3" t="s">
        <v>1</v>
      </c>
      <c r="BW19" s="4">
        <v>10</v>
      </c>
      <c r="BX19" s="4" t="s">
        <v>24</v>
      </c>
      <c r="BY19" s="4">
        <v>0</v>
      </c>
      <c r="BZ19" s="4" t="s">
        <v>24</v>
      </c>
      <c r="CA19" s="4" t="s">
        <v>24</v>
      </c>
      <c r="CB19" s="4">
        <v>570</v>
      </c>
      <c r="CC19" s="4">
        <v>10</v>
      </c>
      <c r="CE19" s="1" t="s">
        <v>146</v>
      </c>
      <c r="CF19" s="14">
        <v>7.5830000000000003E-3</v>
      </c>
    </row>
    <row r="20" spans="1:84">
      <c r="A20" s="16"/>
      <c r="B20" s="3" t="s">
        <v>2</v>
      </c>
      <c r="C20" s="4" t="s">
        <v>24</v>
      </c>
      <c r="D20" s="4" t="s">
        <v>24</v>
      </c>
      <c r="E20" s="4">
        <v>0</v>
      </c>
      <c r="F20" s="4">
        <v>15</v>
      </c>
      <c r="G20" s="4">
        <v>6.6</v>
      </c>
      <c r="H20" s="4">
        <v>0</v>
      </c>
      <c r="I20" s="4">
        <v>0</v>
      </c>
      <c r="K20" s="1" t="s">
        <v>147</v>
      </c>
      <c r="L20" s="6">
        <v>6.3838460000000001</v>
      </c>
      <c r="M20" s="16"/>
      <c r="N20" s="3" t="s">
        <v>2</v>
      </c>
      <c r="O20" s="4" t="s">
        <v>24</v>
      </c>
      <c r="P20" s="4" t="s">
        <v>24</v>
      </c>
      <c r="Q20" s="4">
        <v>0</v>
      </c>
      <c r="R20" s="4">
        <v>15</v>
      </c>
      <c r="S20" s="4">
        <v>6.6</v>
      </c>
      <c r="T20" s="4">
        <v>0</v>
      </c>
      <c r="U20" s="4">
        <v>0</v>
      </c>
      <c r="W20" s="1" t="s">
        <v>147</v>
      </c>
      <c r="X20" s="26">
        <v>7.2978569999999996</v>
      </c>
      <c r="Y20" s="16"/>
      <c r="Z20" s="3" t="s">
        <v>2</v>
      </c>
      <c r="AA20" s="4" t="s">
        <v>24</v>
      </c>
      <c r="AB20" s="4" t="s">
        <v>24</v>
      </c>
      <c r="AC20" s="4">
        <v>0</v>
      </c>
      <c r="AD20" s="4">
        <v>15</v>
      </c>
      <c r="AE20" s="4">
        <v>6.6</v>
      </c>
      <c r="AF20" s="4">
        <v>0</v>
      </c>
      <c r="AG20" s="4">
        <v>0</v>
      </c>
      <c r="AI20" s="1" t="s">
        <v>147</v>
      </c>
      <c r="AJ20" s="6">
        <v>2.22397</v>
      </c>
      <c r="AK20" s="16"/>
      <c r="AL20" s="3" t="s">
        <v>2</v>
      </c>
      <c r="AM20" s="4" t="s">
        <v>24</v>
      </c>
      <c r="AN20" s="4" t="s">
        <v>24</v>
      </c>
      <c r="AO20" s="4">
        <v>0</v>
      </c>
      <c r="AP20" s="4">
        <v>15</v>
      </c>
      <c r="AQ20" s="4">
        <v>6.6</v>
      </c>
      <c r="AR20" s="4">
        <v>0</v>
      </c>
      <c r="AS20" s="4">
        <v>0</v>
      </c>
      <c r="AU20" s="1" t="s">
        <v>147</v>
      </c>
      <c r="AV20" s="14">
        <v>7.271528</v>
      </c>
      <c r="AW20" s="16"/>
      <c r="AX20" s="3" t="s">
        <v>2</v>
      </c>
      <c r="AY20" s="4" t="s">
        <v>24</v>
      </c>
      <c r="AZ20" s="4" t="s">
        <v>24</v>
      </c>
      <c r="BA20" s="4">
        <v>0</v>
      </c>
      <c r="BB20" s="17">
        <v>15</v>
      </c>
      <c r="BC20" s="4">
        <v>6.6</v>
      </c>
      <c r="BD20" s="17">
        <v>0</v>
      </c>
      <c r="BE20" s="17">
        <v>0</v>
      </c>
      <c r="BG20" s="1" t="s">
        <v>147</v>
      </c>
      <c r="BH20" s="6">
        <v>5.659891</v>
      </c>
      <c r="BI20" s="16"/>
      <c r="BJ20" s="3" t="s">
        <v>2</v>
      </c>
      <c r="BK20" s="4" t="s">
        <v>24</v>
      </c>
      <c r="BL20" s="4" t="s">
        <v>24</v>
      </c>
      <c r="BM20" s="4">
        <v>0</v>
      </c>
      <c r="BN20" s="17">
        <v>15</v>
      </c>
      <c r="BO20" s="4">
        <v>6.6</v>
      </c>
      <c r="BP20" s="17">
        <v>0</v>
      </c>
      <c r="BQ20" s="17">
        <v>0</v>
      </c>
      <c r="BS20" s="1" t="s">
        <v>147</v>
      </c>
      <c r="BT20" s="6">
        <v>0.71669700000000003</v>
      </c>
      <c r="BU20" s="16"/>
      <c r="BV20" s="3" t="s">
        <v>2</v>
      </c>
      <c r="BW20" s="4" t="s">
        <v>24</v>
      </c>
      <c r="BX20" s="4" t="s">
        <v>24</v>
      </c>
      <c r="BY20" s="4">
        <v>0</v>
      </c>
      <c r="BZ20" s="4">
        <v>15</v>
      </c>
      <c r="CA20" s="4">
        <v>6.6</v>
      </c>
      <c r="CB20" s="4">
        <v>0</v>
      </c>
      <c r="CC20" s="4">
        <v>0</v>
      </c>
      <c r="CE20" s="1" t="s">
        <v>147</v>
      </c>
      <c r="CF20" s="6">
        <v>0.71669700000000003</v>
      </c>
    </row>
    <row r="21" spans="1:84">
      <c r="A21" s="16"/>
      <c r="B21" s="3" t="s">
        <v>3</v>
      </c>
      <c r="C21" s="4">
        <v>10</v>
      </c>
      <c r="D21" s="4">
        <v>0</v>
      </c>
      <c r="E21" s="4">
        <v>0</v>
      </c>
      <c r="F21" s="4">
        <v>50</v>
      </c>
      <c r="G21" s="4">
        <v>15</v>
      </c>
      <c r="H21" s="4">
        <v>821.37569900000005</v>
      </c>
      <c r="I21" s="4">
        <v>244.69539800000001</v>
      </c>
      <c r="K21" s="1" t="s">
        <v>148</v>
      </c>
      <c r="L21" s="6">
        <v>1.532605</v>
      </c>
      <c r="M21" s="16"/>
      <c r="N21" s="3" t="s">
        <v>3</v>
      </c>
      <c r="O21" s="4">
        <v>10</v>
      </c>
      <c r="P21" s="4">
        <v>0</v>
      </c>
      <c r="Q21" s="4">
        <v>0</v>
      </c>
      <c r="R21" s="4">
        <v>50</v>
      </c>
      <c r="S21" s="4">
        <v>15</v>
      </c>
      <c r="T21" s="4">
        <v>810.64095599999996</v>
      </c>
      <c r="U21" s="4">
        <v>239.599334</v>
      </c>
      <c r="W21" s="1" t="s">
        <v>148</v>
      </c>
      <c r="X21" s="26">
        <v>4.4323889999999997</v>
      </c>
      <c r="Y21" s="16"/>
      <c r="Z21" s="3" t="s">
        <v>3</v>
      </c>
      <c r="AA21" s="4">
        <v>10</v>
      </c>
      <c r="AB21" s="4">
        <v>0</v>
      </c>
      <c r="AC21" s="4">
        <v>0</v>
      </c>
      <c r="AD21" s="4">
        <v>50</v>
      </c>
      <c r="AE21" s="4">
        <v>15</v>
      </c>
      <c r="AF21" s="4">
        <v>814.30055700000003</v>
      </c>
      <c r="AG21" s="4">
        <v>244.72679299999999</v>
      </c>
      <c r="AI21" s="1" t="s">
        <v>148</v>
      </c>
      <c r="AJ21" s="14">
        <v>3.5399E-2</v>
      </c>
      <c r="AK21" s="16"/>
      <c r="AL21" s="3" t="s">
        <v>3</v>
      </c>
      <c r="AM21" s="4">
        <v>10</v>
      </c>
      <c r="AN21" s="4">
        <v>0</v>
      </c>
      <c r="AO21" s="4">
        <v>0</v>
      </c>
      <c r="AP21" s="4">
        <v>50</v>
      </c>
      <c r="AQ21" s="4">
        <v>15</v>
      </c>
      <c r="AR21" s="4">
        <v>814.30055700000003</v>
      </c>
      <c r="AS21" s="4">
        <v>244.72679299999999</v>
      </c>
      <c r="AU21" s="1" t="s">
        <v>148</v>
      </c>
      <c r="AV21" s="14">
        <v>0.44515100000000002</v>
      </c>
      <c r="AW21" s="16"/>
      <c r="AX21" s="3" t="s">
        <v>3</v>
      </c>
      <c r="AY21" s="4">
        <v>10</v>
      </c>
      <c r="AZ21" s="4">
        <v>0</v>
      </c>
      <c r="BA21" s="4">
        <v>0</v>
      </c>
      <c r="BB21" s="17">
        <v>50</v>
      </c>
      <c r="BC21" s="4">
        <v>15</v>
      </c>
      <c r="BD21" s="17">
        <v>822.66023399999995</v>
      </c>
      <c r="BE21" s="17">
        <v>225</v>
      </c>
      <c r="BG21" s="1" t="s">
        <v>148</v>
      </c>
      <c r="BH21" s="6">
        <v>0.44515100000000002</v>
      </c>
      <c r="BI21" s="16"/>
      <c r="BJ21" s="3" t="s">
        <v>3</v>
      </c>
      <c r="BK21" s="4">
        <v>10</v>
      </c>
      <c r="BL21" s="4">
        <v>0</v>
      </c>
      <c r="BM21" s="4">
        <v>0</v>
      </c>
      <c r="BN21" s="17">
        <v>50</v>
      </c>
      <c r="BO21" s="4">
        <v>15</v>
      </c>
      <c r="BP21" s="17">
        <v>1154.7697330000001</v>
      </c>
      <c r="BQ21" s="17">
        <v>50</v>
      </c>
      <c r="BS21" s="1" t="s">
        <v>148</v>
      </c>
      <c r="BT21" s="6">
        <v>1.532605</v>
      </c>
      <c r="BU21" s="16"/>
      <c r="BV21" s="3" t="s">
        <v>3</v>
      </c>
      <c r="BW21" s="4">
        <v>10</v>
      </c>
      <c r="BX21" s="4">
        <v>0</v>
      </c>
      <c r="BY21" s="4">
        <v>0</v>
      </c>
      <c r="BZ21" s="4">
        <v>50</v>
      </c>
      <c r="CA21" s="4">
        <v>15</v>
      </c>
      <c r="CB21" s="4">
        <v>1236.6836780000001</v>
      </c>
      <c r="CC21" s="4">
        <v>50</v>
      </c>
      <c r="CE21" s="1" t="s">
        <v>148</v>
      </c>
      <c r="CF21" s="6">
        <v>0.74230499999999999</v>
      </c>
    </row>
    <row r="22" spans="1:84">
      <c r="A22" s="16"/>
      <c r="B22" s="3" t="s">
        <v>4</v>
      </c>
      <c r="C22" s="4" t="s">
        <v>24</v>
      </c>
      <c r="D22" s="4" t="s">
        <v>24</v>
      </c>
      <c r="E22" s="4">
        <v>0</v>
      </c>
      <c r="F22" s="4">
        <v>15.172701</v>
      </c>
      <c r="G22" s="4">
        <v>0</v>
      </c>
      <c r="H22" s="4">
        <v>38.447296999999999</v>
      </c>
      <c r="I22" s="4">
        <v>39.703271000000001</v>
      </c>
      <c r="K22" s="1" t="s">
        <v>149</v>
      </c>
      <c r="L22" s="6">
        <v>5.6711879999999999</v>
      </c>
      <c r="M22" s="16"/>
      <c r="N22" s="3" t="s">
        <v>4</v>
      </c>
      <c r="O22" s="4" t="s">
        <v>24</v>
      </c>
      <c r="P22" s="4" t="s">
        <v>24</v>
      </c>
      <c r="Q22" s="4">
        <v>0</v>
      </c>
      <c r="R22" s="4">
        <v>14.633882</v>
      </c>
      <c r="S22" s="4">
        <v>0</v>
      </c>
      <c r="T22" s="4">
        <v>39.552366999999997</v>
      </c>
      <c r="U22" s="4">
        <v>39.693956999999997</v>
      </c>
      <c r="W22" s="1" t="s">
        <v>149</v>
      </c>
      <c r="X22" s="26">
        <v>8.3368979999999997</v>
      </c>
      <c r="Y22" s="16"/>
      <c r="Z22" s="3" t="s">
        <v>4</v>
      </c>
      <c r="AA22" s="4" t="s">
        <v>24</v>
      </c>
      <c r="AB22" s="4" t="s">
        <v>24</v>
      </c>
      <c r="AC22" s="4">
        <v>0</v>
      </c>
      <c r="AD22" s="4">
        <v>15.856273</v>
      </c>
      <c r="AE22" s="4">
        <v>0</v>
      </c>
      <c r="AF22" s="4">
        <v>36.986302999999999</v>
      </c>
      <c r="AG22" s="4">
        <v>39.489096000000004</v>
      </c>
      <c r="AI22" s="1" t="s">
        <v>149</v>
      </c>
      <c r="AJ22" s="6">
        <v>2.5344470000000001</v>
      </c>
      <c r="AK22" s="16"/>
      <c r="AL22" s="3" t="s">
        <v>4</v>
      </c>
      <c r="AM22" s="4" t="s">
        <v>24</v>
      </c>
      <c r="AN22" s="4" t="s">
        <v>24</v>
      </c>
      <c r="AO22" s="4">
        <v>0</v>
      </c>
      <c r="AP22" s="4">
        <v>2.9218890000000002</v>
      </c>
      <c r="AQ22" s="4">
        <v>0</v>
      </c>
      <c r="AR22" s="4">
        <v>91.167001999999997</v>
      </c>
      <c r="AS22" s="4">
        <v>60</v>
      </c>
      <c r="AU22" s="1" t="s">
        <v>149</v>
      </c>
      <c r="AV22" s="14">
        <v>5.4182629999999996</v>
      </c>
      <c r="AW22" s="16"/>
      <c r="AX22" s="3" t="s">
        <v>4</v>
      </c>
      <c r="AY22" s="4" t="s">
        <v>24</v>
      </c>
      <c r="AZ22" s="4" t="s">
        <v>24</v>
      </c>
      <c r="BA22" s="4">
        <v>0</v>
      </c>
      <c r="BB22" s="17">
        <v>5.9720630000000003</v>
      </c>
      <c r="BC22" s="4">
        <v>0</v>
      </c>
      <c r="BD22" s="17">
        <v>99.713489999999993</v>
      </c>
      <c r="BE22" s="17">
        <v>45</v>
      </c>
      <c r="BG22" s="1" t="s">
        <v>149</v>
      </c>
      <c r="BH22" s="6">
        <v>5.4182629999999996</v>
      </c>
      <c r="BI22" s="16"/>
      <c r="BJ22" s="3" t="s">
        <v>4</v>
      </c>
      <c r="BK22" s="4" t="s">
        <v>24</v>
      </c>
      <c r="BL22" s="4" t="s">
        <v>24</v>
      </c>
      <c r="BM22" s="4">
        <v>0</v>
      </c>
      <c r="BN22" s="17">
        <v>16.852409000000002</v>
      </c>
      <c r="BO22" s="4">
        <v>0</v>
      </c>
      <c r="BP22" s="17">
        <v>88.645588000000004</v>
      </c>
      <c r="BQ22" s="17">
        <v>10</v>
      </c>
      <c r="BS22" s="1" t="s">
        <v>149</v>
      </c>
      <c r="BT22" s="6">
        <v>5.6711879999999999</v>
      </c>
      <c r="BU22" s="16"/>
      <c r="BV22" s="3" t="s">
        <v>4</v>
      </c>
      <c r="BW22" s="4" t="s">
        <v>24</v>
      </c>
      <c r="BX22" s="4" t="s">
        <v>24</v>
      </c>
      <c r="BY22" s="4">
        <v>0</v>
      </c>
      <c r="BZ22" s="4">
        <v>16.852409000000002</v>
      </c>
      <c r="CA22" s="4">
        <v>0</v>
      </c>
      <c r="CB22" s="4">
        <v>88.645588000000004</v>
      </c>
      <c r="CC22" s="4">
        <v>10</v>
      </c>
      <c r="CE22" s="1" t="s">
        <v>149</v>
      </c>
      <c r="CF22" s="6">
        <v>3.4658370000000001</v>
      </c>
    </row>
    <row r="23" spans="1:84">
      <c r="A23" s="16"/>
      <c r="B23" s="3" t="s">
        <v>5</v>
      </c>
      <c r="C23" s="4" t="s">
        <v>24</v>
      </c>
      <c r="D23" s="4" t="s">
        <v>24</v>
      </c>
      <c r="E23" s="4">
        <v>0</v>
      </c>
      <c r="F23" s="4">
        <v>30</v>
      </c>
      <c r="G23" s="4" t="s">
        <v>24</v>
      </c>
      <c r="H23" s="4">
        <v>66.241951999999998</v>
      </c>
      <c r="I23" s="4">
        <v>100</v>
      </c>
      <c r="K23" s="1" t="s">
        <v>150</v>
      </c>
      <c r="L23" s="6">
        <v>6.6609000000000002E-2</v>
      </c>
      <c r="M23" s="16"/>
      <c r="N23" s="3" t="s">
        <v>5</v>
      </c>
      <c r="O23" s="4" t="s">
        <v>24</v>
      </c>
      <c r="P23" s="4" t="s">
        <v>24</v>
      </c>
      <c r="Q23" s="4">
        <v>0</v>
      </c>
      <c r="R23" s="4">
        <v>30</v>
      </c>
      <c r="S23" s="4" t="s">
        <v>24</v>
      </c>
      <c r="T23" s="4">
        <v>75.429451999999998</v>
      </c>
      <c r="U23" s="4">
        <v>100</v>
      </c>
      <c r="W23" s="1" t="s">
        <v>150</v>
      </c>
      <c r="X23" s="26">
        <v>0.10327699999999999</v>
      </c>
      <c r="Y23" s="16"/>
      <c r="Z23" s="3" t="s">
        <v>5</v>
      </c>
      <c r="AA23" s="4" t="s">
        <v>24</v>
      </c>
      <c r="AB23" s="4" t="s">
        <v>24</v>
      </c>
      <c r="AC23" s="4">
        <v>0</v>
      </c>
      <c r="AD23" s="4">
        <v>30</v>
      </c>
      <c r="AE23" s="4" t="s">
        <v>24</v>
      </c>
      <c r="AF23" s="4">
        <v>102.54800299999999</v>
      </c>
      <c r="AG23" s="4">
        <v>100</v>
      </c>
      <c r="AI23" s="1" t="s">
        <v>150</v>
      </c>
      <c r="AJ23" s="14">
        <v>9.7059999999999994E-3</v>
      </c>
      <c r="AK23" s="16"/>
      <c r="AL23" s="3" t="s">
        <v>5</v>
      </c>
      <c r="AM23" s="4" t="s">
        <v>24</v>
      </c>
      <c r="AN23" s="4" t="s">
        <v>24</v>
      </c>
      <c r="AO23" s="4">
        <v>0</v>
      </c>
      <c r="AP23" s="4">
        <v>5.0000660000000003</v>
      </c>
      <c r="AQ23" s="4" t="s">
        <v>24</v>
      </c>
      <c r="AR23" s="4">
        <v>217.81808699999999</v>
      </c>
      <c r="AS23" s="4">
        <v>100</v>
      </c>
      <c r="AU23" s="1" t="s">
        <v>150</v>
      </c>
      <c r="AV23" s="14">
        <v>1.4193000000000001E-2</v>
      </c>
      <c r="AW23" s="16"/>
      <c r="AX23" s="3" t="s">
        <v>5</v>
      </c>
      <c r="AY23" s="4" t="s">
        <v>24</v>
      </c>
      <c r="AZ23" s="4" t="s">
        <v>24</v>
      </c>
      <c r="BA23" s="4">
        <v>0</v>
      </c>
      <c r="BB23" s="17">
        <v>30</v>
      </c>
      <c r="BC23" s="4" t="s">
        <v>24</v>
      </c>
      <c r="BD23" s="17">
        <v>231.85447600000001</v>
      </c>
      <c r="BE23" s="17">
        <v>75</v>
      </c>
      <c r="BG23" s="1" t="s">
        <v>150</v>
      </c>
      <c r="BH23" s="6">
        <v>1.4193000000000001E-2</v>
      </c>
      <c r="BI23" s="16"/>
      <c r="BJ23" s="3" t="s">
        <v>5</v>
      </c>
      <c r="BK23" s="4" t="s">
        <v>24</v>
      </c>
      <c r="BL23" s="4" t="s">
        <v>24</v>
      </c>
      <c r="BM23" s="4">
        <v>0</v>
      </c>
      <c r="BN23" s="17">
        <v>30</v>
      </c>
      <c r="BO23" s="4" t="s">
        <v>24</v>
      </c>
      <c r="BP23" s="17">
        <v>198.44202000000001</v>
      </c>
      <c r="BQ23" s="17">
        <v>10</v>
      </c>
      <c r="BS23" s="1" t="s">
        <v>150</v>
      </c>
      <c r="BT23" s="6">
        <v>6.6609000000000002E-2</v>
      </c>
      <c r="BU23" s="16"/>
      <c r="BV23" s="3" t="s">
        <v>5</v>
      </c>
      <c r="BW23" s="4" t="s">
        <v>24</v>
      </c>
      <c r="BX23" s="4" t="s">
        <v>24</v>
      </c>
      <c r="BY23" s="4">
        <v>0</v>
      </c>
      <c r="BZ23" s="4">
        <v>30</v>
      </c>
      <c r="CA23" s="4" t="s">
        <v>24</v>
      </c>
      <c r="CB23" s="4">
        <v>366.31189499999999</v>
      </c>
      <c r="CC23" s="4">
        <v>10</v>
      </c>
      <c r="CE23" s="1" t="s">
        <v>150</v>
      </c>
      <c r="CF23" s="6">
        <v>6.6609000000000002E-2</v>
      </c>
    </row>
    <row r="24" spans="1:84">
      <c r="A24" s="16"/>
      <c r="B24" s="3" t="s">
        <v>6</v>
      </c>
      <c r="C24" s="4" t="s">
        <v>24</v>
      </c>
      <c r="D24" s="4" t="s">
        <v>24</v>
      </c>
      <c r="E24" s="4">
        <v>0</v>
      </c>
      <c r="F24" s="4">
        <v>1.582476</v>
      </c>
      <c r="G24" s="4" t="s">
        <v>24</v>
      </c>
      <c r="H24" s="4">
        <v>3.3647529999999999</v>
      </c>
      <c r="I24" s="4" t="s">
        <v>24</v>
      </c>
      <c r="K24" s="1" t="s">
        <v>151</v>
      </c>
      <c r="L24" s="6">
        <v>0.20255200000000001</v>
      </c>
      <c r="M24" s="16"/>
      <c r="N24" s="3" t="s">
        <v>6</v>
      </c>
      <c r="O24" s="4" t="s">
        <v>24</v>
      </c>
      <c r="P24" s="4" t="s">
        <v>24</v>
      </c>
      <c r="Q24" s="4">
        <v>0</v>
      </c>
      <c r="R24" s="4">
        <v>1.59598</v>
      </c>
      <c r="S24" s="4" t="s">
        <v>24</v>
      </c>
      <c r="T24" s="4">
        <v>3.093556</v>
      </c>
      <c r="U24" s="4" t="s">
        <v>24</v>
      </c>
      <c r="W24" s="1" t="s">
        <v>151</v>
      </c>
      <c r="X24" s="26">
        <v>0.22181400000000001</v>
      </c>
      <c r="Y24" s="16"/>
      <c r="Z24" s="3" t="s">
        <v>6</v>
      </c>
      <c r="AA24" s="4" t="s">
        <v>24</v>
      </c>
      <c r="AB24" s="4" t="s">
        <v>24</v>
      </c>
      <c r="AC24" s="4">
        <v>0</v>
      </c>
      <c r="AD24" s="4">
        <v>1.640962</v>
      </c>
      <c r="AE24" s="4" t="s">
        <v>24</v>
      </c>
      <c r="AF24" s="4">
        <v>2.815032</v>
      </c>
      <c r="AG24" s="4" t="s">
        <v>24</v>
      </c>
      <c r="AI24" s="1" t="s">
        <v>151</v>
      </c>
      <c r="AJ24" s="6">
        <v>8.7351999999999999E-2</v>
      </c>
      <c r="AK24" s="16"/>
      <c r="AL24" s="3" t="s">
        <v>6</v>
      </c>
      <c r="AM24" s="4" t="s">
        <v>24</v>
      </c>
      <c r="AN24" s="4" t="s">
        <v>24</v>
      </c>
      <c r="AO24" s="4">
        <v>0</v>
      </c>
      <c r="AP24" s="4">
        <v>1.5</v>
      </c>
      <c r="AQ24" s="4" t="s">
        <v>24</v>
      </c>
      <c r="AR24" s="4">
        <v>4.3208640000000003</v>
      </c>
      <c r="AS24" s="4" t="s">
        <v>24</v>
      </c>
      <c r="AU24" s="1" t="s">
        <v>151</v>
      </c>
      <c r="AV24" s="14">
        <v>0.14299799999999999</v>
      </c>
      <c r="AW24" s="16"/>
      <c r="AX24" s="3" t="s">
        <v>6</v>
      </c>
      <c r="AY24" s="4" t="s">
        <v>24</v>
      </c>
      <c r="AZ24" s="4" t="s">
        <v>24</v>
      </c>
      <c r="BA24" s="4">
        <v>0</v>
      </c>
      <c r="BB24" s="17">
        <v>1.5</v>
      </c>
      <c r="BC24" s="4" t="s">
        <v>24</v>
      </c>
      <c r="BD24" s="17">
        <v>4.3208640000000003</v>
      </c>
      <c r="BE24" s="17" t="s">
        <v>24</v>
      </c>
      <c r="BG24" s="1" t="s">
        <v>151</v>
      </c>
      <c r="BH24" s="6">
        <v>0.14299799999999999</v>
      </c>
      <c r="BI24" s="16"/>
      <c r="BJ24" s="3" t="s">
        <v>6</v>
      </c>
      <c r="BK24" s="4" t="s">
        <v>24</v>
      </c>
      <c r="BL24" s="4" t="s">
        <v>24</v>
      </c>
      <c r="BM24" s="4">
        <v>0</v>
      </c>
      <c r="BN24" s="17">
        <v>1.582476</v>
      </c>
      <c r="BO24" s="4" t="s">
        <v>24</v>
      </c>
      <c r="BP24" s="17">
        <v>3.3647529999999999</v>
      </c>
      <c r="BQ24" s="17" t="s">
        <v>24</v>
      </c>
      <c r="BS24" s="1" t="s">
        <v>151</v>
      </c>
      <c r="BT24" s="6">
        <v>0.20255200000000001</v>
      </c>
      <c r="BU24" s="16"/>
      <c r="BV24" s="3" t="s">
        <v>6</v>
      </c>
      <c r="BW24" s="4" t="s">
        <v>24</v>
      </c>
      <c r="BX24" s="4" t="s">
        <v>24</v>
      </c>
      <c r="BY24" s="4">
        <v>0</v>
      </c>
      <c r="BZ24" s="4">
        <v>1.582476</v>
      </c>
      <c r="CA24" s="4" t="s">
        <v>24</v>
      </c>
      <c r="CB24" s="4">
        <v>3.3647529999999999</v>
      </c>
      <c r="CC24" s="4" t="s">
        <v>24</v>
      </c>
      <c r="CE24" s="1" t="s">
        <v>151</v>
      </c>
      <c r="CF24" s="6">
        <v>0.20255200000000001</v>
      </c>
    </row>
    <row r="25" spans="1:84">
      <c r="A25" s="16"/>
      <c r="B25" s="3" t="s">
        <v>7</v>
      </c>
      <c r="C25" s="4">
        <v>41.4</v>
      </c>
      <c r="D25" s="4" t="s">
        <v>24</v>
      </c>
      <c r="E25" s="4">
        <v>0</v>
      </c>
      <c r="F25" s="4">
        <v>50</v>
      </c>
      <c r="G25" s="4" t="s">
        <v>24</v>
      </c>
      <c r="H25" s="4">
        <v>516.15935300000001</v>
      </c>
      <c r="I25" s="4">
        <v>200</v>
      </c>
      <c r="K25" s="1" t="s">
        <v>152</v>
      </c>
      <c r="L25" s="6">
        <v>0</v>
      </c>
      <c r="M25" s="16"/>
      <c r="N25" s="3" t="s">
        <v>7</v>
      </c>
      <c r="O25" s="4">
        <v>41.4</v>
      </c>
      <c r="P25" s="4" t="s">
        <v>24</v>
      </c>
      <c r="Q25" s="4">
        <v>0</v>
      </c>
      <c r="R25" s="4">
        <v>50</v>
      </c>
      <c r="S25" s="4" t="s">
        <v>24</v>
      </c>
      <c r="T25" s="4">
        <v>517.21016599999996</v>
      </c>
      <c r="U25" s="4">
        <v>200</v>
      </c>
      <c r="W25" s="1" t="s">
        <v>152</v>
      </c>
      <c r="X25" s="26">
        <v>0</v>
      </c>
      <c r="Y25" s="16"/>
      <c r="Z25" s="3" t="s">
        <v>7</v>
      </c>
      <c r="AA25" s="4">
        <v>41.4</v>
      </c>
      <c r="AB25" s="4" t="s">
        <v>24</v>
      </c>
      <c r="AC25" s="4">
        <v>0</v>
      </c>
      <c r="AD25" s="4">
        <v>50</v>
      </c>
      <c r="AE25" s="4" t="s">
        <v>24</v>
      </c>
      <c r="AF25" s="4">
        <v>587.99505699999997</v>
      </c>
      <c r="AG25" s="4">
        <v>200</v>
      </c>
      <c r="AI25" s="1" t="s">
        <v>152</v>
      </c>
      <c r="AJ25" s="6">
        <v>0</v>
      </c>
      <c r="AK25" s="16"/>
      <c r="AL25" s="3" t="s">
        <v>7</v>
      </c>
      <c r="AM25" s="4">
        <v>41.4</v>
      </c>
      <c r="AN25" s="4" t="s">
        <v>24</v>
      </c>
      <c r="AO25" s="4">
        <v>0</v>
      </c>
      <c r="AP25" s="4">
        <v>29.180620999999999</v>
      </c>
      <c r="AQ25" s="4" t="s">
        <v>24</v>
      </c>
      <c r="AR25" s="4">
        <v>659.43867</v>
      </c>
      <c r="AS25" s="4">
        <v>200</v>
      </c>
      <c r="AU25" s="1" t="s">
        <v>152</v>
      </c>
      <c r="AV25">
        <v>0</v>
      </c>
      <c r="AW25" s="16"/>
      <c r="AX25" s="3" t="s">
        <v>7</v>
      </c>
      <c r="AY25" s="4">
        <v>41.4</v>
      </c>
      <c r="AZ25" s="4" t="s">
        <v>24</v>
      </c>
      <c r="BA25" s="4">
        <v>0</v>
      </c>
      <c r="BB25" s="17">
        <v>40.839810999999997</v>
      </c>
      <c r="BC25" s="4" t="s">
        <v>24</v>
      </c>
      <c r="BD25" s="17">
        <v>673.12670600000001</v>
      </c>
      <c r="BE25" s="17">
        <v>150</v>
      </c>
      <c r="BG25" s="1" t="s">
        <v>152</v>
      </c>
      <c r="BH25">
        <v>0</v>
      </c>
      <c r="BI25" s="16"/>
      <c r="BJ25" s="3" t="s">
        <v>7</v>
      </c>
      <c r="BK25" s="4">
        <v>41.4</v>
      </c>
      <c r="BL25" s="4" t="s">
        <v>24</v>
      </c>
      <c r="BM25" s="4">
        <v>0</v>
      </c>
      <c r="BN25" s="17">
        <v>50</v>
      </c>
      <c r="BO25" s="4" t="s">
        <v>24</v>
      </c>
      <c r="BP25" s="17">
        <v>877.21668999999997</v>
      </c>
      <c r="BQ25" s="17">
        <v>50</v>
      </c>
      <c r="BS25" s="1" t="s">
        <v>152</v>
      </c>
      <c r="BT25">
        <v>0</v>
      </c>
      <c r="BU25" s="16"/>
      <c r="BV25" s="3" t="s">
        <v>7</v>
      </c>
      <c r="BW25" s="4">
        <v>41.4</v>
      </c>
      <c r="BX25" s="4" t="s">
        <v>24</v>
      </c>
      <c r="BY25" s="4">
        <v>0</v>
      </c>
      <c r="BZ25" s="4">
        <v>50</v>
      </c>
      <c r="CA25" s="4" t="s">
        <v>24</v>
      </c>
      <c r="CB25" s="4">
        <v>877.21668999999997</v>
      </c>
      <c r="CC25" s="4">
        <v>50</v>
      </c>
      <c r="CE25" s="1" t="s">
        <v>152</v>
      </c>
      <c r="CF25">
        <v>0</v>
      </c>
    </row>
    <row r="26" spans="1:84">
      <c r="A26" s="16"/>
      <c r="B26" s="3" t="s">
        <v>8</v>
      </c>
      <c r="C26" s="4" t="s">
        <v>24</v>
      </c>
      <c r="D26" s="4" t="s">
        <v>24</v>
      </c>
      <c r="E26" s="4">
        <v>0</v>
      </c>
      <c r="F26" s="4">
        <v>20.163212000000001</v>
      </c>
      <c r="G26" s="4" t="s">
        <v>24</v>
      </c>
      <c r="H26" s="4">
        <v>68.289185000000003</v>
      </c>
      <c r="I26" s="4">
        <v>21.395735999999999</v>
      </c>
      <c r="K26" s="1" t="s">
        <v>153</v>
      </c>
      <c r="L26" s="6">
        <v>0</v>
      </c>
      <c r="M26" s="16"/>
      <c r="N26" s="3" t="s">
        <v>8</v>
      </c>
      <c r="O26" s="4" t="s">
        <v>24</v>
      </c>
      <c r="P26" s="4" t="s">
        <v>24</v>
      </c>
      <c r="Q26" s="4">
        <v>0</v>
      </c>
      <c r="R26" s="4">
        <v>19.510452999999998</v>
      </c>
      <c r="S26" s="4" t="s">
        <v>24</v>
      </c>
      <c r="T26" s="4">
        <v>66.762017999999998</v>
      </c>
      <c r="U26" s="4">
        <v>22.935853000000002</v>
      </c>
      <c r="W26" s="1" t="s">
        <v>153</v>
      </c>
      <c r="X26" s="26">
        <v>0</v>
      </c>
      <c r="Y26" s="16"/>
      <c r="Z26" s="3" t="s">
        <v>8</v>
      </c>
      <c r="AA26" s="4" t="s">
        <v>24</v>
      </c>
      <c r="AB26" s="4" t="s">
        <v>24</v>
      </c>
      <c r="AC26" s="4">
        <v>0</v>
      </c>
      <c r="AD26" s="4">
        <v>20.42755</v>
      </c>
      <c r="AE26" s="4" t="s">
        <v>24</v>
      </c>
      <c r="AF26" s="4">
        <v>79.807385999999994</v>
      </c>
      <c r="AG26" s="4">
        <v>16.999974999999999</v>
      </c>
      <c r="AI26" s="1" t="s">
        <v>153</v>
      </c>
      <c r="AJ26" s="6">
        <v>0</v>
      </c>
      <c r="AK26" s="16"/>
      <c r="AL26" s="3" t="s">
        <v>8</v>
      </c>
      <c r="AM26" s="4" t="s">
        <v>24</v>
      </c>
      <c r="AN26" s="4" t="s">
        <v>24</v>
      </c>
      <c r="AO26" s="4">
        <v>0</v>
      </c>
      <c r="AP26" s="4">
        <v>15.219433</v>
      </c>
      <c r="AQ26" s="4" t="s">
        <v>24</v>
      </c>
      <c r="AR26" s="4">
        <v>98.871014000000002</v>
      </c>
      <c r="AS26" s="4">
        <v>25.847019</v>
      </c>
      <c r="AU26" s="1" t="s">
        <v>153</v>
      </c>
      <c r="AV26">
        <v>0</v>
      </c>
      <c r="AW26" s="16"/>
      <c r="AX26" s="3" t="s">
        <v>8</v>
      </c>
      <c r="AY26" s="4" t="s">
        <v>24</v>
      </c>
      <c r="AZ26" s="4" t="s">
        <v>24</v>
      </c>
      <c r="BA26" s="4">
        <v>0</v>
      </c>
      <c r="BB26" s="17">
        <v>15.219433</v>
      </c>
      <c r="BC26" s="4" t="s">
        <v>24</v>
      </c>
      <c r="BD26" s="17">
        <v>98.871014000000002</v>
      </c>
      <c r="BE26" s="17">
        <v>25.847019</v>
      </c>
      <c r="BG26" s="1" t="s">
        <v>153</v>
      </c>
      <c r="BH26">
        <v>0</v>
      </c>
      <c r="BI26" s="16"/>
      <c r="BJ26" s="3" t="s">
        <v>8</v>
      </c>
      <c r="BK26" s="4" t="s">
        <v>24</v>
      </c>
      <c r="BL26" s="4" t="s">
        <v>24</v>
      </c>
      <c r="BM26" s="4">
        <v>0</v>
      </c>
      <c r="BN26" s="17">
        <v>20.163212000000001</v>
      </c>
      <c r="BO26" s="4" t="s">
        <v>24</v>
      </c>
      <c r="BP26" s="17">
        <v>68.289185000000003</v>
      </c>
      <c r="BQ26" s="17">
        <v>21.395735999999999</v>
      </c>
      <c r="BS26" s="1" t="s">
        <v>153</v>
      </c>
      <c r="BT26">
        <v>0</v>
      </c>
      <c r="BU26" s="16"/>
      <c r="BV26" s="3" t="s">
        <v>8</v>
      </c>
      <c r="BW26" s="4" t="s">
        <v>24</v>
      </c>
      <c r="BX26" s="4" t="s">
        <v>24</v>
      </c>
      <c r="BY26" s="4">
        <v>0</v>
      </c>
      <c r="BZ26" s="4">
        <v>23.020068999999999</v>
      </c>
      <c r="CA26" s="4" t="s">
        <v>24</v>
      </c>
      <c r="CB26" s="4">
        <v>68.243145999999996</v>
      </c>
      <c r="CC26" s="4">
        <v>10</v>
      </c>
      <c r="CE26" s="1" t="s">
        <v>153</v>
      </c>
      <c r="CF26">
        <v>0</v>
      </c>
    </row>
    <row r="27" spans="1:84">
      <c r="A27" s="16"/>
      <c r="B27" s="3" t="s">
        <v>9</v>
      </c>
      <c r="C27" s="4" t="s">
        <v>24</v>
      </c>
      <c r="D27" s="4" t="s">
        <v>24</v>
      </c>
      <c r="E27" s="4">
        <v>0</v>
      </c>
      <c r="F27" s="4">
        <v>15</v>
      </c>
      <c r="G27" s="4">
        <v>8</v>
      </c>
      <c r="H27" s="4">
        <v>17.016472</v>
      </c>
      <c r="I27" s="4">
        <v>44.700214000000003</v>
      </c>
      <c r="M27" s="16"/>
      <c r="N27" s="3" t="s">
        <v>9</v>
      </c>
      <c r="O27" s="4" t="s">
        <v>24</v>
      </c>
      <c r="P27" s="4" t="s">
        <v>24</v>
      </c>
      <c r="Q27" s="4">
        <v>0</v>
      </c>
      <c r="R27" s="4">
        <v>15</v>
      </c>
      <c r="S27" s="4">
        <v>8</v>
      </c>
      <c r="T27" s="4">
        <v>1.8</v>
      </c>
      <c r="U27" s="4">
        <v>25.214856000000001</v>
      </c>
      <c r="W27" s="1"/>
      <c r="Y27" s="16"/>
      <c r="Z27" s="3" t="s">
        <v>9</v>
      </c>
      <c r="AA27" s="4" t="s">
        <v>24</v>
      </c>
      <c r="AB27" s="4" t="s">
        <v>24</v>
      </c>
      <c r="AC27" s="4">
        <v>0</v>
      </c>
      <c r="AD27" s="4">
        <v>15</v>
      </c>
      <c r="AE27" s="4">
        <v>8</v>
      </c>
      <c r="AF27" s="4">
        <v>28.959472000000002</v>
      </c>
      <c r="AG27" s="4">
        <v>23.902148</v>
      </c>
      <c r="AK27" s="16"/>
      <c r="AL27" s="3" t="s">
        <v>9</v>
      </c>
      <c r="AM27" s="4" t="s">
        <v>24</v>
      </c>
      <c r="AN27" s="4" t="s">
        <v>24</v>
      </c>
      <c r="AO27" s="4">
        <v>0</v>
      </c>
      <c r="AP27" s="4">
        <v>0</v>
      </c>
      <c r="AQ27" s="4">
        <v>8</v>
      </c>
      <c r="AR27" s="4">
        <v>86.612488999999997</v>
      </c>
      <c r="AS27" s="4">
        <v>60</v>
      </c>
      <c r="AW27" s="16"/>
      <c r="AX27" s="3" t="s">
        <v>9</v>
      </c>
      <c r="AY27" s="4" t="s">
        <v>24</v>
      </c>
      <c r="AZ27" s="4" t="s">
        <v>24</v>
      </c>
      <c r="BA27" s="4">
        <v>0</v>
      </c>
      <c r="BB27" s="17">
        <v>5.8161339999999999</v>
      </c>
      <c r="BC27" s="4">
        <v>8</v>
      </c>
      <c r="BD27" s="17">
        <v>102.45428800000001</v>
      </c>
      <c r="BE27" s="17">
        <v>45</v>
      </c>
      <c r="BI27" s="16"/>
      <c r="BJ27" s="3" t="s">
        <v>9</v>
      </c>
      <c r="BK27" s="4" t="s">
        <v>24</v>
      </c>
      <c r="BL27" s="4" t="s">
        <v>24</v>
      </c>
      <c r="BM27" s="4">
        <v>0</v>
      </c>
      <c r="BN27" s="17">
        <v>15</v>
      </c>
      <c r="BO27" s="4">
        <v>8</v>
      </c>
      <c r="BP27" s="17">
        <v>77.252075000000005</v>
      </c>
      <c r="BQ27" s="17">
        <v>10</v>
      </c>
      <c r="BU27" s="16"/>
      <c r="BV27" s="3" t="s">
        <v>9</v>
      </c>
      <c r="BW27" s="4" t="s">
        <v>24</v>
      </c>
      <c r="BX27" s="4" t="s">
        <v>24</v>
      </c>
      <c r="BY27" s="4">
        <v>0</v>
      </c>
      <c r="BZ27" s="4">
        <v>15</v>
      </c>
      <c r="CA27" s="4">
        <v>8</v>
      </c>
      <c r="CB27" s="4">
        <v>149.56687299999999</v>
      </c>
      <c r="CC27" s="4">
        <v>10</v>
      </c>
    </row>
    <row r="28" spans="1:84">
      <c r="A28" s="16"/>
      <c r="M28" s="16"/>
      <c r="W28" s="1"/>
      <c r="Y28" s="16"/>
      <c r="AK28" s="16"/>
      <c r="AW28" s="16"/>
      <c r="BI28" s="16"/>
      <c r="BU28" s="16"/>
    </row>
    <row r="29" spans="1:84" ht="29.5">
      <c r="A29" s="16"/>
      <c r="B29" s="3" t="s">
        <v>16</v>
      </c>
      <c r="C29" s="3" t="s">
        <v>17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M29" s="16"/>
      <c r="N29" s="3" t="s">
        <v>16</v>
      </c>
      <c r="O29" s="3" t="s">
        <v>17</v>
      </c>
      <c r="P29" s="3" t="s">
        <v>18</v>
      </c>
      <c r="Q29" s="3" t="s">
        <v>19</v>
      </c>
      <c r="R29" s="3" t="s">
        <v>20</v>
      </c>
      <c r="S29" s="3" t="s">
        <v>21</v>
      </c>
      <c r="T29" s="3" t="s">
        <v>22</v>
      </c>
      <c r="U29" s="3" t="s">
        <v>23</v>
      </c>
      <c r="W29" s="1"/>
      <c r="Y29" s="16"/>
      <c r="Z29" s="3" t="s">
        <v>16</v>
      </c>
      <c r="AA29" s="3" t="s">
        <v>17</v>
      </c>
      <c r="AB29" s="3" t="s">
        <v>18</v>
      </c>
      <c r="AC29" s="3" t="s">
        <v>19</v>
      </c>
      <c r="AD29" s="3" t="s">
        <v>20</v>
      </c>
      <c r="AE29" s="3" t="s">
        <v>21</v>
      </c>
      <c r="AF29" s="3" t="s">
        <v>22</v>
      </c>
      <c r="AG29" s="3" t="s">
        <v>23</v>
      </c>
      <c r="AK29" s="16"/>
      <c r="AL29" s="3" t="s">
        <v>16</v>
      </c>
      <c r="AM29" s="3" t="s">
        <v>17</v>
      </c>
      <c r="AN29" s="3" t="s">
        <v>18</v>
      </c>
      <c r="AO29" s="3" t="s">
        <v>19</v>
      </c>
      <c r="AP29" s="3" t="s">
        <v>20</v>
      </c>
      <c r="AQ29" s="3" t="s">
        <v>21</v>
      </c>
      <c r="AR29" s="3" t="s">
        <v>22</v>
      </c>
      <c r="AS29" s="3" t="s">
        <v>23</v>
      </c>
      <c r="AW29" s="16"/>
      <c r="AX29" s="3" t="s">
        <v>16</v>
      </c>
      <c r="AY29" s="3" t="s">
        <v>17</v>
      </c>
      <c r="AZ29" s="3" t="s">
        <v>18</v>
      </c>
      <c r="BA29" s="3" t="s">
        <v>19</v>
      </c>
      <c r="BB29" s="3" t="s">
        <v>20</v>
      </c>
      <c r="BC29" s="3" t="s">
        <v>21</v>
      </c>
      <c r="BD29" s="3" t="s">
        <v>22</v>
      </c>
      <c r="BE29" s="3" t="s">
        <v>23</v>
      </c>
      <c r="BI29" s="16"/>
      <c r="BJ29" s="3" t="s">
        <v>16</v>
      </c>
      <c r="BK29" s="3" t="s">
        <v>17</v>
      </c>
      <c r="BL29" s="3" t="s">
        <v>18</v>
      </c>
      <c r="BM29" s="3" t="s">
        <v>19</v>
      </c>
      <c r="BN29" s="3" t="s">
        <v>20</v>
      </c>
      <c r="BO29" s="3" t="s">
        <v>21</v>
      </c>
      <c r="BP29" s="3" t="s">
        <v>22</v>
      </c>
      <c r="BQ29" s="3" t="s">
        <v>23</v>
      </c>
      <c r="BU29" s="16"/>
      <c r="BV29" s="3" t="s">
        <v>16</v>
      </c>
      <c r="BW29" s="3" t="s">
        <v>17</v>
      </c>
      <c r="BX29" s="3" t="s">
        <v>18</v>
      </c>
      <c r="BY29" s="3" t="s">
        <v>19</v>
      </c>
      <c r="BZ29" s="3" t="s">
        <v>20</v>
      </c>
      <c r="CA29" s="3" t="s">
        <v>21</v>
      </c>
      <c r="CB29" s="3" t="s">
        <v>22</v>
      </c>
      <c r="CC29" s="3" t="s">
        <v>23</v>
      </c>
    </row>
    <row r="30" spans="1:84">
      <c r="A30" s="16"/>
      <c r="B30" s="3" t="s">
        <v>10</v>
      </c>
      <c r="C30" s="3"/>
      <c r="D30" s="3"/>
      <c r="E30" s="3"/>
      <c r="F30" s="3"/>
      <c r="G30" s="3"/>
      <c r="H30" s="3"/>
      <c r="I30" s="3"/>
      <c r="M30" s="16"/>
      <c r="N30" s="3" t="s">
        <v>10</v>
      </c>
      <c r="O30" s="3"/>
      <c r="P30" s="3"/>
      <c r="Q30" s="3"/>
      <c r="R30" s="3"/>
      <c r="S30" s="3"/>
      <c r="T30" s="3"/>
      <c r="U30" s="3"/>
      <c r="W30" s="1"/>
      <c r="Y30" s="16"/>
      <c r="Z30" s="3" t="s">
        <v>10</v>
      </c>
      <c r="AA30" s="3"/>
      <c r="AB30" s="3"/>
      <c r="AC30" s="3"/>
      <c r="AD30" s="3"/>
      <c r="AE30" s="3"/>
      <c r="AF30" s="3"/>
      <c r="AG30" s="3"/>
      <c r="AK30" s="16"/>
      <c r="AL30" s="3" t="s">
        <v>10</v>
      </c>
      <c r="AM30" s="3"/>
      <c r="AN30" s="3"/>
      <c r="AO30" s="3"/>
      <c r="AP30" s="3"/>
      <c r="AQ30" s="3"/>
      <c r="AR30" s="3"/>
      <c r="AS30" s="3"/>
      <c r="AW30" s="16"/>
      <c r="AX30" s="3" t="s">
        <v>10</v>
      </c>
      <c r="AY30" s="3"/>
      <c r="AZ30" s="3"/>
      <c r="BA30" s="3"/>
      <c r="BB30" s="3"/>
      <c r="BC30" s="3"/>
      <c r="BD30" s="3"/>
      <c r="BE30" s="3"/>
      <c r="BI30" s="16"/>
      <c r="BJ30" s="3" t="s">
        <v>10</v>
      </c>
      <c r="BK30" s="3"/>
      <c r="BL30" s="3"/>
      <c r="BM30" s="3"/>
      <c r="BN30" s="3"/>
      <c r="BO30" s="3"/>
      <c r="BP30" s="3"/>
      <c r="BQ30" s="3"/>
      <c r="BU30" s="16"/>
      <c r="BV30" s="3" t="s">
        <v>10</v>
      </c>
      <c r="BW30" s="3"/>
      <c r="BX30" s="3"/>
      <c r="BY30" s="3"/>
      <c r="BZ30" s="3"/>
      <c r="CA30" s="3"/>
      <c r="CB30" s="3"/>
      <c r="CC30" s="3"/>
    </row>
    <row r="31" spans="1:84">
      <c r="A31" s="16"/>
      <c r="B31" s="3" t="s">
        <v>0</v>
      </c>
      <c r="C31" s="4" t="s">
        <v>24</v>
      </c>
      <c r="D31" s="4" t="s">
        <v>24</v>
      </c>
      <c r="E31" s="4">
        <v>0</v>
      </c>
      <c r="F31" s="4" t="s">
        <v>24</v>
      </c>
      <c r="G31" s="4" t="s">
        <v>24</v>
      </c>
      <c r="H31" s="4">
        <v>261.908008</v>
      </c>
      <c r="I31" s="4">
        <v>187.765871</v>
      </c>
      <c r="M31" s="16"/>
      <c r="N31" s="3" t="s">
        <v>0</v>
      </c>
      <c r="O31" s="4" t="s">
        <v>24</v>
      </c>
      <c r="P31" s="4" t="s">
        <v>24</v>
      </c>
      <c r="Q31" s="4">
        <v>0</v>
      </c>
      <c r="R31" s="4" t="s">
        <v>24</v>
      </c>
      <c r="S31" s="4" t="s">
        <v>24</v>
      </c>
      <c r="T31" s="4">
        <v>264.82661300000001</v>
      </c>
      <c r="U31" s="4">
        <v>187.53733700000001</v>
      </c>
      <c r="W31" s="1"/>
      <c r="Y31" s="16"/>
      <c r="Z31" s="3" t="s">
        <v>0</v>
      </c>
      <c r="AA31" s="4" t="s">
        <v>24</v>
      </c>
      <c r="AB31" s="4" t="s">
        <v>24</v>
      </c>
      <c r="AC31" s="4">
        <v>0</v>
      </c>
      <c r="AD31" s="4" t="s">
        <v>24</v>
      </c>
      <c r="AE31" s="4" t="s">
        <v>24</v>
      </c>
      <c r="AF31" s="4">
        <v>265.48441800000001</v>
      </c>
      <c r="AG31" s="4">
        <v>186.94978499999999</v>
      </c>
      <c r="AK31" s="16"/>
      <c r="AL31" s="3" t="s">
        <v>0</v>
      </c>
      <c r="AM31" s="4" t="s">
        <v>24</v>
      </c>
      <c r="AN31" s="4" t="s">
        <v>24</v>
      </c>
      <c r="AO31" s="4">
        <v>0</v>
      </c>
      <c r="AP31" s="4" t="s">
        <v>24</v>
      </c>
      <c r="AQ31" s="4" t="s">
        <v>24</v>
      </c>
      <c r="AR31" s="4">
        <v>265.65152399999999</v>
      </c>
      <c r="AS31" s="4">
        <v>186.94711799999999</v>
      </c>
      <c r="AW31" s="16"/>
      <c r="AX31" s="3" t="s">
        <v>0</v>
      </c>
      <c r="AY31" s="4" t="s">
        <v>24</v>
      </c>
      <c r="AZ31" s="4" t="s">
        <v>24</v>
      </c>
      <c r="BA31" s="4">
        <v>0</v>
      </c>
      <c r="BB31" s="4" t="s">
        <v>24</v>
      </c>
      <c r="BC31" s="4" t="s">
        <v>24</v>
      </c>
      <c r="BD31" s="17">
        <v>294.19637599999999</v>
      </c>
      <c r="BE31" s="17">
        <v>142.461647</v>
      </c>
      <c r="BI31" s="16"/>
      <c r="BJ31" s="3" t="s">
        <v>0</v>
      </c>
      <c r="BK31" s="4" t="s">
        <v>24</v>
      </c>
      <c r="BL31" s="4" t="s">
        <v>24</v>
      </c>
      <c r="BM31" s="4">
        <v>0</v>
      </c>
      <c r="BN31" s="4" t="s">
        <v>24</v>
      </c>
      <c r="BO31" s="4" t="s">
        <v>24</v>
      </c>
      <c r="BP31" s="17">
        <v>295.382093</v>
      </c>
      <c r="BQ31" s="17">
        <v>190.78546499999999</v>
      </c>
      <c r="BU31" s="16"/>
      <c r="BV31" s="3" t="s">
        <v>0</v>
      </c>
      <c r="BW31" s="4" t="s">
        <v>24</v>
      </c>
      <c r="BX31" s="4" t="s">
        <v>24</v>
      </c>
      <c r="BY31" s="4">
        <v>0</v>
      </c>
      <c r="BZ31" s="4" t="s">
        <v>24</v>
      </c>
      <c r="CA31" s="4" t="s">
        <v>24</v>
      </c>
      <c r="CB31" s="4">
        <v>399.26262200000002</v>
      </c>
      <c r="CC31" s="4">
        <v>39.183262999999997</v>
      </c>
    </row>
    <row r="32" spans="1:84">
      <c r="A32" s="16"/>
      <c r="B32" s="3" t="s">
        <v>1</v>
      </c>
      <c r="C32" s="4">
        <v>5.276351</v>
      </c>
      <c r="D32" s="4" t="s">
        <v>24</v>
      </c>
      <c r="E32" s="4">
        <v>0</v>
      </c>
      <c r="F32" s="4" t="s">
        <v>24</v>
      </c>
      <c r="G32" s="4" t="s">
        <v>24</v>
      </c>
      <c r="H32" s="4">
        <v>757.37208399999997</v>
      </c>
      <c r="I32" s="4">
        <v>329.96480200000002</v>
      </c>
      <c r="M32" s="16"/>
      <c r="N32" s="3" t="s">
        <v>1</v>
      </c>
      <c r="O32" s="4">
        <v>7.3641550000000002</v>
      </c>
      <c r="P32" s="4" t="s">
        <v>24</v>
      </c>
      <c r="Q32" s="4">
        <v>0</v>
      </c>
      <c r="R32" s="4" t="s">
        <v>24</v>
      </c>
      <c r="S32" s="4" t="s">
        <v>24</v>
      </c>
      <c r="T32" s="4">
        <v>825.75457400000005</v>
      </c>
      <c r="U32" s="4">
        <v>334.22505000000001</v>
      </c>
      <c r="W32" s="1"/>
      <c r="Y32" s="16"/>
      <c r="Z32" s="3" t="s">
        <v>1</v>
      </c>
      <c r="AA32" s="4">
        <v>5.4037030000000001</v>
      </c>
      <c r="AB32" s="4" t="s">
        <v>24</v>
      </c>
      <c r="AC32" s="4">
        <v>0</v>
      </c>
      <c r="AD32" s="4" t="s">
        <v>24</v>
      </c>
      <c r="AE32" s="4" t="s">
        <v>24</v>
      </c>
      <c r="AF32" s="4">
        <v>778.82495800000004</v>
      </c>
      <c r="AG32" s="4">
        <v>331.15874000000002</v>
      </c>
      <c r="AK32" s="16"/>
      <c r="AL32" s="3" t="s">
        <v>1</v>
      </c>
      <c r="AM32" s="4">
        <v>5.378406</v>
      </c>
      <c r="AN32" s="4" t="s">
        <v>24</v>
      </c>
      <c r="AO32" s="4">
        <v>0</v>
      </c>
      <c r="AP32" s="4" t="s">
        <v>24</v>
      </c>
      <c r="AQ32" s="4" t="s">
        <v>24</v>
      </c>
      <c r="AR32" s="4">
        <v>667.74197600000002</v>
      </c>
      <c r="AS32" s="4">
        <v>321.618876</v>
      </c>
      <c r="AW32" s="16"/>
      <c r="AX32" s="3" t="s">
        <v>1</v>
      </c>
      <c r="AY32" s="4">
        <v>5.5277810000000001</v>
      </c>
      <c r="AZ32" s="4" t="s">
        <v>24</v>
      </c>
      <c r="BA32" s="4">
        <v>0</v>
      </c>
      <c r="BB32" s="4" t="s">
        <v>24</v>
      </c>
      <c r="BC32" s="4" t="s">
        <v>24</v>
      </c>
      <c r="BD32" s="17">
        <v>630.16923599999996</v>
      </c>
      <c r="BE32" s="17">
        <v>255.26590200000001</v>
      </c>
      <c r="BI32" s="16"/>
      <c r="BJ32" s="3" t="s">
        <v>1</v>
      </c>
      <c r="BK32" s="4">
        <v>7.8534050000000004</v>
      </c>
      <c r="BL32" s="4" t="s">
        <v>24</v>
      </c>
      <c r="BM32" s="4">
        <v>0</v>
      </c>
      <c r="BN32" s="4" t="s">
        <v>24</v>
      </c>
      <c r="BO32" s="4" t="s">
        <v>24</v>
      </c>
      <c r="BP32" s="17">
        <v>898.47527400000001</v>
      </c>
      <c r="BQ32" s="17">
        <v>341.93241499999999</v>
      </c>
      <c r="BU32" s="16"/>
      <c r="BV32" s="3" t="s">
        <v>1</v>
      </c>
      <c r="BW32" s="4">
        <v>11.078025999999999</v>
      </c>
      <c r="BX32" s="4" t="s">
        <v>24</v>
      </c>
      <c r="BY32" s="4">
        <v>0</v>
      </c>
      <c r="BZ32" s="4" t="s">
        <v>24</v>
      </c>
      <c r="CA32" s="4" t="s">
        <v>24</v>
      </c>
      <c r="CB32" s="4">
        <v>952.47453499999995</v>
      </c>
      <c r="CC32" s="4">
        <v>46.307642999999999</v>
      </c>
    </row>
    <row r="33" spans="1:81">
      <c r="A33" s="16"/>
      <c r="B33" s="3" t="s">
        <v>2</v>
      </c>
      <c r="C33" s="4" t="s">
        <v>24</v>
      </c>
      <c r="D33" s="4" t="s">
        <v>24</v>
      </c>
      <c r="E33" s="4">
        <v>0</v>
      </c>
      <c r="F33" s="4">
        <v>69.664900000000003</v>
      </c>
      <c r="G33" s="4">
        <v>57.816000000000003</v>
      </c>
      <c r="H33" s="4">
        <v>0</v>
      </c>
      <c r="I33" s="4">
        <v>0</v>
      </c>
      <c r="M33" s="16"/>
      <c r="N33" s="3" t="s">
        <v>2</v>
      </c>
      <c r="O33" s="4" t="s">
        <v>24</v>
      </c>
      <c r="P33" s="4" t="s">
        <v>24</v>
      </c>
      <c r="Q33" s="4">
        <v>0</v>
      </c>
      <c r="R33" s="4">
        <v>69.664900000000003</v>
      </c>
      <c r="S33" s="4">
        <v>57.816000000000003</v>
      </c>
      <c r="T33" s="4">
        <v>0</v>
      </c>
      <c r="U33" s="4">
        <v>0</v>
      </c>
      <c r="W33" s="1"/>
      <c r="Y33" s="16"/>
      <c r="Z33" s="3" t="s">
        <v>2</v>
      </c>
      <c r="AA33" s="4" t="s">
        <v>24</v>
      </c>
      <c r="AB33" s="4" t="s">
        <v>24</v>
      </c>
      <c r="AC33" s="4">
        <v>0</v>
      </c>
      <c r="AD33" s="4">
        <v>69.664900000000003</v>
      </c>
      <c r="AE33" s="4">
        <v>57.816000000000003</v>
      </c>
      <c r="AF33" s="4">
        <v>0</v>
      </c>
      <c r="AG33" s="4">
        <v>0</v>
      </c>
      <c r="AK33" s="16"/>
      <c r="AL33" s="3" t="s">
        <v>2</v>
      </c>
      <c r="AM33" s="4" t="s">
        <v>24</v>
      </c>
      <c r="AN33" s="4" t="s">
        <v>24</v>
      </c>
      <c r="AO33" s="4">
        <v>0</v>
      </c>
      <c r="AP33" s="4">
        <v>69.664900000000003</v>
      </c>
      <c r="AQ33" s="4">
        <v>57.816000000000003</v>
      </c>
      <c r="AR33" s="4">
        <v>0</v>
      </c>
      <c r="AS33" s="4">
        <v>0</v>
      </c>
      <c r="AW33" s="16"/>
      <c r="AX33" s="3" t="s">
        <v>2</v>
      </c>
      <c r="AY33" s="4" t="s">
        <v>24</v>
      </c>
      <c r="AZ33" s="4" t="s">
        <v>24</v>
      </c>
      <c r="BA33" s="4">
        <v>0</v>
      </c>
      <c r="BB33" s="17">
        <v>69.664900000000003</v>
      </c>
      <c r="BC33" s="4">
        <v>57.816000000000003</v>
      </c>
      <c r="BD33" s="17">
        <v>0</v>
      </c>
      <c r="BE33" s="17">
        <v>0</v>
      </c>
      <c r="BI33" s="16"/>
      <c r="BJ33" s="3" t="s">
        <v>2</v>
      </c>
      <c r="BK33" s="4" t="s">
        <v>24</v>
      </c>
      <c r="BL33" s="4" t="s">
        <v>24</v>
      </c>
      <c r="BM33" s="4">
        <v>0</v>
      </c>
      <c r="BN33" s="17">
        <v>69.664900000000003</v>
      </c>
      <c r="BO33" s="4">
        <v>57.816000000000003</v>
      </c>
      <c r="BP33" s="17">
        <v>0</v>
      </c>
      <c r="BQ33" s="17">
        <v>0</v>
      </c>
      <c r="BU33" s="16"/>
      <c r="BV33" s="3" t="s">
        <v>2</v>
      </c>
      <c r="BW33" s="4" t="s">
        <v>24</v>
      </c>
      <c r="BX33" s="4" t="s">
        <v>24</v>
      </c>
      <c r="BY33" s="4">
        <v>0</v>
      </c>
      <c r="BZ33" s="4">
        <v>69.664900000000003</v>
      </c>
      <c r="CA33" s="4">
        <v>57.816000000000003</v>
      </c>
      <c r="CB33" s="4">
        <v>0</v>
      </c>
      <c r="CC33" s="4">
        <v>0</v>
      </c>
    </row>
    <row r="34" spans="1:81">
      <c r="A34" s="16"/>
      <c r="B34" s="3" t="s">
        <v>3</v>
      </c>
      <c r="C34" s="4">
        <v>3.0467390000000001</v>
      </c>
      <c r="D34" s="4">
        <v>0</v>
      </c>
      <c r="E34" s="4">
        <v>0</v>
      </c>
      <c r="F34" s="4">
        <v>23.644652000000001</v>
      </c>
      <c r="G34" s="4">
        <v>16.316396999999998</v>
      </c>
      <c r="H34" s="4">
        <v>1004.961978</v>
      </c>
      <c r="I34" s="4">
        <v>972.11168599999996</v>
      </c>
      <c r="M34" s="16"/>
      <c r="N34" s="3" t="s">
        <v>3</v>
      </c>
      <c r="O34" s="4">
        <v>3.2001919999999999</v>
      </c>
      <c r="P34" s="4">
        <v>0</v>
      </c>
      <c r="Q34" s="4">
        <v>0</v>
      </c>
      <c r="R34" s="4">
        <v>25.384805</v>
      </c>
      <c r="S34" s="4">
        <v>17.504484000000001</v>
      </c>
      <c r="T34" s="4">
        <v>1014.425886</v>
      </c>
      <c r="U34" s="4">
        <v>957.88874999999996</v>
      </c>
      <c r="Y34" s="16"/>
      <c r="Z34" s="3" t="s">
        <v>3</v>
      </c>
      <c r="AA34" s="4">
        <v>2.7932510000000002</v>
      </c>
      <c r="AB34" s="4">
        <v>0</v>
      </c>
      <c r="AC34" s="4">
        <v>0</v>
      </c>
      <c r="AD34" s="4">
        <v>26.922321</v>
      </c>
      <c r="AE34" s="4">
        <v>16.959686999999999</v>
      </c>
      <c r="AF34" s="4">
        <v>991.95237599999996</v>
      </c>
      <c r="AG34" s="4">
        <v>970.64993900000002</v>
      </c>
      <c r="AK34" s="16"/>
      <c r="AL34" s="3" t="s">
        <v>3</v>
      </c>
      <c r="AM34" s="4">
        <v>2.7932510000000002</v>
      </c>
      <c r="AN34" s="4">
        <v>0</v>
      </c>
      <c r="AO34" s="4">
        <v>0</v>
      </c>
      <c r="AP34" s="4">
        <v>26.922321</v>
      </c>
      <c r="AQ34" s="4">
        <v>16.959686999999999</v>
      </c>
      <c r="AR34" s="4">
        <v>991.79245500000002</v>
      </c>
      <c r="AS34" s="4">
        <v>970.64542100000006</v>
      </c>
      <c r="AW34" s="16"/>
      <c r="AX34" s="3" t="s">
        <v>3</v>
      </c>
      <c r="AY34" s="4">
        <v>3.2888839999999999</v>
      </c>
      <c r="AZ34" s="4">
        <v>0</v>
      </c>
      <c r="BA34" s="4">
        <v>0</v>
      </c>
      <c r="BB34" s="17">
        <v>33.382446000000002</v>
      </c>
      <c r="BC34" s="4">
        <v>18.232897000000001</v>
      </c>
      <c r="BD34" s="17">
        <v>1064.9399020000001</v>
      </c>
      <c r="BE34" s="17">
        <v>907.41407000000004</v>
      </c>
      <c r="BI34" s="16"/>
      <c r="BJ34" s="3" t="s">
        <v>3</v>
      </c>
      <c r="BK34" s="4">
        <v>6.2833379999999996</v>
      </c>
      <c r="BL34" s="4">
        <v>0</v>
      </c>
      <c r="BM34" s="4">
        <v>0</v>
      </c>
      <c r="BN34" s="17">
        <v>60.620637000000002</v>
      </c>
      <c r="BO34" s="4">
        <v>32.498688000000001</v>
      </c>
      <c r="BP34" s="17">
        <v>1709.0174480000001</v>
      </c>
      <c r="BQ34" s="17">
        <v>202.49999600000001</v>
      </c>
      <c r="BU34" s="16"/>
      <c r="BV34" s="3" t="s">
        <v>3</v>
      </c>
      <c r="BW34" s="4">
        <v>8.0317509999999999</v>
      </c>
      <c r="BX34" s="4">
        <v>0</v>
      </c>
      <c r="BY34" s="4">
        <v>0</v>
      </c>
      <c r="BZ34" s="4">
        <v>65.779296000000002</v>
      </c>
      <c r="CA34" s="4">
        <v>29.834045</v>
      </c>
      <c r="CB34" s="4">
        <v>1780.183098</v>
      </c>
      <c r="CC34" s="4">
        <v>201.63096300000001</v>
      </c>
    </row>
    <row r="35" spans="1:81">
      <c r="A35" s="16"/>
      <c r="B35" s="3" t="s">
        <v>4</v>
      </c>
      <c r="C35" s="4" t="s">
        <v>24</v>
      </c>
      <c r="D35" s="4" t="s">
        <v>24</v>
      </c>
      <c r="E35" s="4">
        <v>0</v>
      </c>
      <c r="F35" s="4">
        <v>30.643816000000001</v>
      </c>
      <c r="G35" s="4">
        <v>0</v>
      </c>
      <c r="H35" s="4">
        <v>59.233320999999997</v>
      </c>
      <c r="I35" s="4">
        <v>179.72979000000001</v>
      </c>
      <c r="M35" s="16"/>
      <c r="N35" s="3" t="s">
        <v>4</v>
      </c>
      <c r="O35" s="4" t="s">
        <v>24</v>
      </c>
      <c r="P35" s="4" t="s">
        <v>24</v>
      </c>
      <c r="Q35" s="4">
        <v>0</v>
      </c>
      <c r="R35" s="4">
        <v>29.748477999999999</v>
      </c>
      <c r="S35" s="4">
        <v>0</v>
      </c>
      <c r="T35" s="4">
        <v>61.005583999999999</v>
      </c>
      <c r="U35" s="4">
        <v>180.088885</v>
      </c>
      <c r="Y35" s="16"/>
      <c r="Z35" s="3" t="s">
        <v>4</v>
      </c>
      <c r="AA35" s="4" t="s">
        <v>24</v>
      </c>
      <c r="AB35" s="4" t="s">
        <v>24</v>
      </c>
      <c r="AC35" s="4">
        <v>0</v>
      </c>
      <c r="AD35" s="4">
        <v>31.076511</v>
      </c>
      <c r="AE35" s="4">
        <v>0</v>
      </c>
      <c r="AF35" s="4">
        <v>56.553956999999997</v>
      </c>
      <c r="AG35" s="4">
        <v>177.524598</v>
      </c>
      <c r="AK35" s="16"/>
      <c r="AL35" s="3" t="s">
        <v>4</v>
      </c>
      <c r="AM35" s="4" t="s">
        <v>24</v>
      </c>
      <c r="AN35" s="4" t="s">
        <v>24</v>
      </c>
      <c r="AO35" s="4">
        <v>0</v>
      </c>
      <c r="AP35" s="4">
        <v>1.218232</v>
      </c>
      <c r="AQ35" s="4">
        <v>0</v>
      </c>
      <c r="AR35" s="4">
        <v>77.175878999999995</v>
      </c>
      <c r="AS35" s="4">
        <v>187.59470300000001</v>
      </c>
      <c r="AW35" s="16"/>
      <c r="AX35" s="3" t="s">
        <v>4</v>
      </c>
      <c r="AY35" s="4" t="s">
        <v>24</v>
      </c>
      <c r="AZ35" s="4" t="s">
        <v>24</v>
      </c>
      <c r="BA35" s="4">
        <v>0</v>
      </c>
      <c r="BB35" s="17">
        <v>3.514866</v>
      </c>
      <c r="BC35" s="4">
        <v>0</v>
      </c>
      <c r="BD35" s="17">
        <v>94.830654999999993</v>
      </c>
      <c r="BE35" s="17">
        <v>167.66758400000001</v>
      </c>
      <c r="BI35" s="16"/>
      <c r="BJ35" s="3" t="s">
        <v>4</v>
      </c>
      <c r="BK35" s="4" t="s">
        <v>24</v>
      </c>
      <c r="BL35" s="4" t="s">
        <v>24</v>
      </c>
      <c r="BM35" s="4">
        <v>0</v>
      </c>
      <c r="BN35" s="17">
        <v>63.631807999999999</v>
      </c>
      <c r="BO35" s="4">
        <v>0</v>
      </c>
      <c r="BP35" s="17">
        <v>152.16764900000001</v>
      </c>
      <c r="BQ35" s="17">
        <v>48.256905000000003</v>
      </c>
      <c r="BU35" s="16"/>
      <c r="BV35" s="3" t="s">
        <v>4</v>
      </c>
      <c r="BW35" s="4" t="s">
        <v>24</v>
      </c>
      <c r="BX35" s="4" t="s">
        <v>24</v>
      </c>
      <c r="BY35" s="4">
        <v>0</v>
      </c>
      <c r="BZ35" s="4">
        <v>63.631807999999999</v>
      </c>
      <c r="CA35" s="4">
        <v>0</v>
      </c>
      <c r="CB35" s="4">
        <v>152.16764900000001</v>
      </c>
      <c r="CC35" s="4">
        <v>48.256905000000003</v>
      </c>
    </row>
    <row r="36" spans="1:81">
      <c r="A36" s="16"/>
      <c r="B36" s="3" t="s">
        <v>5</v>
      </c>
      <c r="C36" s="4" t="s">
        <v>24</v>
      </c>
      <c r="D36" s="4" t="s">
        <v>24</v>
      </c>
      <c r="E36" s="4">
        <v>0</v>
      </c>
      <c r="F36" s="4">
        <v>24.120836000000001</v>
      </c>
      <c r="G36" s="4" t="s">
        <v>24</v>
      </c>
      <c r="H36" s="4">
        <v>90.995738000000003</v>
      </c>
      <c r="I36" s="4">
        <v>427.59360600000002</v>
      </c>
      <c r="M36" s="16"/>
      <c r="N36" s="3" t="s">
        <v>5</v>
      </c>
      <c r="O36" s="4" t="s">
        <v>24</v>
      </c>
      <c r="P36" s="4" t="s">
        <v>24</v>
      </c>
      <c r="Q36" s="4">
        <v>0</v>
      </c>
      <c r="R36" s="4">
        <v>31.590765999999999</v>
      </c>
      <c r="S36" s="4" t="s">
        <v>24</v>
      </c>
      <c r="T36" s="4">
        <v>104.81635300000001</v>
      </c>
      <c r="U36" s="4">
        <v>428.23284999999998</v>
      </c>
      <c r="Y36" s="16"/>
      <c r="Z36" s="3" t="s">
        <v>5</v>
      </c>
      <c r="AA36" s="4" t="s">
        <v>24</v>
      </c>
      <c r="AB36" s="4" t="s">
        <v>24</v>
      </c>
      <c r="AC36" s="4">
        <v>0</v>
      </c>
      <c r="AD36" s="4">
        <v>21.958618999999999</v>
      </c>
      <c r="AE36" s="4" t="s">
        <v>24</v>
      </c>
      <c r="AF36" s="4">
        <v>135.502004</v>
      </c>
      <c r="AG36" s="4">
        <v>424.95047199999999</v>
      </c>
      <c r="AK36" s="16"/>
      <c r="AL36" s="3" t="s">
        <v>5</v>
      </c>
      <c r="AM36" s="4" t="s">
        <v>24</v>
      </c>
      <c r="AN36" s="4" t="s">
        <v>24</v>
      </c>
      <c r="AO36" s="4">
        <v>0</v>
      </c>
      <c r="AP36" s="4">
        <v>2.1900840000000001</v>
      </c>
      <c r="AQ36" s="4" t="s">
        <v>24</v>
      </c>
      <c r="AR36" s="4">
        <v>195.32286300000001</v>
      </c>
      <c r="AS36" s="4">
        <v>387.79353300000002</v>
      </c>
      <c r="AW36" s="16"/>
      <c r="AX36" s="3" t="s">
        <v>5</v>
      </c>
      <c r="AY36" s="4" t="s">
        <v>24</v>
      </c>
      <c r="AZ36" s="4" t="s">
        <v>24</v>
      </c>
      <c r="BA36" s="4">
        <v>0</v>
      </c>
      <c r="BB36" s="17">
        <v>27.564746</v>
      </c>
      <c r="BC36" s="4" t="s">
        <v>24</v>
      </c>
      <c r="BD36" s="17">
        <v>304.1585</v>
      </c>
      <c r="BE36" s="17">
        <v>329.400464</v>
      </c>
      <c r="BI36" s="16"/>
      <c r="BJ36" s="3" t="s">
        <v>5</v>
      </c>
      <c r="BK36" s="4" t="s">
        <v>24</v>
      </c>
      <c r="BL36" s="4" t="s">
        <v>24</v>
      </c>
      <c r="BM36" s="4">
        <v>0</v>
      </c>
      <c r="BN36" s="17">
        <v>50.472262000000001</v>
      </c>
      <c r="BO36" s="4" t="s">
        <v>24</v>
      </c>
      <c r="BP36" s="17">
        <v>336.16594800000001</v>
      </c>
      <c r="BQ36" s="17">
        <v>47.143954000000001</v>
      </c>
      <c r="BU36" s="16"/>
      <c r="BV36" s="3" t="s">
        <v>5</v>
      </c>
      <c r="BW36" s="4" t="s">
        <v>24</v>
      </c>
      <c r="BX36" s="4" t="s">
        <v>24</v>
      </c>
      <c r="BY36" s="4">
        <v>0</v>
      </c>
      <c r="BZ36" s="4">
        <v>54.656747000000003</v>
      </c>
      <c r="CA36" s="4" t="s">
        <v>24</v>
      </c>
      <c r="CB36" s="4">
        <v>509.18350500000003</v>
      </c>
      <c r="CC36" s="4">
        <v>44.236041999999998</v>
      </c>
    </row>
    <row r="37" spans="1:81">
      <c r="A37" s="16"/>
      <c r="B37" s="3" t="s">
        <v>6</v>
      </c>
      <c r="C37" s="4" t="s">
        <v>24</v>
      </c>
      <c r="D37" s="4" t="s">
        <v>24</v>
      </c>
      <c r="E37" s="4">
        <v>0</v>
      </c>
      <c r="F37" s="4">
        <v>10.434034</v>
      </c>
      <c r="G37" s="4" t="s">
        <v>24</v>
      </c>
      <c r="H37" s="4">
        <v>5.9826699999999997</v>
      </c>
      <c r="I37" s="4" t="s">
        <v>24</v>
      </c>
      <c r="M37" s="16"/>
      <c r="N37" s="3" t="s">
        <v>6</v>
      </c>
      <c r="O37" s="4" t="s">
        <v>24</v>
      </c>
      <c r="P37" s="4" t="s">
        <v>24</v>
      </c>
      <c r="Q37" s="4">
        <v>0</v>
      </c>
      <c r="R37" s="4">
        <v>10.924063</v>
      </c>
      <c r="S37" s="4" t="s">
        <v>24</v>
      </c>
      <c r="T37" s="4">
        <v>5.5004689999999998</v>
      </c>
      <c r="U37" s="4" t="s">
        <v>24</v>
      </c>
      <c r="Y37" s="16"/>
      <c r="Z37" s="3" t="s">
        <v>6</v>
      </c>
      <c r="AA37" s="4" t="s">
        <v>24</v>
      </c>
      <c r="AB37" s="4" t="s">
        <v>24</v>
      </c>
      <c r="AC37" s="4">
        <v>0</v>
      </c>
      <c r="AD37" s="4">
        <v>11.395986000000001</v>
      </c>
      <c r="AE37" s="4" t="s">
        <v>24</v>
      </c>
      <c r="AF37" s="4">
        <v>5.005242</v>
      </c>
      <c r="AG37" s="4" t="s">
        <v>24</v>
      </c>
      <c r="AK37" s="16"/>
      <c r="AL37" s="3" t="s">
        <v>6</v>
      </c>
      <c r="AM37" s="4" t="s">
        <v>24</v>
      </c>
      <c r="AN37" s="4" t="s">
        <v>24</v>
      </c>
      <c r="AO37" s="4">
        <v>0</v>
      </c>
      <c r="AP37" s="4">
        <v>8.7267799999999998</v>
      </c>
      <c r="AQ37" s="4" t="s">
        <v>24</v>
      </c>
      <c r="AR37" s="4">
        <v>7.6767370000000001</v>
      </c>
      <c r="AS37" s="4" t="s">
        <v>24</v>
      </c>
      <c r="AW37" s="16"/>
      <c r="AX37" s="3" t="s">
        <v>6</v>
      </c>
      <c r="AY37" s="4" t="s">
        <v>24</v>
      </c>
      <c r="AZ37" s="4" t="s">
        <v>24</v>
      </c>
      <c r="BA37" s="4">
        <v>0</v>
      </c>
      <c r="BB37" s="17">
        <v>8.7267799999999998</v>
      </c>
      <c r="BC37" s="4" t="s">
        <v>24</v>
      </c>
      <c r="BD37" s="17">
        <v>7.6767370000000001</v>
      </c>
      <c r="BE37" s="17" t="s">
        <v>24</v>
      </c>
      <c r="BI37" s="16"/>
      <c r="BJ37" s="3" t="s">
        <v>6</v>
      </c>
      <c r="BK37" s="4" t="s">
        <v>24</v>
      </c>
      <c r="BL37" s="4" t="s">
        <v>24</v>
      </c>
      <c r="BM37" s="4">
        <v>0</v>
      </c>
      <c r="BN37" s="17">
        <v>10.434034</v>
      </c>
      <c r="BO37" s="4" t="s">
        <v>24</v>
      </c>
      <c r="BP37" s="17">
        <v>5.9826699999999997</v>
      </c>
      <c r="BQ37" s="17" t="s">
        <v>24</v>
      </c>
      <c r="BU37" s="16"/>
      <c r="BV37" s="3" t="s">
        <v>6</v>
      </c>
      <c r="BW37" s="4" t="s">
        <v>24</v>
      </c>
      <c r="BX37" s="4" t="s">
        <v>24</v>
      </c>
      <c r="BY37" s="4">
        <v>0</v>
      </c>
      <c r="BZ37" s="4">
        <v>10.434034</v>
      </c>
      <c r="CA37" s="4" t="s">
        <v>24</v>
      </c>
      <c r="CB37" s="4">
        <v>5.9826699999999997</v>
      </c>
      <c r="CC37" s="4" t="s">
        <v>24</v>
      </c>
    </row>
    <row r="38" spans="1:81">
      <c r="A38" s="16"/>
      <c r="B38" s="3" t="s">
        <v>7</v>
      </c>
      <c r="C38" s="4">
        <v>15.602757</v>
      </c>
      <c r="D38" s="4" t="s">
        <v>24</v>
      </c>
      <c r="E38" s="4">
        <v>0</v>
      </c>
      <c r="F38" s="4">
        <v>96.952911</v>
      </c>
      <c r="G38" s="4" t="s">
        <v>24</v>
      </c>
      <c r="H38" s="4">
        <v>808.02060700000004</v>
      </c>
      <c r="I38" s="4">
        <v>933.03157399999998</v>
      </c>
      <c r="M38" s="16"/>
      <c r="N38" s="3" t="s">
        <v>7</v>
      </c>
      <c r="O38" s="4">
        <v>15.221301</v>
      </c>
      <c r="P38" s="4" t="s">
        <v>24</v>
      </c>
      <c r="Q38" s="4">
        <v>0</v>
      </c>
      <c r="R38" s="4">
        <v>99.466744000000006</v>
      </c>
      <c r="S38" s="4" t="s">
        <v>24</v>
      </c>
      <c r="T38" s="4">
        <v>811.99960099999998</v>
      </c>
      <c r="U38" s="4">
        <v>932.24504000000002</v>
      </c>
      <c r="Y38" s="16"/>
      <c r="Z38" s="3" t="s">
        <v>7</v>
      </c>
      <c r="AA38" s="4">
        <v>9.5995059999999999</v>
      </c>
      <c r="AB38" s="4" t="s">
        <v>24</v>
      </c>
      <c r="AC38" s="4">
        <v>0</v>
      </c>
      <c r="AD38" s="4">
        <v>68.927824000000001</v>
      </c>
      <c r="AE38" s="4" t="s">
        <v>24</v>
      </c>
      <c r="AF38" s="4">
        <v>858.77413999999999</v>
      </c>
      <c r="AG38" s="4">
        <v>905.11560699999995</v>
      </c>
      <c r="AK38" s="16"/>
      <c r="AL38" s="3" t="s">
        <v>7</v>
      </c>
      <c r="AM38" s="4">
        <v>16.012709000000001</v>
      </c>
      <c r="AN38" s="4" t="s">
        <v>24</v>
      </c>
      <c r="AO38" s="4">
        <v>0</v>
      </c>
      <c r="AP38" s="4">
        <v>37.343912000000003</v>
      </c>
      <c r="AQ38" s="4" t="s">
        <v>24</v>
      </c>
      <c r="AR38" s="4">
        <v>913.83689600000002</v>
      </c>
      <c r="AS38" s="4">
        <v>884.23609399999998</v>
      </c>
      <c r="AW38" s="16"/>
      <c r="AX38" s="3" t="s">
        <v>7</v>
      </c>
      <c r="AY38" s="4">
        <v>18.430114</v>
      </c>
      <c r="AZ38" s="4" t="s">
        <v>24</v>
      </c>
      <c r="BA38" s="4">
        <v>0</v>
      </c>
      <c r="BB38" s="17">
        <v>73.474281000000005</v>
      </c>
      <c r="BC38" s="4" t="s">
        <v>24</v>
      </c>
      <c r="BD38" s="17">
        <v>1076.5135499999999</v>
      </c>
      <c r="BE38" s="17">
        <v>687.15379800000005</v>
      </c>
      <c r="BI38" s="16"/>
      <c r="BJ38" s="3" t="s">
        <v>7</v>
      </c>
      <c r="BK38" s="4">
        <v>30.655667999999999</v>
      </c>
      <c r="BL38" s="4" t="s">
        <v>24</v>
      </c>
      <c r="BM38" s="4">
        <v>0</v>
      </c>
      <c r="BN38" s="17">
        <v>204.92606499999999</v>
      </c>
      <c r="BO38" s="4" t="s">
        <v>24</v>
      </c>
      <c r="BP38" s="17">
        <v>1389.7542410000001</v>
      </c>
      <c r="BQ38" s="17">
        <v>223.29611399999999</v>
      </c>
      <c r="BU38" s="16"/>
      <c r="BV38" s="3" t="s">
        <v>7</v>
      </c>
      <c r="BW38" s="4">
        <v>30.655667999999999</v>
      </c>
      <c r="BX38" s="4" t="s">
        <v>24</v>
      </c>
      <c r="BY38" s="4">
        <v>0</v>
      </c>
      <c r="BZ38" s="4">
        <v>204.92606499999999</v>
      </c>
      <c r="CA38" s="4" t="s">
        <v>24</v>
      </c>
      <c r="CB38" s="4">
        <v>1389.7542410000001</v>
      </c>
      <c r="CC38" s="4">
        <v>223.29611399999999</v>
      </c>
    </row>
    <row r="39" spans="1:81">
      <c r="A39" s="16"/>
      <c r="B39" s="3" t="s">
        <v>8</v>
      </c>
      <c r="C39" s="4" t="s">
        <v>24</v>
      </c>
      <c r="D39" s="4" t="s">
        <v>24</v>
      </c>
      <c r="E39" s="4">
        <v>0</v>
      </c>
      <c r="F39" s="4">
        <v>62.421664999999997</v>
      </c>
      <c r="G39" s="4" t="s">
        <v>24</v>
      </c>
      <c r="H39" s="4">
        <v>119.670174</v>
      </c>
      <c r="I39" s="4">
        <v>91.946090999999996</v>
      </c>
      <c r="M39" s="16"/>
      <c r="N39" s="3" t="s">
        <v>8</v>
      </c>
      <c r="O39" s="4" t="s">
        <v>24</v>
      </c>
      <c r="P39" s="4" t="s">
        <v>24</v>
      </c>
      <c r="Q39" s="4">
        <v>0</v>
      </c>
      <c r="R39" s="4">
        <v>60.680840000000003</v>
      </c>
      <c r="S39" s="4" t="s">
        <v>24</v>
      </c>
      <c r="T39" s="4">
        <v>116.565712</v>
      </c>
      <c r="U39" s="4">
        <v>98.291707000000002</v>
      </c>
      <c r="Y39" s="16"/>
      <c r="Z39" s="3" t="s">
        <v>8</v>
      </c>
      <c r="AA39" s="4" t="s">
        <v>24</v>
      </c>
      <c r="AB39" s="4" t="s">
        <v>24</v>
      </c>
      <c r="AC39" s="4">
        <v>0</v>
      </c>
      <c r="AD39" s="4">
        <v>60.722538</v>
      </c>
      <c r="AE39" s="4" t="s">
        <v>24</v>
      </c>
      <c r="AF39" s="4">
        <v>139.794973</v>
      </c>
      <c r="AG39" s="4">
        <v>72.841807000000003</v>
      </c>
      <c r="AK39" s="16"/>
      <c r="AL39" s="3" t="s">
        <v>8</v>
      </c>
      <c r="AM39" s="4" t="s">
        <v>24</v>
      </c>
      <c r="AN39" s="4" t="s">
        <v>24</v>
      </c>
      <c r="AO39" s="4">
        <v>0</v>
      </c>
      <c r="AP39" s="4">
        <v>17.953016000000002</v>
      </c>
      <c r="AQ39" s="4" t="s">
        <v>24</v>
      </c>
      <c r="AR39" s="4">
        <v>151.943803</v>
      </c>
      <c r="AS39" s="4">
        <v>104.745577</v>
      </c>
      <c r="AW39" s="16"/>
      <c r="AX39" s="3" t="s">
        <v>8</v>
      </c>
      <c r="AY39" s="4" t="s">
        <v>24</v>
      </c>
      <c r="AZ39" s="4" t="s">
        <v>24</v>
      </c>
      <c r="BA39" s="4">
        <v>0</v>
      </c>
      <c r="BB39" s="17">
        <v>17.953016000000002</v>
      </c>
      <c r="BC39" s="4" t="s">
        <v>24</v>
      </c>
      <c r="BD39" s="17">
        <v>151.943803</v>
      </c>
      <c r="BE39" s="17">
        <v>104.745577</v>
      </c>
      <c r="BI39" s="16"/>
      <c r="BJ39" s="3" t="s">
        <v>8</v>
      </c>
      <c r="BK39" s="4" t="s">
        <v>24</v>
      </c>
      <c r="BL39" s="4" t="s">
        <v>24</v>
      </c>
      <c r="BM39" s="4">
        <v>0</v>
      </c>
      <c r="BN39" s="17">
        <v>62.421664999999997</v>
      </c>
      <c r="BO39" s="4" t="s">
        <v>24</v>
      </c>
      <c r="BP39" s="17">
        <v>119.68429500000001</v>
      </c>
      <c r="BQ39" s="17">
        <v>91.931970000000007</v>
      </c>
      <c r="BU39" s="16"/>
      <c r="BV39" s="3" t="s">
        <v>8</v>
      </c>
      <c r="BW39" s="4" t="s">
        <v>24</v>
      </c>
      <c r="BX39" s="4" t="s">
        <v>24</v>
      </c>
      <c r="BY39" s="4">
        <v>0</v>
      </c>
      <c r="BZ39" s="4">
        <v>109.94160599999999</v>
      </c>
      <c r="CA39" s="4" t="s">
        <v>24</v>
      </c>
      <c r="CB39" s="4">
        <v>120.517167</v>
      </c>
      <c r="CC39" s="4">
        <v>42.999350999999997</v>
      </c>
    </row>
    <row r="40" spans="1:81">
      <c r="A40" s="16"/>
      <c r="B40" s="3" t="s">
        <v>9</v>
      </c>
      <c r="C40" s="4" t="s">
        <v>24</v>
      </c>
      <c r="D40" s="4" t="s">
        <v>24</v>
      </c>
      <c r="E40" s="4">
        <v>0</v>
      </c>
      <c r="F40" s="4">
        <v>12.454597</v>
      </c>
      <c r="G40" s="4">
        <v>15.605627999999999</v>
      </c>
      <c r="H40" s="4">
        <v>23.833553999999999</v>
      </c>
      <c r="I40" s="4">
        <v>192.34416100000001</v>
      </c>
      <c r="M40" s="16"/>
      <c r="N40" s="3" t="s">
        <v>9</v>
      </c>
      <c r="O40" s="4" t="s">
        <v>24</v>
      </c>
      <c r="P40" s="4" t="s">
        <v>24</v>
      </c>
      <c r="Q40" s="4">
        <v>0</v>
      </c>
      <c r="R40" s="4">
        <v>18.975646000000001</v>
      </c>
      <c r="S40" s="4">
        <v>17.649813000000002</v>
      </c>
      <c r="T40" s="4">
        <v>2.9814500000000002</v>
      </c>
      <c r="U40" s="4">
        <v>118.82939399999999</v>
      </c>
      <c r="Y40" s="16"/>
      <c r="Z40" s="3" t="s">
        <v>9</v>
      </c>
      <c r="AA40" s="4" t="s">
        <v>24</v>
      </c>
      <c r="AB40" s="4" t="s">
        <v>24</v>
      </c>
      <c r="AC40" s="4">
        <v>0</v>
      </c>
      <c r="AD40" s="4">
        <v>12.466059</v>
      </c>
      <c r="AE40" s="4">
        <v>14.983257</v>
      </c>
      <c r="AF40" s="4">
        <v>44.060386999999999</v>
      </c>
      <c r="AG40" s="4">
        <v>107.348282</v>
      </c>
      <c r="AK40" s="16"/>
      <c r="AL40" s="3" t="s">
        <v>9</v>
      </c>
      <c r="AM40" s="4" t="s">
        <v>24</v>
      </c>
      <c r="AN40" s="4" t="s">
        <v>24</v>
      </c>
      <c r="AO40" s="4">
        <v>0</v>
      </c>
      <c r="AP40" s="4">
        <v>0</v>
      </c>
      <c r="AQ40" s="4">
        <v>4.4708560000000004</v>
      </c>
      <c r="AR40" s="4">
        <v>77.827378999999993</v>
      </c>
      <c r="AS40" s="4">
        <v>213.83913200000001</v>
      </c>
      <c r="AW40" s="16"/>
      <c r="AX40" s="3" t="s">
        <v>9</v>
      </c>
      <c r="AY40" s="4" t="s">
        <v>24</v>
      </c>
      <c r="AZ40" s="4" t="s">
        <v>24</v>
      </c>
      <c r="BA40" s="4">
        <v>0</v>
      </c>
      <c r="BB40" s="17">
        <v>4.5763990000000003</v>
      </c>
      <c r="BC40" s="4">
        <v>12.913777</v>
      </c>
      <c r="BD40" s="17">
        <v>123.222562</v>
      </c>
      <c r="BE40" s="17">
        <v>186.37799899999999</v>
      </c>
      <c r="BI40" s="16"/>
      <c r="BJ40" s="3" t="s">
        <v>9</v>
      </c>
      <c r="BK40" s="4" t="s">
        <v>24</v>
      </c>
      <c r="BL40" s="4" t="s">
        <v>24</v>
      </c>
      <c r="BM40" s="4">
        <v>0</v>
      </c>
      <c r="BN40" s="17">
        <v>23.225999000000002</v>
      </c>
      <c r="BO40" s="4">
        <v>21.329912</v>
      </c>
      <c r="BP40" s="17">
        <v>119.29759799999999</v>
      </c>
      <c r="BQ40" s="17">
        <v>44.765579000000002</v>
      </c>
      <c r="BU40" s="16"/>
      <c r="BV40" s="3" t="s">
        <v>9</v>
      </c>
      <c r="BW40" s="4" t="s">
        <v>24</v>
      </c>
      <c r="BX40" s="4" t="s">
        <v>24</v>
      </c>
      <c r="BY40" s="4">
        <v>0</v>
      </c>
      <c r="BZ40" s="4">
        <v>27.218679000000002</v>
      </c>
      <c r="CA40" s="4">
        <v>26.795470000000002</v>
      </c>
      <c r="CB40" s="4">
        <v>207.14896200000001</v>
      </c>
      <c r="CC40" s="4">
        <v>43.458171</v>
      </c>
    </row>
    <row r="41" spans="1:81">
      <c r="A41" s="16"/>
      <c r="M41" s="16"/>
      <c r="Y41" s="16"/>
      <c r="AK41" s="16"/>
      <c r="AW41" s="16"/>
      <c r="BI41" s="16"/>
      <c r="BU41" s="16"/>
    </row>
    <row r="42" spans="1:81" ht="29.5">
      <c r="A42" s="16"/>
      <c r="B42" s="3" t="s">
        <v>156</v>
      </c>
      <c r="C42" s="3" t="s">
        <v>17</v>
      </c>
      <c r="D42" s="3" t="s">
        <v>18</v>
      </c>
      <c r="E42" s="3" t="s">
        <v>19</v>
      </c>
      <c r="F42" s="3" t="s">
        <v>20</v>
      </c>
      <c r="G42" s="3" t="s">
        <v>21</v>
      </c>
      <c r="H42" s="3" t="s">
        <v>22</v>
      </c>
      <c r="I42" s="3" t="s">
        <v>23</v>
      </c>
      <c r="M42" s="16"/>
      <c r="N42" s="3" t="s">
        <v>156</v>
      </c>
      <c r="O42" s="3" t="s">
        <v>17</v>
      </c>
      <c r="P42" s="3" t="s">
        <v>18</v>
      </c>
      <c r="Q42" s="3" t="s">
        <v>19</v>
      </c>
      <c r="R42" s="3" t="s">
        <v>20</v>
      </c>
      <c r="S42" s="3" t="s">
        <v>21</v>
      </c>
      <c r="T42" s="3" t="s">
        <v>22</v>
      </c>
      <c r="U42" s="3" t="s">
        <v>23</v>
      </c>
      <c r="Y42" s="16"/>
      <c r="Z42" s="3" t="s">
        <v>156</v>
      </c>
      <c r="AA42" s="3" t="s">
        <v>17</v>
      </c>
      <c r="AB42" s="3" t="s">
        <v>18</v>
      </c>
      <c r="AC42" s="3" t="s">
        <v>19</v>
      </c>
      <c r="AD42" s="3" t="s">
        <v>20</v>
      </c>
      <c r="AE42" s="3" t="s">
        <v>21</v>
      </c>
      <c r="AF42" s="3" t="s">
        <v>22</v>
      </c>
      <c r="AG42" s="3" t="s">
        <v>23</v>
      </c>
      <c r="AK42" s="16"/>
      <c r="AL42" s="3" t="s">
        <v>156</v>
      </c>
      <c r="AM42" s="3" t="s">
        <v>17</v>
      </c>
      <c r="AN42" s="3" t="s">
        <v>18</v>
      </c>
      <c r="AO42" s="3" t="s">
        <v>19</v>
      </c>
      <c r="AP42" s="3" t="s">
        <v>20</v>
      </c>
      <c r="AQ42" s="3" t="s">
        <v>21</v>
      </c>
      <c r="AR42" s="3" t="s">
        <v>22</v>
      </c>
      <c r="AS42" s="3" t="s">
        <v>23</v>
      </c>
      <c r="AW42" s="16"/>
      <c r="AX42" s="3" t="s">
        <v>156</v>
      </c>
      <c r="AY42" s="3" t="s">
        <v>17</v>
      </c>
      <c r="AZ42" s="3" t="s">
        <v>18</v>
      </c>
      <c r="BA42" s="3" t="s">
        <v>19</v>
      </c>
      <c r="BB42" s="3" t="s">
        <v>20</v>
      </c>
      <c r="BC42" s="3" t="s">
        <v>21</v>
      </c>
      <c r="BD42" s="3" t="s">
        <v>22</v>
      </c>
      <c r="BE42" s="3" t="s">
        <v>23</v>
      </c>
      <c r="BI42" s="16"/>
      <c r="BJ42" s="3" t="s">
        <v>156</v>
      </c>
      <c r="BK42" s="3" t="s">
        <v>17</v>
      </c>
      <c r="BL42" s="3" t="s">
        <v>18</v>
      </c>
      <c r="BM42" s="3" t="s">
        <v>19</v>
      </c>
      <c r="BN42" s="3" t="s">
        <v>20</v>
      </c>
      <c r="BO42" s="3" t="s">
        <v>21</v>
      </c>
      <c r="BP42" s="3" t="s">
        <v>22</v>
      </c>
      <c r="BQ42" s="3" t="s">
        <v>23</v>
      </c>
      <c r="BU42" s="16"/>
      <c r="BV42" s="3" t="s">
        <v>156</v>
      </c>
      <c r="BW42" s="3" t="s">
        <v>17</v>
      </c>
      <c r="BX42" s="3" t="s">
        <v>18</v>
      </c>
      <c r="BY42" s="3" t="s">
        <v>19</v>
      </c>
      <c r="BZ42" s="3" t="s">
        <v>20</v>
      </c>
      <c r="CA42" s="3" t="s">
        <v>21</v>
      </c>
      <c r="CB42" s="3" t="s">
        <v>22</v>
      </c>
      <c r="CC42" s="3" t="s">
        <v>23</v>
      </c>
    </row>
    <row r="43" spans="1:81">
      <c r="A43" s="16"/>
      <c r="B43" s="3" t="s">
        <v>0</v>
      </c>
      <c r="C43" t="e">
        <f>C31/(C18*8.76)</f>
        <v>#VALUE!</v>
      </c>
      <c r="D43" t="e">
        <f t="shared" ref="D43:I43" si="7">D31/(D18*8.76)</f>
        <v>#VALUE!</v>
      </c>
      <c r="E43" t="e">
        <f t="shared" si="7"/>
        <v>#DIV/0!</v>
      </c>
      <c r="F43" t="e">
        <f t="shared" si="7"/>
        <v>#VALUE!</v>
      </c>
      <c r="G43" t="e">
        <f t="shared" si="7"/>
        <v>#VALUE!</v>
      </c>
      <c r="H43">
        <f t="shared" si="7"/>
        <v>0.11951614093572177</v>
      </c>
      <c r="I43">
        <f t="shared" si="7"/>
        <v>0.42868920319634707</v>
      </c>
      <c r="M43" s="16"/>
      <c r="N43" s="3" t="s">
        <v>0</v>
      </c>
      <c r="O43" t="e">
        <f>O31/(O18*8.76)</f>
        <v>#VALUE!</v>
      </c>
      <c r="P43" t="e">
        <f t="shared" ref="P43:U43" si="8">P31/(P18*8.76)</f>
        <v>#VALUE!</v>
      </c>
      <c r="Q43" t="e">
        <f t="shared" si="8"/>
        <v>#DIV/0!</v>
      </c>
      <c r="R43" t="e">
        <f t="shared" si="8"/>
        <v>#VALUE!</v>
      </c>
      <c r="S43" t="e">
        <f t="shared" si="8"/>
        <v>#VALUE!</v>
      </c>
      <c r="T43">
        <f t="shared" si="8"/>
        <v>0.11595937225664987</v>
      </c>
      <c r="U43">
        <f t="shared" si="8"/>
        <v>0.4281674360730594</v>
      </c>
      <c r="Y43" s="16"/>
      <c r="Z43" s="3" t="s">
        <v>0</v>
      </c>
      <c r="AA43" t="e">
        <f>AA31/(AA18*8.76)</f>
        <v>#VALUE!</v>
      </c>
      <c r="AB43" t="e">
        <f t="shared" ref="AB43:AG43" si="9">AB31/(AB18*8.76)</f>
        <v>#VALUE!</v>
      </c>
      <c r="AC43" t="e">
        <f t="shared" si="9"/>
        <v>#DIV/0!</v>
      </c>
      <c r="AD43" t="e">
        <f t="shared" si="9"/>
        <v>#VALUE!</v>
      </c>
      <c r="AE43" t="e">
        <f t="shared" si="9"/>
        <v>#VALUE!</v>
      </c>
      <c r="AF43">
        <f t="shared" si="9"/>
        <v>0.11643654714738121</v>
      </c>
      <c r="AG43">
        <f t="shared" si="9"/>
        <v>0.42682599315068492</v>
      </c>
      <c r="AK43" s="16"/>
      <c r="AL43" s="3" t="s">
        <v>0</v>
      </c>
      <c r="AM43" t="e">
        <f>AM31/(AM18*8.76)</f>
        <v>#VALUE!</v>
      </c>
      <c r="AN43" t="e">
        <f t="shared" ref="AN43:AS43" si="10">AN31/(AN18*8.76)</f>
        <v>#VALUE!</v>
      </c>
      <c r="AO43" t="e">
        <f t="shared" si="10"/>
        <v>#DIV/0!</v>
      </c>
      <c r="AP43" t="e">
        <f t="shared" si="10"/>
        <v>#VALUE!</v>
      </c>
      <c r="AQ43" t="e">
        <f t="shared" si="10"/>
        <v>#VALUE!</v>
      </c>
      <c r="AR43">
        <f t="shared" si="10"/>
        <v>0.11650983674303503</v>
      </c>
      <c r="AS43">
        <f t="shared" si="10"/>
        <v>0.42681990410958903</v>
      </c>
      <c r="AW43" s="16"/>
      <c r="AX43" s="3" t="s">
        <v>0</v>
      </c>
      <c r="AY43" t="e">
        <f>AY31/(AY18*8.76)</f>
        <v>#VALUE!</v>
      </c>
      <c r="AZ43" t="e">
        <f t="shared" ref="AZ43:BE43" si="11">AZ31/(AZ18*8.76)</f>
        <v>#VALUE!</v>
      </c>
      <c r="BA43" t="e">
        <f t="shared" si="11"/>
        <v>#DIV/0!</v>
      </c>
      <c r="BB43" t="e">
        <f t="shared" si="11"/>
        <v>#VALUE!</v>
      </c>
      <c r="BC43" t="e">
        <f t="shared" si="11"/>
        <v>#VALUE!</v>
      </c>
      <c r="BD43">
        <f t="shared" si="11"/>
        <v>0.12529927043160718</v>
      </c>
      <c r="BE43">
        <f t="shared" si="11"/>
        <v>0.43367320243531204</v>
      </c>
      <c r="BI43" s="16"/>
      <c r="BJ43" s="3" t="s">
        <v>0</v>
      </c>
      <c r="BK43" t="e">
        <f>BK31/(BK18*8.76)</f>
        <v>#VALUE!</v>
      </c>
      <c r="BL43" t="e">
        <f t="shared" ref="BL43:BQ43" si="12">BL31/(BL18*8.76)</f>
        <v>#VALUE!</v>
      </c>
      <c r="BM43" t="e">
        <f t="shared" si="12"/>
        <v>#DIV/0!</v>
      </c>
      <c r="BN43" t="e">
        <f t="shared" si="12"/>
        <v>#VALUE!</v>
      </c>
      <c r="BO43" t="e">
        <f t="shared" si="12"/>
        <v>#VALUE!</v>
      </c>
      <c r="BP43">
        <f t="shared" si="12"/>
        <v>0.1325229139661476</v>
      </c>
      <c r="BQ43">
        <f t="shared" si="12"/>
        <v>0.43558325342465748</v>
      </c>
      <c r="BU43" s="16"/>
      <c r="BV43" s="3" t="s">
        <v>0</v>
      </c>
      <c r="BW43" t="e">
        <f>BW31/(BW18*8.76)</f>
        <v>#VALUE!</v>
      </c>
      <c r="BX43" t="e">
        <f t="shared" ref="BX43:CC43" si="13">BX31/(BX18*8.76)</f>
        <v>#VALUE!</v>
      </c>
      <c r="BY43" t="e">
        <f t="shared" si="13"/>
        <v>#DIV/0!</v>
      </c>
      <c r="BZ43" t="e">
        <f t="shared" si="13"/>
        <v>#VALUE!</v>
      </c>
      <c r="CA43" t="e">
        <f t="shared" si="13"/>
        <v>#VALUE!</v>
      </c>
      <c r="CB43">
        <f t="shared" si="13"/>
        <v>0.16107464084867099</v>
      </c>
      <c r="CC43">
        <f t="shared" si="13"/>
        <v>0.44729752283105023</v>
      </c>
    </row>
    <row r="44" spans="1:81">
      <c r="A44" s="16"/>
      <c r="B44" s="3" t="s">
        <v>1</v>
      </c>
      <c r="C44">
        <f t="shared" ref="C44:I44" si="14">C32/(C19*8.76)</f>
        <v>6.0232317351598175E-2</v>
      </c>
      <c r="D44" t="e">
        <f t="shared" si="14"/>
        <v>#VALUE!</v>
      </c>
      <c r="E44" t="e">
        <f t="shared" si="14"/>
        <v>#DIV/0!</v>
      </c>
      <c r="F44" t="e">
        <f t="shared" si="14"/>
        <v>#VALUE!</v>
      </c>
      <c r="G44" t="e">
        <f t="shared" si="14"/>
        <v>#VALUE!</v>
      </c>
      <c r="H44">
        <f t="shared" si="14"/>
        <v>0.15168070255547544</v>
      </c>
      <c r="I44">
        <f t="shared" si="14"/>
        <v>0.5022295312024353</v>
      </c>
      <c r="M44" s="16"/>
      <c r="N44" s="3" t="s">
        <v>1</v>
      </c>
      <c r="O44">
        <f t="shared" ref="O44:U52" si="15">O32/(O19*8.76)</f>
        <v>8.4065696347031968E-2</v>
      </c>
      <c r="P44" t="e">
        <f t="shared" si="15"/>
        <v>#VALUE!</v>
      </c>
      <c r="Q44" t="e">
        <f t="shared" si="15"/>
        <v>#DIV/0!</v>
      </c>
      <c r="R44" t="e">
        <f t="shared" si="15"/>
        <v>#VALUE!</v>
      </c>
      <c r="S44" t="e">
        <f t="shared" si="15"/>
        <v>#VALUE!</v>
      </c>
      <c r="T44">
        <f t="shared" si="15"/>
        <v>0.16537582592325564</v>
      </c>
      <c r="U44">
        <f t="shared" si="15"/>
        <v>0.50871392694063933</v>
      </c>
      <c r="Y44" s="16"/>
      <c r="Z44" s="3" t="s">
        <v>1</v>
      </c>
      <c r="AA44">
        <f t="shared" ref="AA44:AG44" si="16">AA32/(AA19*8.76)</f>
        <v>6.1686107305936079E-2</v>
      </c>
      <c r="AB44" t="e">
        <f t="shared" si="16"/>
        <v>#VALUE!</v>
      </c>
      <c r="AC44" t="e">
        <f t="shared" si="16"/>
        <v>#DIV/0!</v>
      </c>
      <c r="AD44" t="e">
        <f t="shared" si="16"/>
        <v>#VALUE!</v>
      </c>
      <c r="AE44" t="e">
        <f t="shared" si="16"/>
        <v>#VALUE!</v>
      </c>
      <c r="AF44">
        <f t="shared" si="16"/>
        <v>0.15597712048385806</v>
      </c>
      <c r="AG44">
        <f t="shared" si="16"/>
        <v>0.50404678843226791</v>
      </c>
      <c r="AK44" s="16"/>
      <c r="AL44" s="3" t="s">
        <v>1</v>
      </c>
      <c r="AM44">
        <f t="shared" ref="AM44:AS44" si="17">AM32/(AM19*8.76)</f>
        <v>6.139732876712329E-2</v>
      </c>
      <c r="AN44" t="e">
        <f t="shared" si="17"/>
        <v>#VALUE!</v>
      </c>
      <c r="AO44" t="e">
        <f t="shared" si="17"/>
        <v>#DIV/0!</v>
      </c>
      <c r="AP44" t="e">
        <f t="shared" si="17"/>
        <v>#VALUE!</v>
      </c>
      <c r="AQ44" t="e">
        <f t="shared" si="17"/>
        <v>#VALUE!</v>
      </c>
      <c r="AR44">
        <f t="shared" si="17"/>
        <v>0.13373026836497637</v>
      </c>
      <c r="AS44">
        <f t="shared" si="17"/>
        <v>0.48952644748858448</v>
      </c>
      <c r="AW44" s="16"/>
      <c r="AX44" s="3" t="s">
        <v>1</v>
      </c>
      <c r="AY44">
        <f t="shared" ref="AY44:BE44" si="18">AY32/(AY19*8.76)</f>
        <v>6.3102522831050237E-2</v>
      </c>
      <c r="AZ44" t="e">
        <f t="shared" si="18"/>
        <v>#VALUE!</v>
      </c>
      <c r="BA44" t="e">
        <f t="shared" si="18"/>
        <v>#DIV/0!</v>
      </c>
      <c r="BB44" t="e">
        <f t="shared" si="18"/>
        <v>#VALUE!</v>
      </c>
      <c r="BC44" t="e">
        <f t="shared" si="18"/>
        <v>#VALUE!</v>
      </c>
      <c r="BD44">
        <f t="shared" si="18"/>
        <v>0.16827398221581349</v>
      </c>
      <c r="BE44">
        <f t="shared" si="18"/>
        <v>0.51804343378995432</v>
      </c>
      <c r="BI44" s="16"/>
      <c r="BJ44" s="3" t="s">
        <v>1</v>
      </c>
      <c r="BK44">
        <f t="shared" ref="BK44:BQ44" si="19">BK32/(BK19*8.76)</f>
        <v>8.9650742009132436E-2</v>
      </c>
      <c r="BL44" t="e">
        <f t="shared" si="19"/>
        <v>#VALUE!</v>
      </c>
      <c r="BM44" t="e">
        <f t="shared" si="19"/>
        <v>#DIV/0!</v>
      </c>
      <c r="BN44" t="e">
        <f t="shared" si="19"/>
        <v>#VALUE!</v>
      </c>
      <c r="BO44" t="e">
        <f t="shared" si="19"/>
        <v>#VALUE!</v>
      </c>
      <c r="BP44">
        <f t="shared" si="19"/>
        <v>0.17993977289113194</v>
      </c>
      <c r="BQ44">
        <f t="shared" si="19"/>
        <v>0.52044507610350077</v>
      </c>
      <c r="BU44" s="16"/>
      <c r="BV44" s="3" t="s">
        <v>1</v>
      </c>
      <c r="BW44">
        <f t="shared" ref="BW44:CC44" si="20">BW32/(BW19*8.76)</f>
        <v>0.12646148401826485</v>
      </c>
      <c r="BX44" t="e">
        <f t="shared" si="20"/>
        <v>#VALUE!</v>
      </c>
      <c r="BY44" t="e">
        <f t="shared" si="20"/>
        <v>#DIV/0!</v>
      </c>
      <c r="BZ44" t="e">
        <f t="shared" si="20"/>
        <v>#VALUE!</v>
      </c>
      <c r="CA44" t="e">
        <f t="shared" si="20"/>
        <v>#VALUE!</v>
      </c>
      <c r="CB44">
        <f t="shared" si="20"/>
        <v>0.19075433289273411</v>
      </c>
      <c r="CC44">
        <f t="shared" si="20"/>
        <v>0.52862606164383563</v>
      </c>
    </row>
    <row r="45" spans="1:81">
      <c r="A45" s="16"/>
      <c r="B45" s="3" t="s">
        <v>2</v>
      </c>
      <c r="C45" t="e">
        <f t="shared" ref="C45:I45" si="21">C33/(C20*8.76)</f>
        <v>#VALUE!</v>
      </c>
      <c r="D45" t="e">
        <f t="shared" si="21"/>
        <v>#VALUE!</v>
      </c>
      <c r="E45" t="e">
        <f t="shared" si="21"/>
        <v>#DIV/0!</v>
      </c>
      <c r="F45">
        <f t="shared" si="21"/>
        <v>0.5301742770167428</v>
      </c>
      <c r="G45">
        <f t="shared" si="21"/>
        <v>1.0000000000000002</v>
      </c>
      <c r="H45" t="e">
        <f t="shared" si="21"/>
        <v>#DIV/0!</v>
      </c>
      <c r="I45" t="e">
        <f t="shared" si="21"/>
        <v>#DIV/0!</v>
      </c>
      <c r="M45" s="16"/>
      <c r="N45" s="3" t="s">
        <v>2</v>
      </c>
      <c r="O45" t="e">
        <f t="shared" si="15"/>
        <v>#VALUE!</v>
      </c>
      <c r="P45" t="e">
        <f t="shared" si="15"/>
        <v>#VALUE!</v>
      </c>
      <c r="Q45" t="e">
        <f t="shared" si="15"/>
        <v>#DIV/0!</v>
      </c>
      <c r="R45">
        <f t="shared" si="15"/>
        <v>0.5301742770167428</v>
      </c>
      <c r="S45">
        <f t="shared" si="15"/>
        <v>1.0000000000000002</v>
      </c>
      <c r="T45" t="e">
        <f t="shared" si="15"/>
        <v>#DIV/0!</v>
      </c>
      <c r="U45" t="e">
        <f t="shared" si="15"/>
        <v>#DIV/0!</v>
      </c>
      <c r="Y45" s="16"/>
      <c r="Z45" s="3" t="s">
        <v>2</v>
      </c>
      <c r="AA45" t="e">
        <f t="shared" ref="AA45:AG45" si="22">AA33/(AA20*8.76)</f>
        <v>#VALUE!</v>
      </c>
      <c r="AB45" t="e">
        <f t="shared" si="22"/>
        <v>#VALUE!</v>
      </c>
      <c r="AC45" t="e">
        <f t="shared" si="22"/>
        <v>#DIV/0!</v>
      </c>
      <c r="AD45">
        <f t="shared" si="22"/>
        <v>0.5301742770167428</v>
      </c>
      <c r="AE45">
        <f t="shared" si="22"/>
        <v>1.0000000000000002</v>
      </c>
      <c r="AF45" t="e">
        <f t="shared" si="22"/>
        <v>#DIV/0!</v>
      </c>
      <c r="AG45" t="e">
        <f t="shared" si="22"/>
        <v>#DIV/0!</v>
      </c>
      <c r="AK45" s="16"/>
      <c r="AL45" s="3" t="s">
        <v>2</v>
      </c>
      <c r="AM45" t="e">
        <f t="shared" ref="AM45:AS45" si="23">AM33/(AM20*8.76)</f>
        <v>#VALUE!</v>
      </c>
      <c r="AN45" t="e">
        <f t="shared" si="23"/>
        <v>#VALUE!</v>
      </c>
      <c r="AO45" t="e">
        <f t="shared" si="23"/>
        <v>#DIV/0!</v>
      </c>
      <c r="AP45">
        <f t="shared" si="23"/>
        <v>0.5301742770167428</v>
      </c>
      <c r="AQ45">
        <f t="shared" si="23"/>
        <v>1.0000000000000002</v>
      </c>
      <c r="AR45" t="e">
        <f t="shared" si="23"/>
        <v>#DIV/0!</v>
      </c>
      <c r="AS45" t="e">
        <f t="shared" si="23"/>
        <v>#DIV/0!</v>
      </c>
      <c r="AW45" s="16"/>
      <c r="AX45" s="3" t="s">
        <v>2</v>
      </c>
      <c r="AY45" t="e">
        <f t="shared" ref="AY45:BE45" si="24">AY33/(AY20*8.76)</f>
        <v>#VALUE!</v>
      </c>
      <c r="AZ45" t="e">
        <f t="shared" si="24"/>
        <v>#VALUE!</v>
      </c>
      <c r="BA45" t="e">
        <f t="shared" si="24"/>
        <v>#DIV/0!</v>
      </c>
      <c r="BB45">
        <f t="shared" si="24"/>
        <v>0.5301742770167428</v>
      </c>
      <c r="BC45">
        <f t="shared" si="24"/>
        <v>1.0000000000000002</v>
      </c>
      <c r="BD45" t="e">
        <f t="shared" si="24"/>
        <v>#DIV/0!</v>
      </c>
      <c r="BE45" t="e">
        <f t="shared" si="24"/>
        <v>#DIV/0!</v>
      </c>
      <c r="BI45" s="16"/>
      <c r="BJ45" s="3" t="s">
        <v>2</v>
      </c>
      <c r="BK45" t="e">
        <f t="shared" ref="BK45:BQ45" si="25">BK33/(BK20*8.76)</f>
        <v>#VALUE!</v>
      </c>
      <c r="BL45" t="e">
        <f t="shared" si="25"/>
        <v>#VALUE!</v>
      </c>
      <c r="BM45" t="e">
        <f t="shared" si="25"/>
        <v>#DIV/0!</v>
      </c>
      <c r="BN45">
        <f t="shared" si="25"/>
        <v>0.5301742770167428</v>
      </c>
      <c r="BO45">
        <f t="shared" si="25"/>
        <v>1.0000000000000002</v>
      </c>
      <c r="BP45" t="e">
        <f t="shared" si="25"/>
        <v>#DIV/0!</v>
      </c>
      <c r="BQ45" t="e">
        <f t="shared" si="25"/>
        <v>#DIV/0!</v>
      </c>
      <c r="BU45" s="16"/>
      <c r="BV45" s="3" t="s">
        <v>2</v>
      </c>
      <c r="BW45" t="e">
        <f t="shared" ref="BW45:CC45" si="26">BW33/(BW20*8.76)</f>
        <v>#VALUE!</v>
      </c>
      <c r="BX45" t="e">
        <f t="shared" si="26"/>
        <v>#VALUE!</v>
      </c>
      <c r="BY45" t="e">
        <f t="shared" si="26"/>
        <v>#DIV/0!</v>
      </c>
      <c r="BZ45">
        <f t="shared" si="26"/>
        <v>0.5301742770167428</v>
      </c>
      <c r="CA45">
        <f t="shared" si="26"/>
        <v>1.0000000000000002</v>
      </c>
      <c r="CB45" t="e">
        <f t="shared" si="26"/>
        <v>#DIV/0!</v>
      </c>
      <c r="CC45" t="e">
        <f t="shared" si="26"/>
        <v>#DIV/0!</v>
      </c>
    </row>
    <row r="46" spans="1:81">
      <c r="A46" s="16"/>
      <c r="B46" s="3" t="s">
        <v>3</v>
      </c>
      <c r="C46">
        <f t="shared" ref="C46:I46" si="27">C34/(C21*8.76)</f>
        <v>3.4780125570776262E-2</v>
      </c>
      <c r="D46" t="e">
        <f t="shared" si="27"/>
        <v>#DIV/0!</v>
      </c>
      <c r="E46" t="e">
        <f t="shared" si="27"/>
        <v>#DIV/0!</v>
      </c>
      <c r="F46">
        <f t="shared" si="27"/>
        <v>5.3983223744292236E-2</v>
      </c>
      <c r="G46">
        <f t="shared" si="27"/>
        <v>0.12417349315068492</v>
      </c>
      <c r="H46">
        <f t="shared" si="27"/>
        <v>0.139670174228397</v>
      </c>
      <c r="I46">
        <f t="shared" si="27"/>
        <v>0.45350936127114261</v>
      </c>
      <c r="M46" s="16"/>
      <c r="N46" s="3" t="s">
        <v>3</v>
      </c>
      <c r="O46">
        <f t="shared" si="15"/>
        <v>3.6531872146118721E-2</v>
      </c>
      <c r="P46" t="e">
        <f t="shared" si="15"/>
        <v>#DIV/0!</v>
      </c>
      <c r="Q46" t="e">
        <f t="shared" si="15"/>
        <v>#DIV/0!</v>
      </c>
      <c r="R46">
        <f t="shared" si="15"/>
        <v>5.7956175799086761E-2</v>
      </c>
      <c r="S46">
        <f t="shared" si="15"/>
        <v>0.13321525114155253</v>
      </c>
      <c r="T46">
        <f t="shared" si="15"/>
        <v>0.14285244401199726</v>
      </c>
      <c r="U46">
        <f t="shared" si="15"/>
        <v>0.4563786926966909</v>
      </c>
      <c r="Y46" s="16"/>
      <c r="Z46" s="3" t="s">
        <v>3</v>
      </c>
      <c r="AA46">
        <f t="shared" ref="AA46:AG46" si="28">AA34/(AA21*8.76)</f>
        <v>3.188642694063927E-2</v>
      </c>
      <c r="AB46" t="e">
        <f t="shared" si="28"/>
        <v>#DIV/0!</v>
      </c>
      <c r="AC46" t="e">
        <f t="shared" si="28"/>
        <v>#DIV/0!</v>
      </c>
      <c r="AD46">
        <f t="shared" si="28"/>
        <v>6.146648630136986E-2</v>
      </c>
      <c r="AE46">
        <f t="shared" si="28"/>
        <v>0.12906915525114154</v>
      </c>
      <c r="AF46">
        <f t="shared" si="28"/>
        <v>0.13905992281267679</v>
      </c>
      <c r="AG46">
        <f t="shared" si="28"/>
        <v>0.45276933595528968</v>
      </c>
      <c r="AK46" s="16"/>
      <c r="AL46" s="3" t="s">
        <v>3</v>
      </c>
      <c r="AM46">
        <f t="shared" ref="AM46:AS46" si="29">AM34/(AM21*8.76)</f>
        <v>3.188642694063927E-2</v>
      </c>
      <c r="AN46" t="e">
        <f t="shared" si="29"/>
        <v>#DIV/0!</v>
      </c>
      <c r="AO46" t="e">
        <f t="shared" si="29"/>
        <v>#DIV/0!</v>
      </c>
      <c r="AP46">
        <f t="shared" si="29"/>
        <v>6.146648630136986E-2</v>
      </c>
      <c r="AQ46">
        <f t="shared" si="29"/>
        <v>0.12906915525114154</v>
      </c>
      <c r="AR46">
        <f t="shared" si="29"/>
        <v>0.13903750379090299</v>
      </c>
      <c r="AS46">
        <f t="shared" si="29"/>
        <v>0.45276722848917067</v>
      </c>
      <c r="AW46" s="16"/>
      <c r="AX46" s="3" t="s">
        <v>3</v>
      </c>
      <c r="AY46">
        <f t="shared" ref="AY46:BE46" si="30">AY34/(AY21*8.76)</f>
        <v>3.7544337899543381E-2</v>
      </c>
      <c r="AZ46" t="e">
        <f t="shared" si="30"/>
        <v>#DIV/0!</v>
      </c>
      <c r="BA46" t="e">
        <f t="shared" si="30"/>
        <v>#DIV/0!</v>
      </c>
      <c r="BB46">
        <f t="shared" si="30"/>
        <v>7.6215630136986304E-2</v>
      </c>
      <c r="BC46">
        <f t="shared" si="30"/>
        <v>0.1387587290715373</v>
      </c>
      <c r="BD46">
        <f t="shared" si="30"/>
        <v>0.14777483697293958</v>
      </c>
      <c r="BE46">
        <f t="shared" si="30"/>
        <v>0.46038258244545915</v>
      </c>
      <c r="BI46" s="16"/>
      <c r="BJ46" s="3" t="s">
        <v>3</v>
      </c>
      <c r="BK46">
        <f t="shared" ref="BK46:BQ46" si="31">BK34/(BK21*8.76)</f>
        <v>7.1727602739726032E-2</v>
      </c>
      <c r="BL46" t="e">
        <f t="shared" si="31"/>
        <v>#DIV/0!</v>
      </c>
      <c r="BM46" t="e">
        <f t="shared" si="31"/>
        <v>#DIV/0!</v>
      </c>
      <c r="BN46">
        <f t="shared" si="31"/>
        <v>0.1384032808219178</v>
      </c>
      <c r="BO46">
        <f t="shared" si="31"/>
        <v>0.24732639269406392</v>
      </c>
      <c r="BP46">
        <f t="shared" si="31"/>
        <v>0.16894564379939039</v>
      </c>
      <c r="BQ46">
        <f t="shared" si="31"/>
        <v>0.46232875799086759</v>
      </c>
      <c r="BU46" s="16"/>
      <c r="BV46" s="3" t="s">
        <v>3</v>
      </c>
      <c r="BW46">
        <f t="shared" ref="BW46:CC46" si="32">BW34/(BW21*8.76)</f>
        <v>9.1686655251141558E-2</v>
      </c>
      <c r="BX46" t="e">
        <f t="shared" si="32"/>
        <v>#DIV/0!</v>
      </c>
      <c r="BY46" t="e">
        <f t="shared" si="32"/>
        <v>#DIV/0!</v>
      </c>
      <c r="BZ46">
        <f t="shared" si="32"/>
        <v>0.15018104109589042</v>
      </c>
      <c r="CA46">
        <f t="shared" si="32"/>
        <v>0.22704752663622527</v>
      </c>
      <c r="CB46">
        <f t="shared" si="32"/>
        <v>0.1643243557307926</v>
      </c>
      <c r="CC46">
        <f t="shared" si="32"/>
        <v>0.46034466438356164</v>
      </c>
    </row>
    <row r="47" spans="1:81">
      <c r="A47" s="16"/>
      <c r="B47" s="3" t="s">
        <v>4</v>
      </c>
      <c r="C47" t="e">
        <f t="shared" ref="C47:I47" si="33">C35/(C22*8.76)</f>
        <v>#VALUE!</v>
      </c>
      <c r="D47" t="e">
        <f t="shared" si="33"/>
        <v>#VALUE!</v>
      </c>
      <c r="E47" t="e">
        <f t="shared" si="33"/>
        <v>#DIV/0!</v>
      </c>
      <c r="F47">
        <f t="shared" si="33"/>
        <v>0.23055568757438277</v>
      </c>
      <c r="G47" t="e">
        <f t="shared" si="33"/>
        <v>#DIV/0!</v>
      </c>
      <c r="H47">
        <f t="shared" si="33"/>
        <v>0.17587178195396144</v>
      </c>
      <c r="I47">
        <f t="shared" si="33"/>
        <v>0.51676093173956616</v>
      </c>
      <c r="M47" s="16"/>
      <c r="N47" s="3" t="s">
        <v>4</v>
      </c>
      <c r="O47" t="e">
        <f t="shared" si="15"/>
        <v>#VALUE!</v>
      </c>
      <c r="P47" t="e">
        <f t="shared" si="15"/>
        <v>#VALUE!</v>
      </c>
      <c r="Q47" t="e">
        <f t="shared" si="15"/>
        <v>#DIV/0!</v>
      </c>
      <c r="R47">
        <f t="shared" si="15"/>
        <v>0.23206043189147965</v>
      </c>
      <c r="S47" t="e">
        <f t="shared" si="15"/>
        <v>#DIV/0!</v>
      </c>
      <c r="T47">
        <f t="shared" si="15"/>
        <v>0.17607309728282705</v>
      </c>
      <c r="U47">
        <f t="shared" si="15"/>
        <v>0.51791490314198629</v>
      </c>
      <c r="Y47" s="16"/>
      <c r="Z47" s="3" t="s">
        <v>4</v>
      </c>
      <c r="AA47" t="e">
        <f t="shared" ref="AA47:AG47" si="34">AA35/(AA22*8.76)</f>
        <v>#VALUE!</v>
      </c>
      <c r="AB47" t="e">
        <f t="shared" si="34"/>
        <v>#VALUE!</v>
      </c>
      <c r="AC47" t="e">
        <f t="shared" si="34"/>
        <v>#DIV/0!</v>
      </c>
      <c r="AD47">
        <f t="shared" si="34"/>
        <v>0.22373144797697536</v>
      </c>
      <c r="AE47" t="e">
        <f t="shared" si="34"/>
        <v>#DIV/0!</v>
      </c>
      <c r="AF47">
        <f t="shared" si="34"/>
        <v>0.17454924230690377</v>
      </c>
      <c r="AG47">
        <f t="shared" si="34"/>
        <v>0.51318888303984345</v>
      </c>
      <c r="AK47" s="16"/>
      <c r="AL47" s="3" t="s">
        <v>4</v>
      </c>
      <c r="AM47" t="e">
        <f t="shared" ref="AM47:AS47" si="35">AM35/(AM22*8.76)</f>
        <v>#VALUE!</v>
      </c>
      <c r="AN47" t="e">
        <f t="shared" si="35"/>
        <v>#VALUE!</v>
      </c>
      <c r="AO47" t="e">
        <f t="shared" si="35"/>
        <v>#DIV/0!</v>
      </c>
      <c r="AP47">
        <f t="shared" si="35"/>
        <v>4.7595093416853203E-2</v>
      </c>
      <c r="AQ47" t="e">
        <f t="shared" si="35"/>
        <v>#DIV/0!</v>
      </c>
      <c r="AR47">
        <f t="shared" si="35"/>
        <v>9.6636191341633329E-2</v>
      </c>
      <c r="AS47">
        <f t="shared" si="35"/>
        <v>0.35691534056316593</v>
      </c>
      <c r="AW47" s="16"/>
      <c r="AX47" s="3" t="s">
        <v>4</v>
      </c>
      <c r="AY47" t="e">
        <f t="shared" ref="AY47:BE47" si="36">AY35/(AY22*8.76)</f>
        <v>#VALUE!</v>
      </c>
      <c r="AZ47" t="e">
        <f t="shared" si="36"/>
        <v>#VALUE!</v>
      </c>
      <c r="BA47" t="e">
        <f t="shared" si="36"/>
        <v>#DIV/0!</v>
      </c>
      <c r="BB47">
        <f t="shared" si="36"/>
        <v>6.7186232120944489E-2</v>
      </c>
      <c r="BC47" t="e">
        <f t="shared" si="36"/>
        <v>#DIV/0!</v>
      </c>
      <c r="BD47">
        <f t="shared" si="36"/>
        <v>0.10856522259368238</v>
      </c>
      <c r="BE47">
        <f t="shared" si="36"/>
        <v>0.42533633688483008</v>
      </c>
      <c r="BI47" s="16"/>
      <c r="BJ47" s="3" t="s">
        <v>4</v>
      </c>
      <c r="BK47" t="e">
        <f t="shared" ref="BK47:BQ47" si="37">BK35/(BK22*8.76)</f>
        <v>#VALUE!</v>
      </c>
      <c r="BL47" t="e">
        <f t="shared" si="37"/>
        <v>#VALUE!</v>
      </c>
      <c r="BM47" t="e">
        <f t="shared" si="37"/>
        <v>#DIV/0!</v>
      </c>
      <c r="BN47">
        <f t="shared" si="37"/>
        <v>0.43103066290588182</v>
      </c>
      <c r="BO47" t="e">
        <f t="shared" si="37"/>
        <v>#DIV/0!</v>
      </c>
      <c r="BP47">
        <f t="shared" si="37"/>
        <v>0.19595714326148542</v>
      </c>
      <c r="BQ47">
        <f t="shared" si="37"/>
        <v>0.55087791095890415</v>
      </c>
      <c r="BU47" s="16"/>
      <c r="BV47" s="3" t="s">
        <v>4</v>
      </c>
      <c r="BW47" t="e">
        <f t="shared" ref="BW47:CC47" si="38">BW35/(BW22*8.76)</f>
        <v>#VALUE!</v>
      </c>
      <c r="BX47" t="e">
        <f t="shared" si="38"/>
        <v>#VALUE!</v>
      </c>
      <c r="BY47" t="e">
        <f t="shared" si="38"/>
        <v>#DIV/0!</v>
      </c>
      <c r="BZ47">
        <f t="shared" si="38"/>
        <v>0.43103066290588182</v>
      </c>
      <c r="CA47" t="e">
        <f t="shared" si="38"/>
        <v>#DIV/0!</v>
      </c>
      <c r="CB47">
        <f t="shared" si="38"/>
        <v>0.19595714326148542</v>
      </c>
      <c r="CC47">
        <f t="shared" si="38"/>
        <v>0.55087791095890415</v>
      </c>
    </row>
    <row r="48" spans="1:81">
      <c r="A48" s="16"/>
      <c r="B48" s="3" t="s">
        <v>5</v>
      </c>
      <c r="C48" t="e">
        <f t="shared" ref="C48:I48" si="39">C36/(C23*8.76)</f>
        <v>#VALUE!</v>
      </c>
      <c r="D48" t="e">
        <f t="shared" si="39"/>
        <v>#VALUE!</v>
      </c>
      <c r="E48" t="e">
        <f t="shared" si="39"/>
        <v>#DIV/0!</v>
      </c>
      <c r="F48">
        <f t="shared" si="39"/>
        <v>9.1784003044140028E-2</v>
      </c>
      <c r="G48" t="e">
        <f t="shared" si="39"/>
        <v>#VALUE!</v>
      </c>
      <c r="H48">
        <f t="shared" si="39"/>
        <v>0.15681363562778033</v>
      </c>
      <c r="I48">
        <f t="shared" si="39"/>
        <v>0.4881205547945206</v>
      </c>
      <c r="M48" s="16"/>
      <c r="N48" s="3" t="s">
        <v>5</v>
      </c>
      <c r="O48" t="e">
        <f t="shared" si="15"/>
        <v>#VALUE!</v>
      </c>
      <c r="P48" t="e">
        <f t="shared" si="15"/>
        <v>#VALUE!</v>
      </c>
      <c r="Q48" t="e">
        <f t="shared" si="15"/>
        <v>#DIV/0!</v>
      </c>
      <c r="R48">
        <f t="shared" si="15"/>
        <v>0.12020839421613393</v>
      </c>
      <c r="S48" t="e">
        <f t="shared" si="15"/>
        <v>#VALUE!</v>
      </c>
      <c r="T48">
        <f t="shared" si="15"/>
        <v>0.15862951119486618</v>
      </c>
      <c r="U48">
        <f t="shared" si="15"/>
        <v>0.48885028538812786</v>
      </c>
      <c r="Y48" s="16"/>
      <c r="Z48" s="3" t="s">
        <v>5</v>
      </c>
      <c r="AA48" t="e">
        <f t="shared" ref="AA48:AG48" si="40">AA36/(AA23*8.76)</f>
        <v>#VALUE!</v>
      </c>
      <c r="AB48" t="e">
        <f t="shared" si="40"/>
        <v>#VALUE!</v>
      </c>
      <c r="AC48" t="e">
        <f t="shared" si="40"/>
        <v>#DIV/0!</v>
      </c>
      <c r="AD48">
        <f t="shared" si="40"/>
        <v>8.3556388888888874E-2</v>
      </c>
      <c r="AE48" t="e">
        <f t="shared" si="40"/>
        <v>#VALUE!</v>
      </c>
      <c r="AF48">
        <f t="shared" si="40"/>
        <v>0.15083926399623457</v>
      </c>
      <c r="AG48">
        <f t="shared" si="40"/>
        <v>0.4851032785388128</v>
      </c>
      <c r="AK48" s="16"/>
      <c r="AL48" s="3" t="s">
        <v>5</v>
      </c>
      <c r="AM48" t="e">
        <f t="shared" ref="AM48:AS48" si="41">AM36/(AM23*8.76)</f>
        <v>#VALUE!</v>
      </c>
      <c r="AN48" t="e">
        <f t="shared" si="41"/>
        <v>#VALUE!</v>
      </c>
      <c r="AO48" t="e">
        <f t="shared" si="41"/>
        <v>#DIV/0!</v>
      </c>
      <c r="AP48">
        <f t="shared" si="41"/>
        <v>5.0001257791616328E-2</v>
      </c>
      <c r="AQ48" t="e">
        <f t="shared" si="41"/>
        <v>#VALUE!</v>
      </c>
      <c r="AR48">
        <f t="shared" si="41"/>
        <v>0.10236583557660231</v>
      </c>
      <c r="AS48">
        <f t="shared" si="41"/>
        <v>0.44268668150684937</v>
      </c>
      <c r="AW48" s="16"/>
      <c r="AX48" s="3" t="s">
        <v>5</v>
      </c>
      <c r="AY48" t="e">
        <f t="shared" ref="AY48:BE48" si="42">AY36/(AY23*8.76)</f>
        <v>#VALUE!</v>
      </c>
      <c r="AZ48" t="e">
        <f t="shared" si="42"/>
        <v>#VALUE!</v>
      </c>
      <c r="BA48" t="e">
        <f t="shared" si="42"/>
        <v>#DIV/0!</v>
      </c>
      <c r="BB48">
        <f t="shared" si="42"/>
        <v>0.10488868340943683</v>
      </c>
      <c r="BC48" t="e">
        <f t="shared" si="42"/>
        <v>#VALUE!</v>
      </c>
      <c r="BD48">
        <f t="shared" si="42"/>
        <v>0.14975466746795907</v>
      </c>
      <c r="BE48">
        <f t="shared" si="42"/>
        <v>0.50137056925418566</v>
      </c>
      <c r="BI48" s="16"/>
      <c r="BJ48" s="3" t="s">
        <v>5</v>
      </c>
      <c r="BK48" t="e">
        <f t="shared" ref="BK48:BQ48" si="43">BK36/(BK23*8.76)</f>
        <v>#VALUE!</v>
      </c>
      <c r="BL48" t="e">
        <f t="shared" si="43"/>
        <v>#VALUE!</v>
      </c>
      <c r="BM48" t="e">
        <f t="shared" si="43"/>
        <v>#DIV/0!</v>
      </c>
      <c r="BN48">
        <f t="shared" si="43"/>
        <v>0.19205579147640792</v>
      </c>
      <c r="BO48" t="e">
        <f t="shared" si="43"/>
        <v>#VALUE!</v>
      </c>
      <c r="BP48">
        <f t="shared" si="43"/>
        <v>0.19338196728282689</v>
      </c>
      <c r="BQ48">
        <f t="shared" si="43"/>
        <v>0.53817299086757997</v>
      </c>
      <c r="BU48" s="16"/>
      <c r="BV48" s="3" t="s">
        <v>5</v>
      </c>
      <c r="BW48" t="e">
        <f t="shared" ref="BW48:CC48" si="44">BW36/(BW23*8.76)</f>
        <v>#VALUE!</v>
      </c>
      <c r="BX48" t="e">
        <f t="shared" si="44"/>
        <v>#VALUE!</v>
      </c>
      <c r="BY48" t="e">
        <f t="shared" si="44"/>
        <v>#DIV/0!</v>
      </c>
      <c r="BZ48">
        <f t="shared" si="44"/>
        <v>0.20797848934550989</v>
      </c>
      <c r="CA48" t="e">
        <f t="shared" si="44"/>
        <v>#VALUE!</v>
      </c>
      <c r="CB48">
        <f t="shared" si="44"/>
        <v>0.15867890637406401</v>
      </c>
      <c r="CC48">
        <f t="shared" si="44"/>
        <v>0.50497764840182646</v>
      </c>
    </row>
    <row r="49" spans="1:81">
      <c r="A49" s="16"/>
      <c r="B49" s="3" t="s">
        <v>6</v>
      </c>
      <c r="C49" t="e">
        <f t="shared" ref="C49:I49" si="45">C37/(C24*8.76)</f>
        <v>#VALUE!</v>
      </c>
      <c r="D49" t="e">
        <f t="shared" si="45"/>
        <v>#VALUE!</v>
      </c>
      <c r="E49" t="e">
        <f t="shared" si="45"/>
        <v>#DIV/0!</v>
      </c>
      <c r="F49">
        <f t="shared" si="45"/>
        <v>0.75268109702105934</v>
      </c>
      <c r="G49" t="e">
        <f t="shared" si="45"/>
        <v>#VALUE!</v>
      </c>
      <c r="H49">
        <f t="shared" si="45"/>
        <v>0.20297275798462236</v>
      </c>
      <c r="I49" t="e">
        <f t="shared" si="45"/>
        <v>#VALUE!</v>
      </c>
      <c r="M49" s="16"/>
      <c r="N49" s="3" t="s">
        <v>6</v>
      </c>
      <c r="O49" t="e">
        <f t="shared" si="15"/>
        <v>#VALUE!</v>
      </c>
      <c r="P49" t="e">
        <f t="shared" si="15"/>
        <v>#VALUE!</v>
      </c>
      <c r="Q49" t="e">
        <f t="shared" si="15"/>
        <v>#DIV/0!</v>
      </c>
      <c r="R49">
        <f t="shared" si="15"/>
        <v>0.78136264567923264</v>
      </c>
      <c r="S49" t="e">
        <f t="shared" si="15"/>
        <v>#VALUE!</v>
      </c>
      <c r="T49">
        <f t="shared" si="15"/>
        <v>0.20297270199450865</v>
      </c>
      <c r="U49" t="e">
        <f t="shared" si="15"/>
        <v>#VALUE!</v>
      </c>
      <c r="Y49" s="16"/>
      <c r="Z49" s="3" t="s">
        <v>6</v>
      </c>
      <c r="AA49" t="e">
        <f t="shared" ref="AA49:AG49" si="46">AA37/(AA24*8.76)</f>
        <v>#VALUE!</v>
      </c>
      <c r="AB49" t="e">
        <f t="shared" si="46"/>
        <v>#VALUE!</v>
      </c>
      <c r="AC49" t="e">
        <f t="shared" si="46"/>
        <v>#DIV/0!</v>
      </c>
      <c r="AD49">
        <f t="shared" si="46"/>
        <v>0.79277377772039603</v>
      </c>
      <c r="AE49" t="e">
        <f t="shared" si="46"/>
        <v>#VALUE!</v>
      </c>
      <c r="AF49">
        <f t="shared" si="46"/>
        <v>0.20297270423009278</v>
      </c>
      <c r="AG49" t="e">
        <f t="shared" si="46"/>
        <v>#VALUE!</v>
      </c>
      <c r="AK49" s="16"/>
      <c r="AL49" s="3" t="s">
        <v>6</v>
      </c>
      <c r="AM49" t="e">
        <f t="shared" ref="AM49:AS49" si="47">AM37/(AM24*8.76)</f>
        <v>#VALUE!</v>
      </c>
      <c r="AN49" t="e">
        <f t="shared" si="47"/>
        <v>#VALUE!</v>
      </c>
      <c r="AO49" t="e">
        <f t="shared" si="47"/>
        <v>#DIV/0!</v>
      </c>
      <c r="AP49">
        <f t="shared" si="47"/>
        <v>0.66413850837138499</v>
      </c>
      <c r="AQ49" t="e">
        <f t="shared" si="47"/>
        <v>#VALUE!</v>
      </c>
      <c r="AR49">
        <f t="shared" si="47"/>
        <v>0.20281588131046208</v>
      </c>
      <c r="AS49" t="e">
        <f t="shared" si="47"/>
        <v>#VALUE!</v>
      </c>
      <c r="AW49" s="16"/>
      <c r="AX49" s="3" t="s">
        <v>6</v>
      </c>
      <c r="AY49" t="e">
        <f t="shared" ref="AY49:BE49" si="48">AY37/(AY24*8.76)</f>
        <v>#VALUE!</v>
      </c>
      <c r="AZ49" t="e">
        <f t="shared" si="48"/>
        <v>#VALUE!</v>
      </c>
      <c r="BA49" t="e">
        <f t="shared" si="48"/>
        <v>#DIV/0!</v>
      </c>
      <c r="BB49">
        <f t="shared" si="48"/>
        <v>0.66413850837138499</v>
      </c>
      <c r="BC49" t="e">
        <f t="shared" si="48"/>
        <v>#VALUE!</v>
      </c>
      <c r="BD49">
        <f t="shared" si="48"/>
        <v>0.20281588131046208</v>
      </c>
      <c r="BE49" t="e">
        <f t="shared" si="48"/>
        <v>#VALUE!</v>
      </c>
      <c r="BI49" s="16"/>
      <c r="BJ49" s="3" t="s">
        <v>6</v>
      </c>
      <c r="BK49" t="e">
        <f t="shared" ref="BK49:BQ49" si="49">BK37/(BK24*8.76)</f>
        <v>#VALUE!</v>
      </c>
      <c r="BL49" t="e">
        <f t="shared" si="49"/>
        <v>#VALUE!</v>
      </c>
      <c r="BM49" t="e">
        <f t="shared" si="49"/>
        <v>#DIV/0!</v>
      </c>
      <c r="BN49">
        <f t="shared" si="49"/>
        <v>0.75268109702105934</v>
      </c>
      <c r="BO49" t="e">
        <f t="shared" si="49"/>
        <v>#VALUE!</v>
      </c>
      <c r="BP49">
        <f t="shared" si="49"/>
        <v>0.20297275798462236</v>
      </c>
      <c r="BQ49" t="e">
        <f t="shared" si="49"/>
        <v>#VALUE!</v>
      </c>
      <c r="BU49" s="16"/>
      <c r="BV49" s="3" t="s">
        <v>6</v>
      </c>
      <c r="BW49" t="e">
        <f t="shared" ref="BW49:CC49" si="50">BW37/(BW24*8.76)</f>
        <v>#VALUE!</v>
      </c>
      <c r="BX49" t="e">
        <f t="shared" si="50"/>
        <v>#VALUE!</v>
      </c>
      <c r="BY49" t="e">
        <f t="shared" si="50"/>
        <v>#DIV/0!</v>
      </c>
      <c r="BZ49">
        <f t="shared" si="50"/>
        <v>0.75268109702105934</v>
      </c>
      <c r="CA49" t="e">
        <f t="shared" si="50"/>
        <v>#VALUE!</v>
      </c>
      <c r="CB49">
        <f t="shared" si="50"/>
        <v>0.20297275798462236</v>
      </c>
      <c r="CC49" t="e">
        <f t="shared" si="50"/>
        <v>#VALUE!</v>
      </c>
    </row>
    <row r="50" spans="1:81">
      <c r="A50" s="16"/>
      <c r="B50" s="3" t="s">
        <v>7</v>
      </c>
      <c r="C50">
        <f t="shared" ref="C50:I50" si="51">C38/(C25*8.76)</f>
        <v>4.3022624247237115E-2</v>
      </c>
      <c r="D50" t="e">
        <f t="shared" si="51"/>
        <v>#VALUE!</v>
      </c>
      <c r="E50" t="e">
        <f t="shared" si="51"/>
        <v>#DIV/0!</v>
      </c>
      <c r="F50">
        <f t="shared" si="51"/>
        <v>0.22135367808219178</v>
      </c>
      <c r="G50" t="e">
        <f t="shared" si="51"/>
        <v>#VALUE!</v>
      </c>
      <c r="H50">
        <f t="shared" si="51"/>
        <v>0.178704105202245</v>
      </c>
      <c r="I50">
        <f t="shared" si="51"/>
        <v>0.53255226826484015</v>
      </c>
      <c r="M50" s="16"/>
      <c r="N50" s="3" t="s">
        <v>7</v>
      </c>
      <c r="O50">
        <f t="shared" si="15"/>
        <v>4.1970807689762427E-2</v>
      </c>
      <c r="P50" t="e">
        <f t="shared" si="15"/>
        <v>#VALUE!</v>
      </c>
      <c r="Q50" t="e">
        <f t="shared" si="15"/>
        <v>#DIV/0!</v>
      </c>
      <c r="R50">
        <f t="shared" si="15"/>
        <v>0.22709302283105023</v>
      </c>
      <c r="S50" t="e">
        <f t="shared" si="15"/>
        <v>#VALUE!</v>
      </c>
      <c r="T50">
        <f t="shared" si="15"/>
        <v>0.17921925064983243</v>
      </c>
      <c r="U50">
        <f t="shared" si="15"/>
        <v>0.53210333333333337</v>
      </c>
      <c r="Y50" s="16"/>
      <c r="Z50" s="3" t="s">
        <v>7</v>
      </c>
      <c r="AA50">
        <f t="shared" ref="AA50:AG50" si="52">AA38/(AA25*8.76)</f>
        <v>2.6469420731034789E-2</v>
      </c>
      <c r="AB50" t="e">
        <f t="shared" si="52"/>
        <v>#VALUE!</v>
      </c>
      <c r="AC50" t="e">
        <f t="shared" si="52"/>
        <v>#DIV/0!</v>
      </c>
      <c r="AD50">
        <f t="shared" si="52"/>
        <v>0.15736946118721462</v>
      </c>
      <c r="AE50" t="e">
        <f t="shared" si="52"/>
        <v>#VALUE!</v>
      </c>
      <c r="AF50">
        <f t="shared" si="52"/>
        <v>0.1667251730409883</v>
      </c>
      <c r="AG50">
        <f t="shared" si="52"/>
        <v>0.51661849714611874</v>
      </c>
      <c r="AK50" s="16"/>
      <c r="AL50" s="3" t="s">
        <v>7</v>
      </c>
      <c r="AM50">
        <f t="shared" ref="AM50:AS50" si="53">AM38/(AM25*8.76)</f>
        <v>4.4153014911874358E-2</v>
      </c>
      <c r="AN50" t="e">
        <f t="shared" si="53"/>
        <v>#VALUE!</v>
      </c>
      <c r="AO50" t="e">
        <f t="shared" si="53"/>
        <v>#DIV/0!</v>
      </c>
      <c r="AP50">
        <f t="shared" si="53"/>
        <v>0.14609023066945825</v>
      </c>
      <c r="AQ50" t="e">
        <f t="shared" si="53"/>
        <v>#VALUE!</v>
      </c>
      <c r="AR50">
        <f t="shared" si="53"/>
        <v>0.15819405975281492</v>
      </c>
      <c r="AS50">
        <f t="shared" si="53"/>
        <v>0.50470096689497712</v>
      </c>
      <c r="AW50" s="16"/>
      <c r="AX50" s="3" t="s">
        <v>7</v>
      </c>
      <c r="AY50">
        <f t="shared" ref="AY50:BE50" si="54">AY38/(AY25*8.76)</f>
        <v>5.0818702711049345E-2</v>
      </c>
      <c r="AZ50" t="e">
        <f t="shared" si="54"/>
        <v>#VALUE!</v>
      </c>
      <c r="BA50" t="e">
        <f t="shared" si="54"/>
        <v>#DIV/0!</v>
      </c>
      <c r="BB50">
        <f t="shared" si="54"/>
        <v>0.20537497100562002</v>
      </c>
      <c r="BC50" t="e">
        <f t="shared" si="54"/>
        <v>#VALUE!</v>
      </c>
      <c r="BD50">
        <f t="shared" si="54"/>
        <v>0.1825654420811737</v>
      </c>
      <c r="BE50">
        <f t="shared" si="54"/>
        <v>0.52294809589041102</v>
      </c>
      <c r="BI50" s="16"/>
      <c r="BJ50" s="3" t="s">
        <v>7</v>
      </c>
      <c r="BK50">
        <f t="shared" ref="BK50:BQ50" si="55">BK38/(BK25*8.76)</f>
        <v>8.4529117861160741E-2</v>
      </c>
      <c r="BL50" t="e">
        <f t="shared" si="55"/>
        <v>#VALUE!</v>
      </c>
      <c r="BM50" t="e">
        <f t="shared" si="55"/>
        <v>#DIV/0!</v>
      </c>
      <c r="BN50">
        <f t="shared" si="55"/>
        <v>0.46786772831050227</v>
      </c>
      <c r="BO50" t="e">
        <f t="shared" si="55"/>
        <v>#VALUE!</v>
      </c>
      <c r="BP50">
        <f t="shared" si="55"/>
        <v>0.18085354076698279</v>
      </c>
      <c r="BQ50">
        <f t="shared" si="55"/>
        <v>0.50980847945205476</v>
      </c>
      <c r="BU50" s="16"/>
      <c r="BV50" s="3" t="s">
        <v>7</v>
      </c>
      <c r="BW50">
        <f t="shared" ref="BW50:CC50" si="56">BW38/(BW25*8.76)</f>
        <v>8.4529117861160741E-2</v>
      </c>
      <c r="BX50" t="e">
        <f t="shared" si="56"/>
        <v>#VALUE!</v>
      </c>
      <c r="BY50" t="e">
        <f t="shared" si="56"/>
        <v>#DIV/0!</v>
      </c>
      <c r="BZ50">
        <f t="shared" si="56"/>
        <v>0.46786772831050227</v>
      </c>
      <c r="CA50" t="e">
        <f t="shared" si="56"/>
        <v>#VALUE!</v>
      </c>
      <c r="CB50">
        <f t="shared" si="56"/>
        <v>0.18085354076698279</v>
      </c>
      <c r="CC50">
        <f t="shared" si="56"/>
        <v>0.50980847945205476</v>
      </c>
    </row>
    <row r="51" spans="1:81">
      <c r="A51" s="16"/>
      <c r="B51" s="3" t="s">
        <v>8</v>
      </c>
      <c r="C51" t="e">
        <f t="shared" ref="C51:I51" si="57">C39/(C26*8.76)</f>
        <v>#VALUE!</v>
      </c>
      <c r="D51" t="e">
        <f t="shared" si="57"/>
        <v>#VALUE!</v>
      </c>
      <c r="E51" t="e">
        <f t="shared" si="57"/>
        <v>#DIV/0!</v>
      </c>
      <c r="F51">
        <f t="shared" si="57"/>
        <v>0.35340405312153922</v>
      </c>
      <c r="G51" t="e">
        <f t="shared" si="57"/>
        <v>#VALUE!</v>
      </c>
      <c r="H51">
        <f t="shared" si="57"/>
        <v>0.20004600680361448</v>
      </c>
      <c r="I51">
        <f t="shared" si="57"/>
        <v>0.4905710703099459</v>
      </c>
      <c r="M51" s="16"/>
      <c r="N51" s="3" t="s">
        <v>8</v>
      </c>
      <c r="O51" t="e">
        <f t="shared" si="15"/>
        <v>#VALUE!</v>
      </c>
      <c r="P51" t="e">
        <f t="shared" si="15"/>
        <v>#VALUE!</v>
      </c>
      <c r="Q51" t="e">
        <f t="shared" si="15"/>
        <v>#DIV/0!</v>
      </c>
      <c r="R51">
        <f t="shared" si="15"/>
        <v>0.35504232165600491</v>
      </c>
      <c r="S51" t="e">
        <f t="shared" si="15"/>
        <v>#VALUE!</v>
      </c>
      <c r="T51">
        <f t="shared" si="15"/>
        <v>0.19931374944139468</v>
      </c>
      <c r="U51">
        <f t="shared" si="15"/>
        <v>0.48921287112002743</v>
      </c>
      <c r="Y51" s="16"/>
      <c r="Z51" s="3" t="s">
        <v>8</v>
      </c>
      <c r="AA51" t="e">
        <f t="shared" ref="AA51:AG51" si="58">AA39/(AA26*8.76)</f>
        <v>#VALUE!</v>
      </c>
      <c r="AB51" t="e">
        <f t="shared" si="58"/>
        <v>#VALUE!</v>
      </c>
      <c r="AC51" t="e">
        <f t="shared" si="58"/>
        <v>#DIV/0!</v>
      </c>
      <c r="AD51">
        <f t="shared" si="58"/>
        <v>0.33933568026231564</v>
      </c>
      <c r="AE51" t="e">
        <f t="shared" si="58"/>
        <v>#VALUE!</v>
      </c>
      <c r="AF51">
        <f t="shared" si="58"/>
        <v>0.19996056820031111</v>
      </c>
      <c r="AG51">
        <f t="shared" si="58"/>
        <v>0.48913452941486668</v>
      </c>
      <c r="AK51" s="16"/>
      <c r="AL51" s="3" t="s">
        <v>8</v>
      </c>
      <c r="AM51" t="e">
        <f t="shared" ref="AM51:AS51" si="59">AM39/(AM26*8.76)</f>
        <v>#VALUE!</v>
      </c>
      <c r="AN51" t="e">
        <f t="shared" si="59"/>
        <v>#VALUE!</v>
      </c>
      <c r="AO51" t="e">
        <f t="shared" si="59"/>
        <v>#DIV/0!</v>
      </c>
      <c r="AP51">
        <f t="shared" si="59"/>
        <v>0.13465883060349954</v>
      </c>
      <c r="AQ51" t="e">
        <f t="shared" si="59"/>
        <v>#VALUE!</v>
      </c>
      <c r="AR51">
        <f t="shared" si="59"/>
        <v>0.17543243756828045</v>
      </c>
      <c r="AS51">
        <f t="shared" si="59"/>
        <v>0.46261650708740631</v>
      </c>
      <c r="AW51" s="16"/>
      <c r="AX51" s="3" t="s">
        <v>8</v>
      </c>
      <c r="AY51" t="e">
        <f t="shared" ref="AY51:BE51" si="60">AY39/(AY26*8.76)</f>
        <v>#VALUE!</v>
      </c>
      <c r="AZ51" t="e">
        <f t="shared" si="60"/>
        <v>#VALUE!</v>
      </c>
      <c r="BA51" t="e">
        <f t="shared" si="60"/>
        <v>#DIV/0!</v>
      </c>
      <c r="BB51">
        <f t="shared" si="60"/>
        <v>0.13465883060349954</v>
      </c>
      <c r="BC51" t="e">
        <f t="shared" si="60"/>
        <v>#VALUE!</v>
      </c>
      <c r="BD51">
        <f t="shared" si="60"/>
        <v>0.17543243756828045</v>
      </c>
      <c r="BE51">
        <f t="shared" si="60"/>
        <v>0.46261650708740631</v>
      </c>
      <c r="BI51" s="16"/>
      <c r="BJ51" s="3" t="s">
        <v>8</v>
      </c>
      <c r="BK51" t="e">
        <f t="shared" ref="BK51:BQ51" si="61">BK39/(BK26*8.76)</f>
        <v>#VALUE!</v>
      </c>
      <c r="BL51" t="e">
        <f t="shared" si="61"/>
        <v>#VALUE!</v>
      </c>
      <c r="BM51" t="e">
        <f t="shared" si="61"/>
        <v>#DIV/0!</v>
      </c>
      <c r="BN51">
        <f t="shared" si="61"/>
        <v>0.35340405312153922</v>
      </c>
      <c r="BO51" t="e">
        <f t="shared" si="61"/>
        <v>#VALUE!</v>
      </c>
      <c r="BP51">
        <f t="shared" si="61"/>
        <v>0.20006961209779642</v>
      </c>
      <c r="BQ51">
        <f t="shared" si="61"/>
        <v>0.49049572883530024</v>
      </c>
      <c r="BU51" s="16"/>
      <c r="BV51" s="3" t="s">
        <v>8</v>
      </c>
      <c r="BW51" t="e">
        <f t="shared" ref="BW51:CC51" si="62">BW39/(BW26*8.76)</f>
        <v>#VALUE!</v>
      </c>
      <c r="BX51" t="e">
        <f t="shared" si="62"/>
        <v>#VALUE!</v>
      </c>
      <c r="BY51" t="e">
        <f t="shared" si="62"/>
        <v>#DIV/0!</v>
      </c>
      <c r="BZ51">
        <f t="shared" si="62"/>
        <v>0.54519435384123371</v>
      </c>
      <c r="CA51" t="e">
        <f t="shared" si="62"/>
        <v>#VALUE!</v>
      </c>
      <c r="CB51">
        <f t="shared" si="62"/>
        <v>0.20159779072543677</v>
      </c>
      <c r="CC51">
        <f t="shared" si="62"/>
        <v>0.49086017123287673</v>
      </c>
    </row>
    <row r="52" spans="1:81">
      <c r="A52" s="16"/>
      <c r="B52" s="3" t="s">
        <v>9</v>
      </c>
      <c r="C52" t="e">
        <f t="shared" ref="C52:I52" si="63">C40/(C27*8.76)</f>
        <v>#VALUE!</v>
      </c>
      <c r="D52" t="e">
        <f t="shared" si="63"/>
        <v>#VALUE!</v>
      </c>
      <c r="E52" t="e">
        <f t="shared" si="63"/>
        <v>#DIV/0!</v>
      </c>
      <c r="F52">
        <f t="shared" si="63"/>
        <v>9.4783843226788428E-2</v>
      </c>
      <c r="G52">
        <f t="shared" si="63"/>
        <v>0.22268304794520546</v>
      </c>
      <c r="H52">
        <f t="shared" si="63"/>
        <v>0.1598877453837525</v>
      </c>
      <c r="I52">
        <f t="shared" si="63"/>
        <v>0.49120784980058962</v>
      </c>
      <c r="M52" s="16"/>
      <c r="N52" s="3" t="s">
        <v>9</v>
      </c>
      <c r="O52" t="e">
        <f t="shared" si="15"/>
        <v>#VALUE!</v>
      </c>
      <c r="P52" t="e">
        <f t="shared" si="15"/>
        <v>#VALUE!</v>
      </c>
      <c r="Q52" t="e">
        <f t="shared" si="15"/>
        <v>#DIV/0!</v>
      </c>
      <c r="R52">
        <f t="shared" si="15"/>
        <v>0.14441130898021309</v>
      </c>
      <c r="S52">
        <f t="shared" si="15"/>
        <v>0.25185235445205484</v>
      </c>
      <c r="T52">
        <f t="shared" si="15"/>
        <v>0.18908231861998986</v>
      </c>
      <c r="U52">
        <f t="shared" si="15"/>
        <v>0.53797647367363477</v>
      </c>
      <c r="Y52" s="16"/>
      <c r="Z52" s="3" t="s">
        <v>9</v>
      </c>
      <c r="AA52" t="e">
        <f t="shared" ref="AA52:AG52" si="64">AA40/(AA27*8.76)</f>
        <v>#VALUE!</v>
      </c>
      <c r="AB52" t="e">
        <f t="shared" si="64"/>
        <v>#VALUE!</v>
      </c>
      <c r="AC52" t="e">
        <f t="shared" si="64"/>
        <v>#DIV/0!</v>
      </c>
      <c r="AD52">
        <f t="shared" si="64"/>
        <v>9.4871073059360725E-2</v>
      </c>
      <c r="AE52">
        <f t="shared" si="64"/>
        <v>0.2138021832191781</v>
      </c>
      <c r="AF52">
        <f t="shared" si="64"/>
        <v>0.17368150024900297</v>
      </c>
      <c r="AG52">
        <f t="shared" si="64"/>
        <v>0.51268907260235363</v>
      </c>
      <c r="AK52" s="16"/>
      <c r="AL52" s="3" t="s">
        <v>9</v>
      </c>
      <c r="AM52" t="e">
        <f t="shared" ref="AM52:AS52" si="65">AM40/(AM27*8.76)</f>
        <v>#VALUE!</v>
      </c>
      <c r="AN52" t="e">
        <f t="shared" si="65"/>
        <v>#VALUE!</v>
      </c>
      <c r="AO52" t="e">
        <f t="shared" si="65"/>
        <v>#DIV/0!</v>
      </c>
      <c r="AP52" t="e">
        <f t="shared" si="65"/>
        <v>#DIV/0!</v>
      </c>
      <c r="AQ52">
        <f t="shared" si="65"/>
        <v>6.3796461187214618E-2</v>
      </c>
      <c r="AR52">
        <f t="shared" si="65"/>
        <v>0.10257647711098326</v>
      </c>
      <c r="AS52">
        <f t="shared" si="65"/>
        <v>0.40684766362252661</v>
      </c>
      <c r="AW52" s="16"/>
      <c r="AX52" s="3" t="s">
        <v>9</v>
      </c>
      <c r="AY52" t="e">
        <f t="shared" ref="AY52:BE52" si="66">AY40/(AY27*8.76)</f>
        <v>#VALUE!</v>
      </c>
      <c r="AZ52" t="e">
        <f t="shared" si="66"/>
        <v>#VALUE!</v>
      </c>
      <c r="BA52" t="e">
        <f t="shared" si="66"/>
        <v>#DIV/0!</v>
      </c>
      <c r="BB52">
        <f t="shared" si="66"/>
        <v>8.9822548305962313E-2</v>
      </c>
      <c r="BC52">
        <f t="shared" si="66"/>
        <v>0.18427193207762557</v>
      </c>
      <c r="BD52">
        <f t="shared" si="66"/>
        <v>0.13729540057333203</v>
      </c>
      <c r="BE52">
        <f t="shared" si="66"/>
        <v>0.47280060629122272</v>
      </c>
      <c r="BI52" s="16"/>
      <c r="BJ52" s="3" t="s">
        <v>9</v>
      </c>
      <c r="BK52" t="e">
        <f t="shared" ref="BK52:BQ52" si="67">BK40/(BK27*8.76)</f>
        <v>#VALUE!</v>
      </c>
      <c r="BL52" t="e">
        <f t="shared" si="67"/>
        <v>#VALUE!</v>
      </c>
      <c r="BM52" t="e">
        <f t="shared" si="67"/>
        <v>#DIV/0!</v>
      </c>
      <c r="BN52">
        <f t="shared" si="67"/>
        <v>0.17675798325722983</v>
      </c>
      <c r="BO52">
        <f t="shared" si="67"/>
        <v>0.30436518264840184</v>
      </c>
      <c r="BP52">
        <f t="shared" si="67"/>
        <v>0.176285844234915</v>
      </c>
      <c r="BQ52">
        <f t="shared" si="67"/>
        <v>0.51102259132420103</v>
      </c>
      <c r="BU52" s="16"/>
      <c r="BV52" s="3" t="s">
        <v>9</v>
      </c>
      <c r="BW52" t="e">
        <f t="shared" ref="BW52:CC52" si="68">BW40/(BW27*8.76)</f>
        <v>#VALUE!</v>
      </c>
      <c r="BX52" t="e">
        <f t="shared" si="68"/>
        <v>#VALUE!</v>
      </c>
      <c r="BY52" t="e">
        <f t="shared" si="68"/>
        <v>#DIV/0!</v>
      </c>
      <c r="BZ52">
        <f t="shared" si="68"/>
        <v>0.20714367579908677</v>
      </c>
      <c r="CA52">
        <f t="shared" si="68"/>
        <v>0.38235545091324202</v>
      </c>
      <c r="CB52">
        <f t="shared" si="68"/>
        <v>0.15810413968353756</v>
      </c>
      <c r="CC52">
        <f t="shared" si="68"/>
        <v>0.49609784246575345</v>
      </c>
    </row>
    <row r="53" spans="1:81">
      <c r="A53" s="16"/>
      <c r="M53" s="16"/>
      <c r="Y53" s="16"/>
      <c r="AK53" s="16"/>
      <c r="AW53" s="16"/>
      <c r="BI53" s="16"/>
      <c r="BU53" s="16"/>
    </row>
    <row r="54" spans="1:81">
      <c r="A54" s="16"/>
      <c r="M54" s="16"/>
      <c r="Y54" s="16"/>
      <c r="AK54" s="16"/>
      <c r="AW54" s="16"/>
      <c r="BI54" s="16"/>
      <c r="BU54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DC47-DFEA-4D71-9C70-9BBE93A2BA82}">
  <dimension ref="A2:E33"/>
  <sheetViews>
    <sheetView topLeftCell="A3" workbookViewId="0">
      <selection activeCell="C28" sqref="C28"/>
    </sheetView>
  </sheetViews>
  <sheetFormatPr defaultRowHeight="14.75"/>
  <cols>
    <col min="1" max="1" width="13.26953125" customWidth="1"/>
    <col min="2" max="2" width="20.86328125" customWidth="1"/>
    <col min="3" max="3" width="23.1328125" customWidth="1"/>
  </cols>
  <sheetData>
    <row r="2" spans="1:4">
      <c r="A2" t="s">
        <v>225</v>
      </c>
      <c r="B2" t="s">
        <v>188</v>
      </c>
      <c r="C2" t="s">
        <v>189</v>
      </c>
      <c r="D2">
        <f>'Extendable, no storage'!L3</f>
        <v>87.7</v>
      </c>
    </row>
    <row r="3" spans="1:4">
      <c r="C3" t="s">
        <v>190</v>
      </c>
      <c r="D3">
        <f>'Extendable, no storage'!U3</f>
        <v>102.6</v>
      </c>
    </row>
    <row r="4" spans="1:4">
      <c r="C4" t="s">
        <v>191</v>
      </c>
      <c r="D4">
        <f>'Extendable, no storage'!AD3</f>
        <v>92.4</v>
      </c>
    </row>
    <row r="5" spans="1:4">
      <c r="C5" t="s">
        <v>192</v>
      </c>
      <c r="D5">
        <f>'Extendable, no storage'!AV3</f>
        <v>96.7</v>
      </c>
    </row>
    <row r="6" spans="1:4">
      <c r="C6" t="s">
        <v>193</v>
      </c>
      <c r="D6">
        <f>'Extendable, no storage'!AM3</f>
        <v>116.9</v>
      </c>
    </row>
    <row r="7" spans="1:4">
      <c r="A7" t="s">
        <v>226</v>
      </c>
      <c r="B7" t="s">
        <v>194</v>
      </c>
      <c r="C7" t="s">
        <v>195</v>
      </c>
      <c r="D7">
        <f>'Storage, diesel'!G3</f>
        <v>67</v>
      </c>
    </row>
    <row r="8" spans="1:4">
      <c r="C8" t="s">
        <v>192</v>
      </c>
      <c r="D8">
        <f>'Storage, diesel'!P3</f>
        <v>71.2</v>
      </c>
    </row>
    <row r="9" spans="1:4">
      <c r="C9" t="s">
        <v>191</v>
      </c>
      <c r="D9">
        <f>'Storage, diesel'!Y3</f>
        <v>71.099999999999994</v>
      </c>
    </row>
    <row r="10" spans="1:4">
      <c r="C10" t="s">
        <v>196</v>
      </c>
      <c r="D10">
        <f>'Storage, diesel'!AH3</f>
        <v>65.400000000000006</v>
      </c>
    </row>
    <row r="11" spans="1:4">
      <c r="C11" t="s">
        <v>197</v>
      </c>
      <c r="D11">
        <f>'Storage, diesel'!AQ3</f>
        <v>69.3</v>
      </c>
    </row>
    <row r="12" spans="1:4">
      <c r="A12" t="s">
        <v>227</v>
      </c>
      <c r="B12" t="s">
        <v>198</v>
      </c>
      <c r="C12" t="s">
        <v>189</v>
      </c>
      <c r="D12">
        <f>'Storage, H2'!H3</f>
        <v>83.6</v>
      </c>
    </row>
    <row r="13" spans="1:4">
      <c r="C13" t="s">
        <v>197</v>
      </c>
      <c r="D13">
        <f>'Storage, H2'!T3</f>
        <v>86.3</v>
      </c>
    </row>
    <row r="14" spans="1:4">
      <c r="C14" t="s">
        <v>199</v>
      </c>
      <c r="D14">
        <f>'Storage, H2'!AE3</f>
        <v>86.6</v>
      </c>
    </row>
    <row r="15" spans="1:4">
      <c r="C15" t="s">
        <v>191</v>
      </c>
      <c r="D15">
        <f>'Storage, H2'!AQ3</f>
        <v>88.9</v>
      </c>
    </row>
    <row r="16" spans="1:4">
      <c r="A16" t="s">
        <v>228</v>
      </c>
      <c r="B16" t="s">
        <v>200</v>
      </c>
      <c r="C16" t="s">
        <v>189</v>
      </c>
      <c r="D16">
        <f>'Storage with links'!H2</f>
        <v>86.6</v>
      </c>
    </row>
    <row r="17" spans="1:5">
      <c r="C17" t="s">
        <v>201</v>
      </c>
      <c r="D17">
        <f>'Storage with links'!Q2</f>
        <v>88.4</v>
      </c>
    </row>
    <row r="18" spans="1:5">
      <c r="C18" t="s">
        <v>202</v>
      </c>
      <c r="D18">
        <f>'Storage with links'!AA2</f>
        <v>94</v>
      </c>
    </row>
    <row r="19" spans="1:5">
      <c r="A19" t="s">
        <v>229</v>
      </c>
      <c r="B19" t="s">
        <v>203</v>
      </c>
      <c r="C19" t="s">
        <v>189</v>
      </c>
      <c r="D19">
        <f>'Storage, links, H2'!AI2</f>
        <v>75.5</v>
      </c>
    </row>
    <row r="20" spans="1:5">
      <c r="C20" t="s">
        <v>204</v>
      </c>
      <c r="D20">
        <f>'Storage, links, H2'!AU2</f>
        <v>76.5</v>
      </c>
    </row>
    <row r="21" spans="1:5">
      <c r="C21" t="s">
        <v>205</v>
      </c>
    </row>
    <row r="22" spans="1:5">
      <c r="A22" t="s">
        <v>262</v>
      </c>
      <c r="B22" t="s">
        <v>221</v>
      </c>
      <c r="C22" t="s">
        <v>189</v>
      </c>
      <c r="D22">
        <f>'Storage, limited links, H2'!I2</f>
        <v>76.8</v>
      </c>
    </row>
    <row r="23" spans="1:5">
      <c r="C23" t="s">
        <v>222</v>
      </c>
      <c r="D23">
        <f>'Storage, limited links, H2'!U2</f>
        <v>76.599999999999994</v>
      </c>
    </row>
    <row r="24" spans="1:5">
      <c r="C24" t="s">
        <v>199</v>
      </c>
      <c r="D24">
        <f>'Storage, limited links, H2'!AG2</f>
        <v>78.8</v>
      </c>
    </row>
    <row r="25" spans="1:5">
      <c r="C25" t="s">
        <v>191</v>
      </c>
      <c r="D25">
        <f>'Storage, limited links, H2'!AS2</f>
        <v>85.3</v>
      </c>
    </row>
    <row r="26" spans="1:5">
      <c r="C26" t="s">
        <v>234</v>
      </c>
      <c r="D26">
        <f>'Storage, limited links, H2'!BE2</f>
        <v>86.7</v>
      </c>
    </row>
    <row r="27" spans="1:5">
      <c r="C27" t="s">
        <v>236</v>
      </c>
      <c r="D27">
        <f>'Storage, limited links, H2'!BQ2</f>
        <v>81.400000000000006</v>
      </c>
    </row>
    <row r="28" spans="1:5">
      <c r="C28" t="s">
        <v>237</v>
      </c>
      <c r="D28">
        <f>'Storage, limited links, H2'!CC2</f>
        <v>85.5</v>
      </c>
    </row>
    <row r="30" spans="1:5">
      <c r="D30" s="6">
        <f>AVERAGE(D2:D21)</f>
        <v>84.563157894736847</v>
      </c>
      <c r="E30" t="s">
        <v>206</v>
      </c>
    </row>
    <row r="31" spans="1:5">
      <c r="D31" s="6">
        <f>_xlfn.STDEV.P(D2:D21)</f>
        <v>12.855521464840123</v>
      </c>
      <c r="E31" t="s">
        <v>207</v>
      </c>
    </row>
    <row r="33" spans="2:4">
      <c r="B33" t="s">
        <v>208</v>
      </c>
      <c r="C33" t="s">
        <v>209</v>
      </c>
      <c r="D33">
        <f>'Extendable, no storage'!C3</f>
        <v>173.8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A0B8-6F65-426A-90D3-28EF76F5F1E8}">
  <dimension ref="B1:M39"/>
  <sheetViews>
    <sheetView workbookViewId="0">
      <selection activeCell="D30" activeCellId="1" sqref="B30:B39 D30:G39"/>
    </sheetView>
  </sheetViews>
  <sheetFormatPr defaultRowHeight="14.75"/>
  <cols>
    <col min="4" max="4" width="11.04296875" customWidth="1"/>
    <col min="13" max="13" width="11.86328125" customWidth="1"/>
  </cols>
  <sheetData>
    <row r="1" spans="2:13">
      <c r="B1" t="s">
        <v>253</v>
      </c>
      <c r="E1" t="s">
        <v>255</v>
      </c>
      <c r="H1" t="s">
        <v>254</v>
      </c>
    </row>
    <row r="2" spans="2:13">
      <c r="E2" t="s">
        <v>238</v>
      </c>
      <c r="H2" s="27" t="s">
        <v>239</v>
      </c>
    </row>
    <row r="3" spans="2:13">
      <c r="B3" t="s">
        <v>240</v>
      </c>
      <c r="C3" t="s">
        <v>241</v>
      </c>
      <c r="D3" t="s">
        <v>242</v>
      </c>
      <c r="E3" s="3" t="s">
        <v>10</v>
      </c>
      <c r="F3" s="3" t="s">
        <v>22</v>
      </c>
      <c r="G3" s="3" t="s">
        <v>23</v>
      </c>
      <c r="H3" s="3" t="s">
        <v>10</v>
      </c>
      <c r="I3" s="3" t="s">
        <v>22</v>
      </c>
      <c r="J3" s="3" t="s">
        <v>23</v>
      </c>
      <c r="L3" s="1" t="s">
        <v>14</v>
      </c>
      <c r="M3" t="s">
        <v>26</v>
      </c>
    </row>
    <row r="4" spans="2:13">
      <c r="B4" t="s">
        <v>243</v>
      </c>
      <c r="C4" s="6">
        <v>31.178144630191277</v>
      </c>
      <c r="D4" s="6">
        <v>42.900665378144119</v>
      </c>
      <c r="E4" s="3" t="s">
        <v>8</v>
      </c>
      <c r="F4" s="17">
        <v>73.422082000000003</v>
      </c>
      <c r="G4" s="17">
        <v>23.654197</v>
      </c>
      <c r="H4" s="3" t="s">
        <v>8</v>
      </c>
      <c r="I4" s="17">
        <v>15.620672000000001</v>
      </c>
      <c r="J4" s="17">
        <v>37.350230000000003</v>
      </c>
      <c r="L4" s="1" t="s">
        <v>77</v>
      </c>
      <c r="M4" s="6">
        <v>29.461746000000002</v>
      </c>
    </row>
    <row r="5" spans="2:13">
      <c r="B5" t="s">
        <v>244</v>
      </c>
      <c r="C5" s="6">
        <v>49.892407422222924</v>
      </c>
      <c r="D5" s="6">
        <v>68.907817943593571</v>
      </c>
      <c r="E5" s="3" t="s">
        <v>0</v>
      </c>
      <c r="F5" s="17">
        <v>163.14947799999999</v>
      </c>
      <c r="G5" s="17">
        <v>45.952143999999997</v>
      </c>
      <c r="H5" s="3" t="s">
        <v>0</v>
      </c>
      <c r="I5" s="17">
        <v>75.336787999999999</v>
      </c>
      <c r="J5" s="17">
        <v>50</v>
      </c>
      <c r="L5" s="1" t="s">
        <v>78</v>
      </c>
      <c r="M5" s="6">
        <v>69.453523000000004</v>
      </c>
    </row>
    <row r="6" spans="2:13">
      <c r="B6" t="s">
        <v>245</v>
      </c>
      <c r="C6" s="6">
        <v>1.8708408234645151</v>
      </c>
      <c r="D6" s="6">
        <v>2.529004278318721</v>
      </c>
      <c r="E6" s="3" t="s">
        <v>6</v>
      </c>
      <c r="F6" s="17">
        <v>2.5881449999999999</v>
      </c>
      <c r="G6" s="17" t="s">
        <v>24</v>
      </c>
      <c r="H6" s="3" t="s">
        <v>6</v>
      </c>
      <c r="I6" s="17">
        <v>0.55205000000000004</v>
      </c>
      <c r="J6" s="17" t="s">
        <v>24</v>
      </c>
      <c r="L6" s="1" t="s">
        <v>79</v>
      </c>
      <c r="M6" s="6">
        <v>0.8</v>
      </c>
    </row>
    <row r="7" spans="2:13">
      <c r="B7" t="s">
        <v>246</v>
      </c>
      <c r="C7" s="6">
        <v>228.67353016810472</v>
      </c>
      <c r="D7" s="6">
        <v>310.0926336034222</v>
      </c>
      <c r="E7" s="3" t="s">
        <v>3</v>
      </c>
      <c r="F7" s="17">
        <v>543.67169000000001</v>
      </c>
      <c r="G7" s="17">
        <v>221.77872199999999</v>
      </c>
      <c r="H7" s="3" t="s">
        <v>3</v>
      </c>
      <c r="I7" s="17">
        <v>177.21739099999999</v>
      </c>
      <c r="J7" s="17">
        <v>300</v>
      </c>
      <c r="L7" s="1" t="s">
        <v>80</v>
      </c>
      <c r="M7" s="6">
        <v>223.18267599999999</v>
      </c>
    </row>
    <row r="8" spans="2:13">
      <c r="B8" t="s">
        <v>247</v>
      </c>
      <c r="C8" s="6">
        <v>14.550871520341223</v>
      </c>
      <c r="D8" s="6">
        <v>19.838847549502411</v>
      </c>
      <c r="E8" s="3" t="s">
        <v>2</v>
      </c>
      <c r="F8" s="17">
        <v>0</v>
      </c>
      <c r="G8" s="17">
        <v>0</v>
      </c>
      <c r="H8" s="3" t="s">
        <v>2</v>
      </c>
      <c r="I8" s="17">
        <v>0</v>
      </c>
      <c r="J8" s="17">
        <v>0</v>
      </c>
      <c r="L8" s="1" t="s">
        <v>81</v>
      </c>
      <c r="M8" s="6">
        <v>0</v>
      </c>
    </row>
    <row r="9" spans="2:13">
      <c r="B9" t="s">
        <v>248</v>
      </c>
      <c r="C9" s="6">
        <v>173.24006519008995</v>
      </c>
      <c r="D9" s="6">
        <v>235.929</v>
      </c>
      <c r="E9" s="3" t="s">
        <v>7</v>
      </c>
      <c r="F9" s="17">
        <v>485.70853299999999</v>
      </c>
      <c r="G9" s="17">
        <v>200</v>
      </c>
      <c r="H9" s="3" t="s">
        <v>7</v>
      </c>
      <c r="I9" s="17">
        <v>198.073836</v>
      </c>
      <c r="J9" s="17">
        <v>200</v>
      </c>
      <c r="L9" s="1" t="s">
        <v>82</v>
      </c>
      <c r="M9" s="6">
        <v>207.72154</v>
      </c>
    </row>
    <row r="10" spans="2:13">
      <c r="B10" t="s">
        <v>249</v>
      </c>
      <c r="C10" s="6">
        <v>54.056471211791767</v>
      </c>
      <c r="D10" s="6">
        <v>73.445135762129013</v>
      </c>
      <c r="E10" s="3" t="s">
        <v>5</v>
      </c>
      <c r="F10" s="17">
        <v>86.776045999999994</v>
      </c>
      <c r="G10" s="17">
        <v>90.569744999999998</v>
      </c>
      <c r="H10" s="3" t="s">
        <v>5</v>
      </c>
      <c r="I10" s="17">
        <v>24.071144</v>
      </c>
      <c r="J10" s="17">
        <v>85.946746000000005</v>
      </c>
      <c r="L10" s="1" t="s">
        <v>83</v>
      </c>
      <c r="M10" s="6">
        <v>35.785133000000002</v>
      </c>
    </row>
    <row r="11" spans="2:13">
      <c r="B11" t="s">
        <v>250</v>
      </c>
      <c r="C11" s="6">
        <v>137.21265810887832</v>
      </c>
      <c r="D11" s="6">
        <v>186.82189511433933</v>
      </c>
      <c r="E11" s="3" t="s">
        <v>1</v>
      </c>
      <c r="F11" s="17">
        <v>522.5</v>
      </c>
      <c r="G11" s="17">
        <v>75</v>
      </c>
      <c r="H11" s="3" t="s">
        <v>1</v>
      </c>
      <c r="I11" s="17">
        <v>255.50161800000001</v>
      </c>
      <c r="J11" s="17">
        <v>75</v>
      </c>
      <c r="L11" s="1" t="s">
        <v>84</v>
      </c>
      <c r="M11" s="6">
        <v>200</v>
      </c>
    </row>
    <row r="12" spans="2:13">
      <c r="B12" t="s">
        <v>251</v>
      </c>
      <c r="C12" s="6">
        <v>20.792572595354326</v>
      </c>
      <c r="D12" s="6">
        <v>28.435195316078538</v>
      </c>
      <c r="E12" s="3" t="s">
        <v>9</v>
      </c>
      <c r="F12" s="17">
        <v>23.360092000000002</v>
      </c>
      <c r="G12" s="17">
        <v>24.389089999999999</v>
      </c>
      <c r="H12" s="3" t="s">
        <v>9</v>
      </c>
      <c r="I12" s="17">
        <v>8.9678789999999999</v>
      </c>
      <c r="J12" s="17">
        <v>28.464418999999999</v>
      </c>
      <c r="L12" s="1" t="s">
        <v>85</v>
      </c>
      <c r="M12" s="6">
        <v>9.2921209999999999</v>
      </c>
    </row>
    <row r="13" spans="2:13">
      <c r="B13" t="s">
        <v>252</v>
      </c>
      <c r="C13" s="6">
        <v>30.138825883557335</v>
      </c>
      <c r="D13" s="6">
        <v>41.094438018043974</v>
      </c>
      <c r="E13" s="3" t="s">
        <v>4</v>
      </c>
      <c r="F13" s="17">
        <v>42.664091999999997</v>
      </c>
      <c r="G13" s="17">
        <v>50.817608</v>
      </c>
      <c r="H13" s="3" t="s">
        <v>4</v>
      </c>
      <c r="I13" s="17">
        <v>2</v>
      </c>
      <c r="J13" s="17">
        <v>49.054814999999998</v>
      </c>
      <c r="L13" s="1" t="s">
        <v>86</v>
      </c>
      <c r="M13" s="6">
        <v>32.774132000000002</v>
      </c>
    </row>
    <row r="15" spans="2:13" ht="29.5">
      <c r="B15" t="s">
        <v>256</v>
      </c>
      <c r="E15" s="18" t="s">
        <v>259</v>
      </c>
      <c r="H15" s="3" t="s">
        <v>16</v>
      </c>
      <c r="I15" s="3" t="s">
        <v>22</v>
      </c>
      <c r="J15" s="3" t="s">
        <v>23</v>
      </c>
    </row>
    <row r="16" spans="2:13" ht="29.5">
      <c r="B16" s="3" t="s">
        <v>10</v>
      </c>
      <c r="C16" s="29" t="s">
        <v>257</v>
      </c>
      <c r="D16" s="29" t="s">
        <v>260</v>
      </c>
      <c r="E16" s="30" t="s">
        <v>258</v>
      </c>
      <c r="F16" s="3" t="s">
        <v>22</v>
      </c>
      <c r="H16" s="3" t="s">
        <v>10</v>
      </c>
      <c r="I16" s="3"/>
      <c r="J16" s="3"/>
      <c r="L16" s="1" t="s">
        <v>14</v>
      </c>
      <c r="M16" t="s">
        <v>119</v>
      </c>
    </row>
    <row r="17" spans="2:13">
      <c r="B17" s="3" t="s">
        <v>8</v>
      </c>
      <c r="C17" s="28">
        <v>450.82683778294597</v>
      </c>
      <c r="D17" s="6">
        <v>4.2036709999999999</v>
      </c>
      <c r="E17" s="6">
        <v>5.042109</v>
      </c>
      <c r="F17" s="17">
        <v>68.289185000000003</v>
      </c>
      <c r="G17" s="6"/>
      <c r="H17" s="3" t="s">
        <v>8</v>
      </c>
      <c r="I17" s="17">
        <v>68.289185000000003</v>
      </c>
      <c r="J17" s="17">
        <v>21.395735999999999</v>
      </c>
      <c r="L17" s="1" t="s">
        <v>77</v>
      </c>
      <c r="M17" s="6">
        <v>28.043742999999999</v>
      </c>
    </row>
    <row r="18" spans="2:13">
      <c r="B18" s="3" t="s">
        <v>0</v>
      </c>
      <c r="C18" s="28">
        <v>5020.1506410330003</v>
      </c>
      <c r="D18" s="6">
        <v>13.056735</v>
      </c>
      <c r="E18" s="6">
        <v>30.262111999999998</v>
      </c>
      <c r="F18" s="17">
        <v>282.43399699999998</v>
      </c>
      <c r="G18" s="6"/>
      <c r="H18" s="3" t="s">
        <v>0</v>
      </c>
      <c r="I18" s="17">
        <v>282.43399699999998</v>
      </c>
      <c r="J18" s="17">
        <v>50</v>
      </c>
      <c r="L18" s="1" t="s">
        <v>78</v>
      </c>
      <c r="M18" s="6">
        <v>70</v>
      </c>
    </row>
    <row r="19" spans="2:13">
      <c r="B19" s="3" t="s">
        <v>6</v>
      </c>
      <c r="C19" s="28">
        <v>12.5339189073337</v>
      </c>
      <c r="D19" s="6">
        <v>1.532605</v>
      </c>
      <c r="E19" s="6">
        <v>5.6711879999999999</v>
      </c>
      <c r="F19" s="17">
        <v>3.3647529999999999</v>
      </c>
      <c r="G19" s="6"/>
      <c r="H19" s="3" t="s">
        <v>6</v>
      </c>
      <c r="I19" s="17">
        <v>3.3647529999999999</v>
      </c>
      <c r="J19" s="17" t="s">
        <v>24</v>
      </c>
      <c r="L19" s="1" t="s">
        <v>79</v>
      </c>
      <c r="M19" s="6">
        <v>0.88428799999999996</v>
      </c>
    </row>
    <row r="20" spans="2:13">
      <c r="B20" s="3" t="s">
        <v>3</v>
      </c>
      <c r="C20" s="28">
        <v>8614.7903287633508</v>
      </c>
      <c r="D20" s="6">
        <v>28.170431000000001</v>
      </c>
      <c r="E20" s="6">
        <v>79.037655000000001</v>
      </c>
      <c r="F20" s="17">
        <v>796.740858</v>
      </c>
      <c r="G20" s="6"/>
      <c r="H20" s="3" t="s">
        <v>3</v>
      </c>
      <c r="I20" s="17">
        <v>796.740858</v>
      </c>
      <c r="J20" s="17">
        <v>229.54247699999999</v>
      </c>
      <c r="L20" s="1" t="s">
        <v>80</v>
      </c>
      <c r="M20" s="6">
        <v>320</v>
      </c>
    </row>
    <row r="21" spans="2:13">
      <c r="B21" s="3" t="s">
        <v>2</v>
      </c>
      <c r="C21">
        <v>0</v>
      </c>
      <c r="D21" s="14">
        <v>0</v>
      </c>
      <c r="E21" s="14">
        <v>0</v>
      </c>
      <c r="F21" s="17">
        <v>0</v>
      </c>
      <c r="G21" s="6"/>
      <c r="H21" s="3" t="s">
        <v>2</v>
      </c>
      <c r="I21" s="17">
        <v>0</v>
      </c>
      <c r="J21" s="17">
        <v>0</v>
      </c>
      <c r="L21" s="1" t="s">
        <v>81</v>
      </c>
      <c r="M21" s="6">
        <v>0</v>
      </c>
    </row>
    <row r="22" spans="2:13">
      <c r="B22" s="3" t="s">
        <v>7</v>
      </c>
      <c r="C22" s="15">
        <v>4162.82568460527</v>
      </c>
      <c r="D22" s="6">
        <v>25.108447999999999</v>
      </c>
      <c r="E22" s="6">
        <v>56.628082999999997</v>
      </c>
      <c r="F22" s="17">
        <v>516.15935300000001</v>
      </c>
      <c r="G22" s="6"/>
      <c r="H22" s="3" t="s">
        <v>7</v>
      </c>
      <c r="I22" s="17">
        <v>516.15935300000001</v>
      </c>
      <c r="J22" s="17">
        <v>200</v>
      </c>
      <c r="L22" s="1" t="s">
        <v>82</v>
      </c>
      <c r="M22" s="6">
        <v>240</v>
      </c>
    </row>
    <row r="23" spans="2:13">
      <c r="B23" s="3" t="s">
        <v>5</v>
      </c>
      <c r="C23" s="28">
        <v>1349.5427797873299</v>
      </c>
      <c r="D23" s="6">
        <v>11.481534</v>
      </c>
      <c r="E23" s="6">
        <v>17.781535000000002</v>
      </c>
      <c r="F23" s="17">
        <v>61.897289000000001</v>
      </c>
      <c r="G23" s="6"/>
      <c r="H23" s="3" t="s">
        <v>5</v>
      </c>
      <c r="I23" s="17">
        <v>61.897289000000001</v>
      </c>
      <c r="J23" s="17">
        <v>72.382000000000005</v>
      </c>
      <c r="L23" s="1" t="s">
        <v>83</v>
      </c>
      <c r="M23" s="6">
        <v>29.606560000000002</v>
      </c>
    </row>
    <row r="24" spans="2:13">
      <c r="B24" s="3" t="s">
        <v>1</v>
      </c>
      <c r="C24" s="28">
        <v>33856.088833333299</v>
      </c>
      <c r="D24" s="6">
        <v>63.658512000000002</v>
      </c>
      <c r="E24" s="6">
        <v>72.940540999999996</v>
      </c>
      <c r="F24" s="17">
        <v>570</v>
      </c>
      <c r="G24" s="6"/>
      <c r="H24" s="3" t="s">
        <v>1</v>
      </c>
      <c r="I24" s="17">
        <v>570</v>
      </c>
      <c r="J24" s="17">
        <v>75</v>
      </c>
      <c r="L24" s="1" t="s">
        <v>84</v>
      </c>
      <c r="M24" s="6">
        <v>190</v>
      </c>
    </row>
    <row r="25" spans="2:13">
      <c r="B25" s="3" t="s">
        <v>9</v>
      </c>
      <c r="C25" s="28">
        <v>384.02648147413902</v>
      </c>
      <c r="D25" s="6">
        <v>2.6047120000000001</v>
      </c>
      <c r="E25" s="6">
        <v>6.3838460000000001</v>
      </c>
      <c r="F25" s="17">
        <v>22.472681999999999</v>
      </c>
      <c r="G25" s="14"/>
      <c r="H25" s="3" t="s">
        <v>9</v>
      </c>
      <c r="I25" s="17">
        <v>22.472681999999999</v>
      </c>
      <c r="J25" s="17">
        <v>25.315097999999999</v>
      </c>
      <c r="L25" s="1" t="s">
        <v>85</v>
      </c>
      <c r="M25" s="6">
        <v>9.4593950000000007</v>
      </c>
    </row>
    <row r="26" spans="2:13">
      <c r="B26" s="3" t="s">
        <v>4</v>
      </c>
      <c r="C26" s="28">
        <v>450.19053901420102</v>
      </c>
      <c r="D26" s="14">
        <v>6.6609000000000002E-2</v>
      </c>
      <c r="E26" s="14">
        <v>0.20255200000000001</v>
      </c>
      <c r="F26" s="17">
        <v>38.447296999999999</v>
      </c>
      <c r="G26" s="14"/>
      <c r="H26" s="3" t="s">
        <v>4</v>
      </c>
      <c r="I26" s="17">
        <v>38.447296999999999</v>
      </c>
      <c r="J26" s="17">
        <v>39.703271000000001</v>
      </c>
      <c r="L26" s="1" t="s">
        <v>86</v>
      </c>
      <c r="M26" s="6">
        <v>19.452601999999999</v>
      </c>
    </row>
    <row r="27" spans="2:13">
      <c r="B27" s="1"/>
      <c r="C27" s="6"/>
      <c r="D27" s="2"/>
    </row>
    <row r="28" spans="2:13">
      <c r="B28" s="1" t="s">
        <v>261</v>
      </c>
      <c r="C28" s="6"/>
      <c r="D28" s="2"/>
    </row>
    <row r="30" spans="2:13">
      <c r="B30" s="1" t="s">
        <v>8</v>
      </c>
      <c r="C30" t="s">
        <v>31</v>
      </c>
      <c r="D30" s="15">
        <v>13.243003</v>
      </c>
      <c r="E30" s="15">
        <v>105.944022</v>
      </c>
      <c r="F30" s="1" t="s">
        <v>89</v>
      </c>
      <c r="G30" s="6">
        <v>0.72662499999999997</v>
      </c>
    </row>
    <row r="31" spans="2:13">
      <c r="B31" s="1" t="s">
        <v>6</v>
      </c>
      <c r="C31" t="s">
        <v>31</v>
      </c>
      <c r="D31">
        <v>3</v>
      </c>
      <c r="E31">
        <v>24</v>
      </c>
      <c r="F31" s="1" t="s">
        <v>90</v>
      </c>
      <c r="G31" s="6">
        <v>2.5</v>
      </c>
    </row>
    <row r="32" spans="2:13">
      <c r="B32" s="1" t="s">
        <v>0</v>
      </c>
      <c r="C32" t="s">
        <v>31</v>
      </c>
      <c r="D32">
        <v>70</v>
      </c>
      <c r="E32">
        <v>560</v>
      </c>
      <c r="F32" s="1" t="s">
        <v>91</v>
      </c>
      <c r="G32" s="6">
        <v>17.954384000000001</v>
      </c>
    </row>
    <row r="33" spans="2:7">
      <c r="B33" s="1" t="s">
        <v>3</v>
      </c>
      <c r="C33" t="s">
        <v>31</v>
      </c>
      <c r="D33">
        <v>320</v>
      </c>
      <c r="E33">
        <v>2560</v>
      </c>
      <c r="F33" s="1" t="s">
        <v>92</v>
      </c>
      <c r="G33" s="6">
        <v>20</v>
      </c>
    </row>
    <row r="34" spans="2:7">
      <c r="B34" s="1" t="s">
        <v>2</v>
      </c>
      <c r="C34" t="s">
        <v>31</v>
      </c>
      <c r="D34">
        <v>21</v>
      </c>
      <c r="E34">
        <v>168</v>
      </c>
      <c r="F34" s="1" t="s">
        <v>93</v>
      </c>
      <c r="G34" s="6">
        <v>1.7787379999999999</v>
      </c>
    </row>
    <row r="35" spans="2:7">
      <c r="B35" s="1" t="s">
        <v>7</v>
      </c>
      <c r="C35" t="s">
        <v>31</v>
      </c>
      <c r="D35">
        <v>240</v>
      </c>
      <c r="E35">
        <v>1920</v>
      </c>
      <c r="F35" s="1" t="s">
        <v>94</v>
      </c>
      <c r="G35" s="6">
        <v>18.988980000000002</v>
      </c>
    </row>
    <row r="36" spans="2:7">
      <c r="B36" s="1" t="s">
        <v>5</v>
      </c>
      <c r="C36" t="s">
        <v>31</v>
      </c>
      <c r="D36">
        <v>75</v>
      </c>
      <c r="E36">
        <v>600</v>
      </c>
      <c r="F36" s="1" t="s">
        <v>95</v>
      </c>
      <c r="G36" s="6">
        <v>12.08357</v>
      </c>
    </row>
    <row r="37" spans="2:7">
      <c r="B37" s="1" t="s">
        <v>9</v>
      </c>
      <c r="C37" t="s">
        <v>31</v>
      </c>
      <c r="D37">
        <v>30</v>
      </c>
      <c r="E37">
        <v>240</v>
      </c>
      <c r="F37" s="1" t="s">
        <v>96</v>
      </c>
      <c r="G37" s="6">
        <v>8.7808220000000006</v>
      </c>
    </row>
    <row r="38" spans="2:7">
      <c r="B38" s="1" t="s">
        <v>4</v>
      </c>
      <c r="C38" t="s">
        <v>31</v>
      </c>
      <c r="D38">
        <v>45</v>
      </c>
      <c r="E38">
        <v>360</v>
      </c>
      <c r="F38" s="1" t="s">
        <v>97</v>
      </c>
      <c r="G38" s="6">
        <v>25</v>
      </c>
    </row>
    <row r="39" spans="2:7">
      <c r="B39" s="1" t="s">
        <v>1</v>
      </c>
      <c r="C39" t="s">
        <v>31</v>
      </c>
      <c r="D39">
        <v>190</v>
      </c>
      <c r="E39">
        <v>1520</v>
      </c>
      <c r="F39" s="1" t="s">
        <v>98</v>
      </c>
      <c r="G39" s="6">
        <v>23.794589999999999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4363-D27C-45CC-B0BA-0D73E8612A1A}">
  <dimension ref="A1:AS55"/>
  <sheetViews>
    <sheetView topLeftCell="J1" zoomScale="90" zoomScaleNormal="90" workbookViewId="0">
      <selection activeCell="AI44" sqref="AI44:AP55"/>
    </sheetView>
  </sheetViews>
  <sheetFormatPr defaultRowHeight="14.75"/>
  <cols>
    <col min="1" max="1" width="10.40625" customWidth="1"/>
    <col min="3" max="3" width="10.26953125" bestFit="1" customWidth="1"/>
    <col min="5" max="5" width="10.26953125" customWidth="1"/>
    <col min="10" max="10" width="8.7265625" style="16"/>
    <col min="28" max="28" width="11" customWidth="1"/>
    <col min="34" max="34" width="8.7265625" style="16"/>
    <col min="35" max="35" width="10.7265625" customWidth="1"/>
    <col min="37" max="37" width="9.26953125" bestFit="1" customWidth="1"/>
    <col min="39" max="39" width="11.54296875" customWidth="1"/>
  </cols>
  <sheetData>
    <row r="1" spans="1:45" s="16" customFormat="1">
      <c r="A1" s="16" t="s">
        <v>15</v>
      </c>
      <c r="K1" s="16" t="s">
        <v>15</v>
      </c>
      <c r="W1" s="16" t="s">
        <v>30</v>
      </c>
      <c r="AI1" s="16" t="s">
        <v>134</v>
      </c>
    </row>
    <row r="2" spans="1:45">
      <c r="K2" t="s">
        <v>131</v>
      </c>
      <c r="P2" t="s">
        <v>28</v>
      </c>
      <c r="Q2">
        <v>94.5</v>
      </c>
      <c r="R2" s="2" t="s">
        <v>13</v>
      </c>
      <c r="V2" s="16"/>
      <c r="AB2" t="s">
        <v>28</v>
      </c>
      <c r="AC2">
        <v>93.9</v>
      </c>
      <c r="AD2" s="2" t="s">
        <v>13</v>
      </c>
      <c r="AM2" t="s">
        <v>28</v>
      </c>
      <c r="AN2">
        <v>84.5</v>
      </c>
      <c r="AO2" s="2" t="s">
        <v>13</v>
      </c>
    </row>
    <row r="3" spans="1:45">
      <c r="E3" t="s">
        <v>88</v>
      </c>
      <c r="G3" s="1" t="s">
        <v>10</v>
      </c>
      <c r="K3" s="8" t="s">
        <v>14</v>
      </c>
      <c r="L3" s="9"/>
      <c r="M3" s="9" t="s">
        <v>87</v>
      </c>
      <c r="N3" s="9"/>
      <c r="O3" s="8" t="s">
        <v>14</v>
      </c>
      <c r="P3" s="9" t="s">
        <v>88</v>
      </c>
      <c r="Q3" s="1" t="s">
        <v>10</v>
      </c>
      <c r="R3" s="7" t="s">
        <v>27</v>
      </c>
      <c r="T3" s="1" t="s">
        <v>14</v>
      </c>
      <c r="U3" t="s">
        <v>29</v>
      </c>
      <c r="V3" s="16"/>
      <c r="W3" s="8" t="s">
        <v>14</v>
      </c>
      <c r="X3" s="9"/>
      <c r="Y3" s="9" t="s">
        <v>87</v>
      </c>
      <c r="Z3" s="8" t="s">
        <v>14</v>
      </c>
      <c r="AA3" s="9" t="s">
        <v>88</v>
      </c>
      <c r="AB3" s="9"/>
      <c r="AC3" s="1" t="s">
        <v>10</v>
      </c>
      <c r="AD3" t="s">
        <v>27</v>
      </c>
      <c r="AF3" s="1" t="s">
        <v>14</v>
      </c>
      <c r="AG3" t="s">
        <v>29</v>
      </c>
      <c r="AI3" s="1" t="s">
        <v>14</v>
      </c>
      <c r="AK3" s="9" t="s">
        <v>87</v>
      </c>
      <c r="AL3" s="8" t="s">
        <v>14</v>
      </c>
      <c r="AM3" s="9" t="s">
        <v>88</v>
      </c>
      <c r="AN3" s="1" t="s">
        <v>10</v>
      </c>
      <c r="AO3" t="s">
        <v>27</v>
      </c>
      <c r="AR3" s="1" t="s">
        <v>133</v>
      </c>
    </row>
    <row r="4" spans="1:45">
      <c r="A4" s="1" t="s">
        <v>8</v>
      </c>
      <c r="B4" t="s">
        <v>31</v>
      </c>
      <c r="C4" s="6">
        <v>81.847829000000004</v>
      </c>
      <c r="D4" s="1" t="s">
        <v>77</v>
      </c>
      <c r="E4" s="6">
        <v>1.8188409999999999</v>
      </c>
      <c r="G4" s="1" t="s">
        <v>0</v>
      </c>
      <c r="H4" s="6">
        <v>113.354038</v>
      </c>
      <c r="K4" s="1" t="s">
        <v>8</v>
      </c>
      <c r="L4" s="9" t="s">
        <v>31</v>
      </c>
      <c r="M4" s="12">
        <v>396.562839</v>
      </c>
      <c r="N4" s="9">
        <v>45</v>
      </c>
      <c r="O4" s="8" t="s">
        <v>77</v>
      </c>
      <c r="P4" s="10">
        <f>M4/N4</f>
        <v>8.8125075333333331</v>
      </c>
      <c r="Q4" s="1" t="s">
        <v>0</v>
      </c>
      <c r="R4" s="11">
        <v>108.22220799999999</v>
      </c>
      <c r="T4" s="1" t="s">
        <v>32</v>
      </c>
      <c r="U4" t="s">
        <v>24</v>
      </c>
      <c r="V4" s="16"/>
      <c r="W4" s="8" t="s">
        <v>8</v>
      </c>
      <c r="X4" s="9" t="s">
        <v>31</v>
      </c>
      <c r="Y4" s="10">
        <v>148.28115500000001</v>
      </c>
      <c r="Z4" s="8" t="s">
        <v>77</v>
      </c>
      <c r="AA4" s="10">
        <v>3.295137</v>
      </c>
      <c r="AB4" s="9"/>
      <c r="AC4" s="1" t="s">
        <v>0</v>
      </c>
      <c r="AD4" s="6">
        <v>107.567087</v>
      </c>
      <c r="AF4" s="1" t="s">
        <v>32</v>
      </c>
      <c r="AG4" t="s">
        <v>24</v>
      </c>
      <c r="AI4" s="1" t="s">
        <v>8</v>
      </c>
      <c r="AJ4" t="s">
        <v>31</v>
      </c>
      <c r="AK4" s="6">
        <v>81.847829000000004</v>
      </c>
      <c r="AL4" s="1" t="s">
        <v>77</v>
      </c>
      <c r="AM4" s="6">
        <v>1.8188409999999999</v>
      </c>
      <c r="AN4" s="1" t="s">
        <v>0</v>
      </c>
      <c r="AO4" s="6">
        <v>108.150347</v>
      </c>
      <c r="AR4" s="1" t="s">
        <v>32</v>
      </c>
      <c r="AS4" t="s">
        <v>24</v>
      </c>
    </row>
    <row r="5" spans="1:45">
      <c r="A5" s="1" t="s">
        <v>0</v>
      </c>
      <c r="B5" t="s">
        <v>31</v>
      </c>
      <c r="C5" s="6">
        <v>1613.6518160000001</v>
      </c>
      <c r="D5" s="1" t="s">
        <v>78</v>
      </c>
      <c r="E5" s="6">
        <v>23.052168999999999</v>
      </c>
      <c r="G5" s="1" t="s">
        <v>1</v>
      </c>
      <c r="H5" s="6">
        <v>197.70287300000001</v>
      </c>
      <c r="K5" s="1" t="s">
        <v>0</v>
      </c>
      <c r="L5" s="9" t="s">
        <v>31</v>
      </c>
      <c r="M5" s="12">
        <v>1307.9780020000001</v>
      </c>
      <c r="N5" s="9">
        <v>70</v>
      </c>
      <c r="O5" s="8" t="s">
        <v>78</v>
      </c>
      <c r="P5" s="10">
        <f t="shared" ref="P5:P13" si="0">M5/N5</f>
        <v>18.685400028571429</v>
      </c>
      <c r="Q5" s="1" t="s">
        <v>1</v>
      </c>
      <c r="R5" s="11">
        <v>103.25211299999999</v>
      </c>
      <c r="T5" s="1" t="s">
        <v>33</v>
      </c>
      <c r="U5" s="14">
        <v>0.202241</v>
      </c>
      <c r="V5" s="16"/>
      <c r="W5" s="8" t="s">
        <v>0</v>
      </c>
      <c r="X5" s="9" t="s">
        <v>31</v>
      </c>
      <c r="Y5" s="10">
        <v>1307.9780020000001</v>
      </c>
      <c r="Z5" s="8" t="s">
        <v>78</v>
      </c>
      <c r="AA5" s="10">
        <v>18.685400000000001</v>
      </c>
      <c r="AB5" s="9"/>
      <c r="AC5" s="1" t="s">
        <v>1</v>
      </c>
      <c r="AD5" s="6">
        <v>103.12216100000001</v>
      </c>
      <c r="AF5" s="1" t="s">
        <v>33</v>
      </c>
      <c r="AG5">
        <v>0.202241</v>
      </c>
      <c r="AI5" s="1" t="s">
        <v>0</v>
      </c>
      <c r="AJ5" t="s">
        <v>31</v>
      </c>
      <c r="AK5" s="6">
        <v>1640.4195340000001</v>
      </c>
      <c r="AL5" s="1" t="s">
        <v>78</v>
      </c>
      <c r="AM5" s="6">
        <v>23.434564999999999</v>
      </c>
      <c r="AN5" s="1" t="s">
        <v>1</v>
      </c>
      <c r="AO5" s="6">
        <v>84.213143000000002</v>
      </c>
      <c r="AR5" s="1" t="s">
        <v>33</v>
      </c>
      <c r="AS5">
        <v>0.202241</v>
      </c>
    </row>
    <row r="6" spans="1:45">
      <c r="A6" s="1" t="s">
        <v>6</v>
      </c>
      <c r="B6" t="s">
        <v>31</v>
      </c>
      <c r="C6" s="6">
        <v>3.5656829999999999</v>
      </c>
      <c r="D6" s="1" t="s">
        <v>79</v>
      </c>
      <c r="E6" s="6">
        <v>1.188561</v>
      </c>
      <c r="G6" s="1" t="s">
        <v>2</v>
      </c>
      <c r="H6" s="6">
        <v>54.250292000000002</v>
      </c>
      <c r="K6" s="1" t="s">
        <v>6</v>
      </c>
      <c r="L6" s="9" t="s">
        <v>31</v>
      </c>
      <c r="M6" s="12">
        <v>14.612759</v>
      </c>
      <c r="N6" s="9">
        <v>3</v>
      </c>
      <c r="O6" s="8" t="s">
        <v>79</v>
      </c>
      <c r="P6" s="10">
        <f t="shared" si="0"/>
        <v>4.8709196666666665</v>
      </c>
      <c r="Q6" s="1" t="s">
        <v>2</v>
      </c>
      <c r="R6" s="11">
        <v>59.117713000000002</v>
      </c>
      <c r="T6" s="1" t="s">
        <v>34</v>
      </c>
      <c r="U6" s="14">
        <v>0.49504500000000001</v>
      </c>
      <c r="V6" s="16"/>
      <c r="W6" s="8" t="s">
        <v>6</v>
      </c>
      <c r="X6" s="9" t="s">
        <v>31</v>
      </c>
      <c r="Y6" s="10">
        <v>8.3703090000000007</v>
      </c>
      <c r="Z6" s="8" t="s">
        <v>79</v>
      </c>
      <c r="AA6" s="10">
        <v>2.7901030000000002</v>
      </c>
      <c r="AB6" s="9"/>
      <c r="AC6" s="1" t="s">
        <v>2</v>
      </c>
      <c r="AD6" s="6">
        <v>58.024799000000002</v>
      </c>
      <c r="AF6" s="1" t="s">
        <v>34</v>
      </c>
      <c r="AG6">
        <v>0.49504500000000001</v>
      </c>
      <c r="AI6" s="1" t="s">
        <v>6</v>
      </c>
      <c r="AJ6" t="s">
        <v>31</v>
      </c>
      <c r="AK6" s="6">
        <v>3.5656829999999999</v>
      </c>
      <c r="AL6" s="1" t="s">
        <v>79</v>
      </c>
      <c r="AM6" s="6">
        <v>1.188561</v>
      </c>
      <c r="AN6" s="1" t="s">
        <v>2</v>
      </c>
      <c r="AO6" s="6">
        <v>54.250292000000002</v>
      </c>
      <c r="AR6" s="1" t="s">
        <v>34</v>
      </c>
      <c r="AS6">
        <v>0.49504500000000001</v>
      </c>
    </row>
    <row r="7" spans="1:45">
      <c r="A7" s="1" t="s">
        <v>3</v>
      </c>
      <c r="B7" t="s">
        <v>31</v>
      </c>
      <c r="C7" s="6">
        <v>4496.3188609999997</v>
      </c>
      <c r="D7" s="1" t="s">
        <v>80</v>
      </c>
      <c r="E7" s="6">
        <v>14.050996</v>
      </c>
      <c r="G7" s="1" t="s">
        <v>3</v>
      </c>
      <c r="H7" s="6">
        <v>87.970004000000003</v>
      </c>
      <c r="K7" s="1" t="s">
        <v>3</v>
      </c>
      <c r="L7" s="9" t="s">
        <v>31</v>
      </c>
      <c r="M7" s="12">
        <v>4496.3188609999997</v>
      </c>
      <c r="N7" s="9">
        <v>320</v>
      </c>
      <c r="O7" s="8" t="s">
        <v>80</v>
      </c>
      <c r="P7" s="10">
        <f t="shared" si="0"/>
        <v>14.050996440624999</v>
      </c>
      <c r="Q7" s="1" t="s">
        <v>3</v>
      </c>
      <c r="R7" s="11">
        <v>93.910275999999996</v>
      </c>
      <c r="T7" s="1" t="s">
        <v>35</v>
      </c>
      <c r="U7" s="14">
        <v>0.89049100000000003</v>
      </c>
      <c r="V7" s="16"/>
      <c r="W7" s="8" t="s">
        <v>3</v>
      </c>
      <c r="X7" s="9" t="s">
        <v>31</v>
      </c>
      <c r="Y7" s="10">
        <v>4496.3188609999997</v>
      </c>
      <c r="Z7" s="8" t="s">
        <v>80</v>
      </c>
      <c r="AA7" s="10">
        <v>14.050996</v>
      </c>
      <c r="AB7" s="9"/>
      <c r="AC7" s="1" t="s">
        <v>3</v>
      </c>
      <c r="AD7" s="6">
        <v>93.654349999999994</v>
      </c>
      <c r="AF7" s="1" t="s">
        <v>35</v>
      </c>
      <c r="AG7">
        <v>0.83035400000000004</v>
      </c>
      <c r="AI7" s="1" t="s">
        <v>3</v>
      </c>
      <c r="AJ7" t="s">
        <v>31</v>
      </c>
      <c r="AK7" s="6">
        <v>4496.3188609999997</v>
      </c>
      <c r="AL7" s="1" t="s">
        <v>80</v>
      </c>
      <c r="AM7" s="6">
        <v>14.050996</v>
      </c>
      <c r="AN7" s="1" t="s">
        <v>3</v>
      </c>
      <c r="AO7" s="6">
        <v>87.970004000000003</v>
      </c>
      <c r="AR7" s="1" t="s">
        <v>35</v>
      </c>
      <c r="AS7">
        <v>0.69368200000000002</v>
      </c>
    </row>
    <row r="8" spans="1:45">
      <c r="A8" s="1" t="s">
        <v>2</v>
      </c>
      <c r="B8" t="s">
        <v>31</v>
      </c>
      <c r="C8" s="6">
        <v>54.986474000000001</v>
      </c>
      <c r="D8" s="1" t="s">
        <v>81</v>
      </c>
      <c r="E8" s="6">
        <v>2.7493240000000001</v>
      </c>
      <c r="G8" s="1" t="s">
        <v>4</v>
      </c>
      <c r="H8" s="6">
        <v>71.570536000000004</v>
      </c>
      <c r="K8" s="1" t="s">
        <v>2</v>
      </c>
      <c r="L8" s="9" t="s">
        <v>31</v>
      </c>
      <c r="M8" s="12">
        <v>187.99006700000001</v>
      </c>
      <c r="N8" s="9">
        <v>20</v>
      </c>
      <c r="O8" s="8" t="s">
        <v>81</v>
      </c>
      <c r="P8" s="10">
        <f t="shared" si="0"/>
        <v>9.3995033499999998</v>
      </c>
      <c r="Q8" s="1" t="s">
        <v>4</v>
      </c>
      <c r="R8" s="11">
        <v>84.568971000000005</v>
      </c>
      <c r="T8" s="1" t="s">
        <v>36</v>
      </c>
      <c r="U8" t="s">
        <v>24</v>
      </c>
      <c r="V8" s="16"/>
      <c r="W8" s="8" t="s">
        <v>2</v>
      </c>
      <c r="X8" s="9" t="s">
        <v>31</v>
      </c>
      <c r="Y8" s="10">
        <v>99.634523000000002</v>
      </c>
      <c r="Z8" s="8" t="s">
        <v>81</v>
      </c>
      <c r="AA8" s="10">
        <v>4.9817260000000001</v>
      </c>
      <c r="AB8" s="9"/>
      <c r="AC8" s="1" t="s">
        <v>4</v>
      </c>
      <c r="AD8" s="6">
        <v>84.524787000000003</v>
      </c>
      <c r="AF8" s="1" t="s">
        <v>36</v>
      </c>
      <c r="AG8" t="s">
        <v>24</v>
      </c>
      <c r="AI8" s="1" t="s">
        <v>2</v>
      </c>
      <c r="AJ8" t="s">
        <v>31</v>
      </c>
      <c r="AK8" s="6">
        <v>54.986474000000001</v>
      </c>
      <c r="AL8" s="1" t="s">
        <v>81</v>
      </c>
      <c r="AM8" s="6">
        <v>2.7493240000000001</v>
      </c>
      <c r="AN8" s="1" t="s">
        <v>4</v>
      </c>
      <c r="AO8" s="6">
        <v>71.570532999999998</v>
      </c>
      <c r="AR8" s="1" t="s">
        <v>36</v>
      </c>
      <c r="AS8" t="s">
        <v>24</v>
      </c>
    </row>
    <row r="9" spans="1:45">
      <c r="A9" s="1" t="s">
        <v>7</v>
      </c>
      <c r="B9" t="s">
        <v>31</v>
      </c>
      <c r="C9" s="6">
        <v>4246.9991659999996</v>
      </c>
      <c r="D9" s="1" t="s">
        <v>82</v>
      </c>
      <c r="E9" s="6">
        <v>16.987997</v>
      </c>
      <c r="G9" s="1" t="s">
        <v>5</v>
      </c>
      <c r="H9" s="6">
        <v>76.508262000000002</v>
      </c>
      <c r="K9" s="1" t="s">
        <v>7</v>
      </c>
      <c r="L9" s="9" t="s">
        <v>31</v>
      </c>
      <c r="M9" s="12">
        <v>3491.0320860000002</v>
      </c>
      <c r="N9" s="9">
        <v>250</v>
      </c>
      <c r="O9" s="8" t="s">
        <v>82</v>
      </c>
      <c r="P9" s="10">
        <f t="shared" si="0"/>
        <v>13.964128344000001</v>
      </c>
      <c r="Q9" s="1" t="s">
        <v>5</v>
      </c>
      <c r="R9" s="11">
        <v>89.868854999999996</v>
      </c>
      <c r="T9" s="1" t="s">
        <v>37</v>
      </c>
      <c r="U9" s="14">
        <v>0.42482999999999999</v>
      </c>
      <c r="V9" s="16"/>
      <c r="W9" s="8" t="s">
        <v>7</v>
      </c>
      <c r="X9" s="9" t="s">
        <v>31</v>
      </c>
      <c r="Y9" s="10">
        <v>4508.9792580000003</v>
      </c>
      <c r="Z9" s="8" t="s">
        <v>82</v>
      </c>
      <c r="AA9" s="10">
        <v>18.035917000000001</v>
      </c>
      <c r="AB9" s="9"/>
      <c r="AC9" s="1" t="s">
        <v>5</v>
      </c>
      <c r="AD9" s="6">
        <v>89.862986000000006</v>
      </c>
      <c r="AF9" s="1" t="s">
        <v>37</v>
      </c>
      <c r="AG9">
        <v>0.41045100000000001</v>
      </c>
      <c r="AI9" s="1" t="s">
        <v>7</v>
      </c>
      <c r="AJ9" t="s">
        <v>31</v>
      </c>
      <c r="AK9" s="6">
        <v>3491.0320860000002</v>
      </c>
      <c r="AL9" s="1" t="s">
        <v>82</v>
      </c>
      <c r="AM9" s="6">
        <v>13.964128000000001</v>
      </c>
      <c r="AN9" s="1" t="s">
        <v>5</v>
      </c>
      <c r="AO9" s="6">
        <v>76.731915000000001</v>
      </c>
      <c r="AR9" s="1" t="s">
        <v>37</v>
      </c>
      <c r="AS9">
        <v>0.38161</v>
      </c>
    </row>
    <row r="10" spans="1:45">
      <c r="A10" s="1" t="s">
        <v>5</v>
      </c>
      <c r="B10" t="s">
        <v>31</v>
      </c>
      <c r="C10" s="6">
        <v>441.62104399999998</v>
      </c>
      <c r="D10" s="1" t="s">
        <v>83</v>
      </c>
      <c r="E10" s="6">
        <v>5.8882810000000001</v>
      </c>
      <c r="G10" s="1" t="s">
        <v>6</v>
      </c>
      <c r="H10" s="6">
        <v>82.467045999999996</v>
      </c>
      <c r="K10" s="1" t="s">
        <v>5</v>
      </c>
      <c r="L10" s="9" t="s">
        <v>31</v>
      </c>
      <c r="M10" s="12">
        <v>1813.024907</v>
      </c>
      <c r="N10" s="9">
        <v>75</v>
      </c>
      <c r="O10" s="8" t="s">
        <v>83</v>
      </c>
      <c r="P10" s="10">
        <f t="shared" si="0"/>
        <v>24.173665426666666</v>
      </c>
      <c r="Q10" s="1" t="s">
        <v>6</v>
      </c>
      <c r="R10" s="11">
        <v>107.561998</v>
      </c>
      <c r="T10" s="1" t="s">
        <v>38</v>
      </c>
      <c r="U10" s="14">
        <v>8.4231E-2</v>
      </c>
      <c r="V10" s="16"/>
      <c r="W10" s="8" t="s">
        <v>5</v>
      </c>
      <c r="X10" s="9" t="s">
        <v>31</v>
      </c>
      <c r="Y10" s="10">
        <v>1813.024907</v>
      </c>
      <c r="Z10" s="8" t="s">
        <v>83</v>
      </c>
      <c r="AA10" s="10">
        <v>24.173665</v>
      </c>
      <c r="AB10" s="9"/>
      <c r="AC10" s="1" t="s">
        <v>6</v>
      </c>
      <c r="AD10" s="6">
        <v>93.532488999999998</v>
      </c>
      <c r="AF10" s="1" t="s">
        <v>38</v>
      </c>
      <c r="AG10">
        <v>6.8252999999999994E-2</v>
      </c>
      <c r="AI10" s="1" t="s">
        <v>5</v>
      </c>
      <c r="AJ10" t="s">
        <v>31</v>
      </c>
      <c r="AK10" s="6">
        <v>407.46079099999997</v>
      </c>
      <c r="AL10" s="1" t="s">
        <v>83</v>
      </c>
      <c r="AM10" s="6">
        <v>5.4328110000000001</v>
      </c>
      <c r="AN10" s="1" t="s">
        <v>6</v>
      </c>
      <c r="AO10" s="6">
        <v>82.467045999999996</v>
      </c>
      <c r="AR10" s="1" t="s">
        <v>38</v>
      </c>
      <c r="AS10">
        <v>6.8372000000000002E-2</v>
      </c>
    </row>
    <row r="11" spans="1:45">
      <c r="A11" s="1" t="s">
        <v>1</v>
      </c>
      <c r="B11" t="s">
        <v>31</v>
      </c>
      <c r="C11" s="6">
        <v>20834.584363000002</v>
      </c>
      <c r="D11" s="1" t="s">
        <v>84</v>
      </c>
      <c r="E11" s="6">
        <v>104.172922</v>
      </c>
      <c r="G11" s="1" t="s">
        <v>7</v>
      </c>
      <c r="H11" s="6">
        <v>79.106144999999998</v>
      </c>
      <c r="K11" s="1" t="s">
        <v>1</v>
      </c>
      <c r="L11" s="9" t="s">
        <v>31</v>
      </c>
      <c r="M11" s="12">
        <v>6926.155874</v>
      </c>
      <c r="N11" s="9">
        <v>200</v>
      </c>
      <c r="O11" s="8" t="s">
        <v>84</v>
      </c>
      <c r="P11" s="10">
        <f t="shared" si="0"/>
        <v>34.630779369999999</v>
      </c>
      <c r="Q11" s="1" t="s">
        <v>7</v>
      </c>
      <c r="R11" s="11">
        <v>84.971143999999995</v>
      </c>
      <c r="T11" s="1" t="s">
        <v>39</v>
      </c>
      <c r="U11" s="14" t="s">
        <v>24</v>
      </c>
      <c r="V11" s="16"/>
      <c r="W11" s="8" t="s">
        <v>1</v>
      </c>
      <c r="X11" s="9" t="s">
        <v>31</v>
      </c>
      <c r="Y11" s="10">
        <v>6926.155874</v>
      </c>
      <c r="Z11" s="8" t="s">
        <v>84</v>
      </c>
      <c r="AA11" s="10">
        <v>34.630778999999997</v>
      </c>
      <c r="AB11" s="9"/>
      <c r="AC11" s="1" t="s">
        <v>7</v>
      </c>
      <c r="AD11" s="6">
        <v>84.337091999999998</v>
      </c>
      <c r="AF11" s="1" t="s">
        <v>39</v>
      </c>
      <c r="AG11" t="s">
        <v>24</v>
      </c>
      <c r="AI11" s="1" t="s">
        <v>1</v>
      </c>
      <c r="AJ11" t="s">
        <v>31</v>
      </c>
      <c r="AK11" s="6">
        <v>2466.9975989999998</v>
      </c>
      <c r="AL11" s="1" t="s">
        <v>84</v>
      </c>
      <c r="AM11" s="6">
        <v>12.334987999999999</v>
      </c>
      <c r="AN11" s="1" t="s">
        <v>7</v>
      </c>
      <c r="AO11" s="6">
        <v>78.304653000000002</v>
      </c>
      <c r="AR11" s="1" t="s">
        <v>39</v>
      </c>
      <c r="AS11" t="s">
        <v>24</v>
      </c>
    </row>
    <row r="12" spans="1:45">
      <c r="A12" s="1" t="s">
        <v>9</v>
      </c>
      <c r="B12" t="s">
        <v>31</v>
      </c>
      <c r="C12" s="6">
        <v>84.983217999999994</v>
      </c>
      <c r="D12" s="1" t="s">
        <v>85</v>
      </c>
      <c r="E12" s="6">
        <v>2.8327740000000001</v>
      </c>
      <c r="G12" s="1" t="s">
        <v>8</v>
      </c>
      <c r="H12" s="6">
        <v>82.320814999999996</v>
      </c>
      <c r="K12" s="1" t="s">
        <v>9</v>
      </c>
      <c r="L12" s="9" t="s">
        <v>31</v>
      </c>
      <c r="M12" s="12">
        <v>276.89770099999998</v>
      </c>
      <c r="N12" s="9">
        <v>30</v>
      </c>
      <c r="O12" s="8" t="s">
        <v>85</v>
      </c>
      <c r="P12" s="10">
        <f t="shared" si="0"/>
        <v>9.2299233666666662</v>
      </c>
      <c r="Q12" s="1" t="s">
        <v>8</v>
      </c>
      <c r="R12" s="11">
        <v>98.619601000000003</v>
      </c>
      <c r="T12" s="1" t="s">
        <v>40</v>
      </c>
      <c r="U12" s="14">
        <v>0.97692199999999996</v>
      </c>
      <c r="V12" s="16"/>
      <c r="W12" s="8" t="s">
        <v>9</v>
      </c>
      <c r="X12" s="9" t="s">
        <v>31</v>
      </c>
      <c r="Y12" s="10">
        <v>276.89770099999998</v>
      </c>
      <c r="Z12" s="8" t="s">
        <v>85</v>
      </c>
      <c r="AA12" s="10">
        <v>9.2299229999999994</v>
      </c>
      <c r="AB12" s="9"/>
      <c r="AC12" s="1" t="s">
        <v>8</v>
      </c>
      <c r="AD12" s="6">
        <v>95.048441999999994</v>
      </c>
      <c r="AF12" s="1" t="s">
        <v>40</v>
      </c>
      <c r="AG12">
        <v>0.98403300000000005</v>
      </c>
      <c r="AI12" s="1" t="s">
        <v>9</v>
      </c>
      <c r="AJ12" t="s">
        <v>31</v>
      </c>
      <c r="AK12" s="6">
        <v>84.983217999999994</v>
      </c>
      <c r="AL12" s="1" t="s">
        <v>85</v>
      </c>
      <c r="AM12" s="6">
        <v>2.8327740000000001</v>
      </c>
      <c r="AN12" s="1" t="s">
        <v>8</v>
      </c>
      <c r="AO12" s="6">
        <v>82.320814999999996</v>
      </c>
      <c r="AR12" s="1" t="s">
        <v>40</v>
      </c>
      <c r="AS12">
        <v>0.78563099999999997</v>
      </c>
    </row>
    <row r="13" spans="1:45">
      <c r="A13" s="1" t="s">
        <v>4</v>
      </c>
      <c r="B13" t="s">
        <v>31</v>
      </c>
      <c r="C13" s="6">
        <v>180.14858699999999</v>
      </c>
      <c r="D13" s="1" t="s">
        <v>86</v>
      </c>
      <c r="E13" s="6">
        <v>4.0033019999999997</v>
      </c>
      <c r="G13" s="1" t="s">
        <v>9</v>
      </c>
      <c r="H13" s="6">
        <v>57.073737999999999</v>
      </c>
      <c r="K13" s="1" t="s">
        <v>4</v>
      </c>
      <c r="L13" s="9" t="s">
        <v>31</v>
      </c>
      <c r="M13" s="12">
        <v>390.85817100000003</v>
      </c>
      <c r="N13" s="9">
        <v>45</v>
      </c>
      <c r="O13" s="8" t="s">
        <v>86</v>
      </c>
      <c r="P13" s="10">
        <f t="shared" si="0"/>
        <v>8.6857371333333333</v>
      </c>
      <c r="Q13" s="1" t="s">
        <v>9</v>
      </c>
      <c r="R13" s="11">
        <v>62.743872000000003</v>
      </c>
      <c r="T13" s="1" t="s">
        <v>41</v>
      </c>
      <c r="U13" s="14">
        <v>2.5770000000000001E-2</v>
      </c>
      <c r="V13" s="16"/>
      <c r="W13" s="8" t="s">
        <v>4</v>
      </c>
      <c r="X13" s="9" t="s">
        <v>31</v>
      </c>
      <c r="Y13" s="10">
        <v>390.85817100000003</v>
      </c>
      <c r="Z13" s="8" t="s">
        <v>86</v>
      </c>
      <c r="AA13" s="10">
        <v>8.6857369999999996</v>
      </c>
      <c r="AB13" s="9"/>
      <c r="AC13" s="1" t="s">
        <v>9</v>
      </c>
      <c r="AD13" s="6">
        <v>62.493679</v>
      </c>
      <c r="AF13" s="1" t="s">
        <v>41</v>
      </c>
      <c r="AG13">
        <v>3.3716000000000003E-2</v>
      </c>
      <c r="AI13" s="1" t="s">
        <v>4</v>
      </c>
      <c r="AJ13" t="s">
        <v>31</v>
      </c>
      <c r="AK13" s="6">
        <v>180.14858699999999</v>
      </c>
      <c r="AL13" s="1" t="s">
        <v>86</v>
      </c>
      <c r="AM13" s="6">
        <v>4.0033019999999997</v>
      </c>
      <c r="AN13" s="1" t="s">
        <v>9</v>
      </c>
      <c r="AO13" s="6">
        <v>57.073737999999999</v>
      </c>
      <c r="AR13" s="1" t="s">
        <v>41</v>
      </c>
      <c r="AS13">
        <v>0.20297299999999999</v>
      </c>
    </row>
    <row r="14" spans="1:45">
      <c r="T14" s="1" t="s">
        <v>42</v>
      </c>
      <c r="U14" t="s">
        <v>24</v>
      </c>
      <c r="V14" s="16"/>
      <c r="AF14" s="1" t="s">
        <v>42</v>
      </c>
      <c r="AG14" t="s">
        <v>24</v>
      </c>
      <c r="AR14" s="1" t="s">
        <v>42</v>
      </c>
      <c r="AS14" t="s">
        <v>24</v>
      </c>
    </row>
    <row r="15" spans="1:45">
      <c r="K15" s="1" t="s">
        <v>26</v>
      </c>
      <c r="T15" s="1" t="s">
        <v>43</v>
      </c>
      <c r="U15" t="s">
        <v>24</v>
      </c>
      <c r="V15" s="16"/>
      <c r="W15" s="1" t="s">
        <v>26</v>
      </c>
      <c r="AF15" s="1" t="s">
        <v>43</v>
      </c>
      <c r="AG15" t="s">
        <v>24</v>
      </c>
      <c r="AR15" s="1" t="s">
        <v>43</v>
      </c>
      <c r="AS15" t="s">
        <v>24</v>
      </c>
    </row>
    <row r="16" spans="1:45" ht="29.5">
      <c r="A16" s="3" t="s">
        <v>16</v>
      </c>
      <c r="B16" s="3" t="s">
        <v>17</v>
      </c>
      <c r="C16" s="3" t="s">
        <v>18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3" t="s">
        <v>22</v>
      </c>
      <c r="R16" s="3" t="s">
        <v>23</v>
      </c>
      <c r="T16" s="1" t="s">
        <v>44</v>
      </c>
      <c r="U16" s="14">
        <v>3.6923999999999998E-2</v>
      </c>
      <c r="V16" s="16"/>
      <c r="W16" s="3" t="s">
        <v>16</v>
      </c>
      <c r="X16" s="3" t="s">
        <v>17</v>
      </c>
      <c r="Y16" s="3" t="s">
        <v>18</v>
      </c>
      <c r="Z16" s="3" t="s">
        <v>19</v>
      </c>
      <c r="AA16" s="3" t="s">
        <v>20</v>
      </c>
      <c r="AB16" s="3" t="s">
        <v>21</v>
      </c>
      <c r="AC16" s="3" t="s">
        <v>22</v>
      </c>
      <c r="AD16" s="3" t="s">
        <v>23</v>
      </c>
      <c r="AF16" s="1" t="s">
        <v>44</v>
      </c>
      <c r="AG16">
        <v>1.9812E-2</v>
      </c>
      <c r="AI16" s="3" t="s">
        <v>16</v>
      </c>
      <c r="AJ16" s="3" t="s">
        <v>17</v>
      </c>
      <c r="AK16" s="3" t="s">
        <v>18</v>
      </c>
      <c r="AL16" s="3" t="s">
        <v>19</v>
      </c>
      <c r="AM16" s="3" t="s">
        <v>20</v>
      </c>
      <c r="AN16" s="3" t="s">
        <v>21</v>
      </c>
      <c r="AO16" s="3" t="s">
        <v>22</v>
      </c>
      <c r="AP16" s="3" t="s">
        <v>23</v>
      </c>
      <c r="AR16" s="1" t="s">
        <v>44</v>
      </c>
      <c r="AS16">
        <v>8.6003999999999997E-2</v>
      </c>
    </row>
    <row r="17" spans="1:45">
      <c r="A17" s="3" t="s">
        <v>10</v>
      </c>
      <c r="B17" s="3"/>
      <c r="C17" s="3"/>
      <c r="D17" s="3"/>
      <c r="E17" s="3"/>
      <c r="F17" s="3"/>
      <c r="G17" s="3"/>
      <c r="H17" s="3"/>
      <c r="K17" s="3" t="s">
        <v>10</v>
      </c>
      <c r="L17" s="3"/>
      <c r="M17" s="3"/>
      <c r="N17" s="3"/>
      <c r="O17" s="3"/>
      <c r="P17" s="3"/>
      <c r="Q17" s="3"/>
      <c r="R17" s="3"/>
      <c r="T17" s="1" t="s">
        <v>45</v>
      </c>
      <c r="U17" s="14">
        <v>7.5362999999999999E-2</v>
      </c>
      <c r="V17" s="16"/>
      <c r="W17" s="3" t="s">
        <v>10</v>
      </c>
      <c r="X17" s="3"/>
      <c r="Y17" s="3"/>
      <c r="Z17" s="3"/>
      <c r="AA17" s="3"/>
      <c r="AB17" s="3"/>
      <c r="AC17" s="3"/>
      <c r="AD17" s="3"/>
      <c r="AF17" s="1" t="s">
        <v>45</v>
      </c>
      <c r="AG17">
        <v>6.3277E-2</v>
      </c>
      <c r="AI17" s="3" t="s">
        <v>10</v>
      </c>
      <c r="AJ17" s="3"/>
      <c r="AK17" s="3"/>
      <c r="AL17" s="3"/>
      <c r="AM17" s="3"/>
      <c r="AN17" s="3"/>
      <c r="AO17" s="3"/>
      <c r="AP17" s="3"/>
      <c r="AR17" s="1" t="s">
        <v>45</v>
      </c>
      <c r="AS17">
        <v>4.3574000000000002E-2</v>
      </c>
    </row>
    <row r="18" spans="1:45">
      <c r="A18" s="3" t="s">
        <v>0</v>
      </c>
      <c r="B18" s="4" t="s">
        <v>24</v>
      </c>
      <c r="C18" s="4" t="s">
        <v>24</v>
      </c>
      <c r="D18" s="4">
        <v>0</v>
      </c>
      <c r="E18" s="4" t="s">
        <v>24</v>
      </c>
      <c r="F18" s="4" t="s">
        <v>24</v>
      </c>
      <c r="G18" s="4">
        <v>440</v>
      </c>
      <c r="H18" s="4">
        <v>30</v>
      </c>
      <c r="K18" s="3" t="s">
        <v>0</v>
      </c>
      <c r="L18" s="4" t="s">
        <v>24</v>
      </c>
      <c r="M18" s="4" t="s">
        <v>24</v>
      </c>
      <c r="N18" s="4">
        <v>0</v>
      </c>
      <c r="O18" s="4" t="s">
        <v>24</v>
      </c>
      <c r="P18" s="4" t="s">
        <v>24</v>
      </c>
      <c r="Q18" s="4">
        <v>389.01424700000001</v>
      </c>
      <c r="R18" s="4">
        <v>60</v>
      </c>
      <c r="T18" s="1" t="s">
        <v>46</v>
      </c>
      <c r="U18" s="14">
        <v>0.52043499999999998</v>
      </c>
      <c r="V18" s="16"/>
      <c r="W18" s="3" t="s">
        <v>0</v>
      </c>
      <c r="X18" s="4" t="s">
        <v>24</v>
      </c>
      <c r="Y18" s="4" t="s">
        <v>24</v>
      </c>
      <c r="Z18" s="4">
        <v>0</v>
      </c>
      <c r="AA18" s="4" t="s">
        <v>24</v>
      </c>
      <c r="AB18" s="4" t="s">
        <v>24</v>
      </c>
      <c r="AC18" s="4">
        <v>389.01424700000001</v>
      </c>
      <c r="AD18" s="4">
        <v>60</v>
      </c>
      <c r="AF18" s="1" t="s">
        <v>46</v>
      </c>
      <c r="AG18">
        <v>0.51816200000000001</v>
      </c>
      <c r="AI18" s="3" t="s">
        <v>0</v>
      </c>
      <c r="AJ18" s="4" t="s">
        <v>24</v>
      </c>
      <c r="AK18" s="4" t="s">
        <v>24</v>
      </c>
      <c r="AL18" s="4">
        <v>0</v>
      </c>
      <c r="AM18" s="4" t="s">
        <v>24</v>
      </c>
      <c r="AN18" s="4" t="s">
        <v>24</v>
      </c>
      <c r="AO18" s="4">
        <v>323.44361300000003</v>
      </c>
      <c r="AP18" s="4">
        <v>74.698899999999995</v>
      </c>
      <c r="AR18" s="1" t="s">
        <v>46</v>
      </c>
      <c r="AS18">
        <v>0.45321499999999998</v>
      </c>
    </row>
    <row r="19" spans="1:45">
      <c r="A19" s="3" t="s">
        <v>1</v>
      </c>
      <c r="B19" s="4">
        <v>10</v>
      </c>
      <c r="C19" s="4" t="s">
        <v>24</v>
      </c>
      <c r="D19" s="4">
        <v>0</v>
      </c>
      <c r="E19" s="4" t="s">
        <v>24</v>
      </c>
      <c r="F19" s="4" t="s">
        <v>24</v>
      </c>
      <c r="G19" s="4">
        <v>680</v>
      </c>
      <c r="H19" s="4">
        <v>46</v>
      </c>
      <c r="K19" s="3" t="s">
        <v>1</v>
      </c>
      <c r="L19" s="4">
        <v>10</v>
      </c>
      <c r="M19" s="4" t="s">
        <v>24</v>
      </c>
      <c r="N19" s="4">
        <v>0</v>
      </c>
      <c r="O19" s="4" t="s">
        <v>24</v>
      </c>
      <c r="P19" s="4" t="s">
        <v>24</v>
      </c>
      <c r="Q19" s="4">
        <v>680</v>
      </c>
      <c r="R19" s="4">
        <v>92</v>
      </c>
      <c r="T19" s="1" t="s">
        <v>47</v>
      </c>
      <c r="U19" s="14">
        <v>0.13117599999999999</v>
      </c>
      <c r="V19" s="16"/>
      <c r="W19" s="3" t="s">
        <v>1</v>
      </c>
      <c r="X19" s="4">
        <v>10</v>
      </c>
      <c r="Y19" s="4" t="s">
        <v>24</v>
      </c>
      <c r="Z19" s="4">
        <v>0</v>
      </c>
      <c r="AA19" s="4" t="s">
        <v>24</v>
      </c>
      <c r="AB19" s="4" t="s">
        <v>24</v>
      </c>
      <c r="AC19" s="4">
        <v>680</v>
      </c>
      <c r="AD19" s="4">
        <v>92</v>
      </c>
      <c r="AF19" s="1" t="s">
        <v>47</v>
      </c>
      <c r="AG19">
        <v>0.12995300000000001</v>
      </c>
      <c r="AI19" s="3" t="s">
        <v>1</v>
      </c>
      <c r="AJ19" s="4">
        <v>10</v>
      </c>
      <c r="AK19" s="4" t="s">
        <v>24</v>
      </c>
      <c r="AL19" s="4">
        <v>0</v>
      </c>
      <c r="AM19" s="4" t="s">
        <v>24</v>
      </c>
      <c r="AN19" s="4" t="s">
        <v>24</v>
      </c>
      <c r="AO19" s="4">
        <v>633.61116700000002</v>
      </c>
      <c r="AP19" s="4">
        <v>242.966037</v>
      </c>
      <c r="AR19" s="1" t="s">
        <v>47</v>
      </c>
      <c r="AS19">
        <v>0.13687099999999999</v>
      </c>
    </row>
    <row r="20" spans="1:45">
      <c r="A20" s="3" t="s">
        <v>2</v>
      </c>
      <c r="B20" s="4" t="s">
        <v>24</v>
      </c>
      <c r="C20" s="4" t="s">
        <v>24</v>
      </c>
      <c r="D20" s="4">
        <v>0</v>
      </c>
      <c r="E20" s="4">
        <v>5.4495110000000002</v>
      </c>
      <c r="F20" s="4">
        <v>8</v>
      </c>
      <c r="G20" s="4">
        <v>8.3458210000000008</v>
      </c>
      <c r="H20" s="4">
        <v>9.8280759999999994</v>
      </c>
      <c r="K20" s="3" t="s">
        <v>2</v>
      </c>
      <c r="L20" s="4" t="s">
        <v>24</v>
      </c>
      <c r="M20" s="4" t="s">
        <v>24</v>
      </c>
      <c r="N20" s="4">
        <v>0</v>
      </c>
      <c r="O20" s="4">
        <v>0.19414999999999999</v>
      </c>
      <c r="P20" s="4">
        <v>8</v>
      </c>
      <c r="Q20" s="4">
        <v>40.846310000000003</v>
      </c>
      <c r="R20" s="4">
        <v>12.040079</v>
      </c>
      <c r="T20" s="1" t="s">
        <v>48</v>
      </c>
      <c r="U20" s="14">
        <v>2.6749999999999999E-2</v>
      </c>
      <c r="V20" s="16"/>
      <c r="W20" s="3" t="s">
        <v>2</v>
      </c>
      <c r="X20" s="4" t="s">
        <v>24</v>
      </c>
      <c r="Y20" s="4" t="s">
        <v>24</v>
      </c>
      <c r="Z20" s="4">
        <v>0</v>
      </c>
      <c r="AA20" s="4">
        <v>5.0135759999999996</v>
      </c>
      <c r="AB20" s="4">
        <v>8</v>
      </c>
      <c r="AC20" s="4">
        <v>16.150392</v>
      </c>
      <c r="AD20" s="4">
        <v>1.5978699999999999</v>
      </c>
      <c r="AF20" s="1" t="s">
        <v>48</v>
      </c>
      <c r="AG20">
        <v>1.4666E-2</v>
      </c>
      <c r="AI20" s="3" t="s">
        <v>2</v>
      </c>
      <c r="AJ20" s="4" t="s">
        <v>24</v>
      </c>
      <c r="AK20" s="4" t="s">
        <v>24</v>
      </c>
      <c r="AL20" s="4">
        <v>0</v>
      </c>
      <c r="AM20" s="4">
        <v>5.4495110000000002</v>
      </c>
      <c r="AN20" s="4">
        <v>8</v>
      </c>
      <c r="AO20" s="4">
        <v>8.3458210000000008</v>
      </c>
      <c r="AP20" s="4">
        <v>9.8280759999999994</v>
      </c>
      <c r="AR20" s="1" t="s">
        <v>48</v>
      </c>
      <c r="AS20">
        <v>1.4666E-2</v>
      </c>
    </row>
    <row r="21" spans="1:45">
      <c r="A21" s="3" t="s">
        <v>3</v>
      </c>
      <c r="B21" s="4">
        <v>10</v>
      </c>
      <c r="C21" s="4">
        <v>0</v>
      </c>
      <c r="D21" s="4">
        <v>0</v>
      </c>
      <c r="E21" s="4">
        <v>50</v>
      </c>
      <c r="F21" s="4">
        <v>15</v>
      </c>
      <c r="G21" s="4">
        <v>1258.894458</v>
      </c>
      <c r="H21" s="4">
        <v>134.80971400000001</v>
      </c>
      <c r="K21" s="3" t="s">
        <v>3</v>
      </c>
      <c r="L21" s="4">
        <v>10</v>
      </c>
      <c r="M21" s="4">
        <v>0</v>
      </c>
      <c r="N21" s="4">
        <v>0</v>
      </c>
      <c r="O21" s="4">
        <v>50</v>
      </c>
      <c r="P21" s="4">
        <v>15</v>
      </c>
      <c r="Q21" s="4">
        <v>1258.894458</v>
      </c>
      <c r="R21" s="4">
        <v>134.80971400000001</v>
      </c>
      <c r="T21" s="1" t="s">
        <v>49</v>
      </c>
      <c r="U21" s="14" t="s">
        <v>24</v>
      </c>
      <c r="V21" s="16"/>
      <c r="W21" s="3" t="s">
        <v>3</v>
      </c>
      <c r="X21" s="4">
        <v>10</v>
      </c>
      <c r="Y21" s="4">
        <v>0</v>
      </c>
      <c r="Z21" s="4">
        <v>0</v>
      </c>
      <c r="AA21" s="4">
        <v>50</v>
      </c>
      <c r="AB21" s="4">
        <v>15</v>
      </c>
      <c r="AC21" s="4">
        <v>1258.894458</v>
      </c>
      <c r="AD21" s="4">
        <v>134.80971400000001</v>
      </c>
      <c r="AF21" s="1" t="s">
        <v>49</v>
      </c>
      <c r="AG21" t="s">
        <v>24</v>
      </c>
      <c r="AI21" s="3" t="s">
        <v>3</v>
      </c>
      <c r="AJ21" s="4">
        <v>10</v>
      </c>
      <c r="AK21" s="4">
        <v>0</v>
      </c>
      <c r="AL21" s="4">
        <v>0</v>
      </c>
      <c r="AM21" s="4">
        <v>50</v>
      </c>
      <c r="AN21" s="4">
        <v>15</v>
      </c>
      <c r="AO21" s="4">
        <v>1258.894458</v>
      </c>
      <c r="AP21" s="4">
        <v>134.80971400000001</v>
      </c>
      <c r="AR21" s="1" t="s">
        <v>49</v>
      </c>
      <c r="AS21" t="s">
        <v>24</v>
      </c>
    </row>
    <row r="22" spans="1:45">
      <c r="A22" s="3" t="s">
        <v>4</v>
      </c>
      <c r="B22" s="4" t="s">
        <v>24</v>
      </c>
      <c r="C22" s="4" t="s">
        <v>24</v>
      </c>
      <c r="D22" s="4">
        <v>0</v>
      </c>
      <c r="E22" s="4">
        <v>19.569148999999999</v>
      </c>
      <c r="F22" s="4">
        <v>0</v>
      </c>
      <c r="G22" s="4">
        <v>32.657120999999997</v>
      </c>
      <c r="H22" s="4">
        <v>38.411611999999998</v>
      </c>
      <c r="K22" s="3" t="s">
        <v>4</v>
      </c>
      <c r="L22" s="4" t="s">
        <v>24</v>
      </c>
      <c r="M22" s="4" t="s">
        <v>24</v>
      </c>
      <c r="N22" s="4">
        <v>0</v>
      </c>
      <c r="O22" s="4">
        <v>4.0522539999999996</v>
      </c>
      <c r="P22" s="4">
        <v>0</v>
      </c>
      <c r="Q22" s="4">
        <v>87.412411000000006</v>
      </c>
      <c r="R22" s="4">
        <v>80</v>
      </c>
      <c r="T22" s="1" t="s">
        <v>50</v>
      </c>
      <c r="U22" s="14">
        <v>0.80838200000000004</v>
      </c>
      <c r="V22" s="16"/>
      <c r="W22" s="3" t="s">
        <v>4</v>
      </c>
      <c r="X22" s="4" t="s">
        <v>24</v>
      </c>
      <c r="Y22" s="4" t="s">
        <v>24</v>
      </c>
      <c r="Z22" s="4">
        <v>0</v>
      </c>
      <c r="AA22" s="4">
        <v>4.0522539999999996</v>
      </c>
      <c r="AB22" s="4">
        <v>0</v>
      </c>
      <c r="AC22" s="4">
        <v>87.412411000000006</v>
      </c>
      <c r="AD22" s="4">
        <v>80</v>
      </c>
      <c r="AF22" s="1" t="s">
        <v>50</v>
      </c>
      <c r="AG22">
        <v>0.67407499999999998</v>
      </c>
      <c r="AI22" s="3" t="s">
        <v>4</v>
      </c>
      <c r="AJ22" s="4" t="s">
        <v>24</v>
      </c>
      <c r="AK22" s="4" t="s">
        <v>24</v>
      </c>
      <c r="AL22" s="4">
        <v>0</v>
      </c>
      <c r="AM22" s="4">
        <v>19.569148999999999</v>
      </c>
      <c r="AN22" s="4">
        <v>0</v>
      </c>
      <c r="AO22" s="4">
        <v>32.657120999999997</v>
      </c>
      <c r="AP22" s="4">
        <v>38.411611999999998</v>
      </c>
      <c r="AR22" s="1" t="s">
        <v>50</v>
      </c>
      <c r="AS22">
        <v>0.84130799999999994</v>
      </c>
    </row>
    <row r="23" spans="1:45">
      <c r="A23" s="3" t="s">
        <v>5</v>
      </c>
      <c r="B23" s="4" t="s">
        <v>24</v>
      </c>
      <c r="C23" s="4" t="s">
        <v>24</v>
      </c>
      <c r="D23" s="4">
        <v>0</v>
      </c>
      <c r="E23" s="4">
        <v>30</v>
      </c>
      <c r="F23" s="4" t="s">
        <v>24</v>
      </c>
      <c r="G23" s="4">
        <v>127.952889</v>
      </c>
      <c r="H23" s="4">
        <v>66</v>
      </c>
      <c r="K23" s="3" t="s">
        <v>5</v>
      </c>
      <c r="L23" s="4" t="s">
        <v>24</v>
      </c>
      <c r="M23" s="4" t="s">
        <v>24</v>
      </c>
      <c r="N23" s="4">
        <v>0</v>
      </c>
      <c r="O23" s="4">
        <v>0</v>
      </c>
      <c r="P23" s="4" t="s">
        <v>24</v>
      </c>
      <c r="Q23" s="4">
        <v>149.00150099999999</v>
      </c>
      <c r="R23" s="4">
        <v>130.34188</v>
      </c>
      <c r="T23" s="1" t="s">
        <v>51</v>
      </c>
      <c r="U23" s="14">
        <v>0.56642400000000004</v>
      </c>
      <c r="V23" s="16"/>
      <c r="W23" s="3" t="s">
        <v>5</v>
      </c>
      <c r="X23" s="4" t="s">
        <v>24</v>
      </c>
      <c r="Y23" s="4" t="s">
        <v>24</v>
      </c>
      <c r="Z23" s="4">
        <v>0</v>
      </c>
      <c r="AA23" s="4">
        <v>0</v>
      </c>
      <c r="AB23" s="4" t="s">
        <v>24</v>
      </c>
      <c r="AC23" s="4">
        <v>149.00150099999999</v>
      </c>
      <c r="AD23" s="4">
        <v>130.34188</v>
      </c>
      <c r="AF23" s="1" t="s">
        <v>51</v>
      </c>
      <c r="AG23">
        <v>0.56642400000000004</v>
      </c>
      <c r="AI23" s="3" t="s">
        <v>5</v>
      </c>
      <c r="AJ23" s="4" t="s">
        <v>24</v>
      </c>
      <c r="AK23" s="4" t="s">
        <v>24</v>
      </c>
      <c r="AL23" s="4">
        <v>0</v>
      </c>
      <c r="AM23" s="4">
        <v>30</v>
      </c>
      <c r="AN23" s="4" t="s">
        <v>24</v>
      </c>
      <c r="AO23" s="4">
        <v>110.06011100000001</v>
      </c>
      <c r="AP23" s="4">
        <v>80.324073999999996</v>
      </c>
      <c r="AR23" s="1" t="s">
        <v>51</v>
      </c>
      <c r="AS23">
        <v>0.56642400000000004</v>
      </c>
    </row>
    <row r="24" spans="1:45">
      <c r="A24" s="3" t="s">
        <v>6</v>
      </c>
      <c r="B24" s="4" t="s">
        <v>24</v>
      </c>
      <c r="C24" s="4" t="s">
        <v>24</v>
      </c>
      <c r="D24" s="4">
        <v>0</v>
      </c>
      <c r="E24" s="4">
        <v>1.8438600000000001</v>
      </c>
      <c r="F24" s="4" t="s">
        <v>24</v>
      </c>
      <c r="G24" s="4">
        <v>2.1038239999999999</v>
      </c>
      <c r="H24" s="4" t="s">
        <v>24</v>
      </c>
      <c r="K24" s="3" t="s">
        <v>6</v>
      </c>
      <c r="L24" s="4" t="s">
        <v>24</v>
      </c>
      <c r="M24" s="4" t="s">
        <v>24</v>
      </c>
      <c r="N24" s="4">
        <v>0</v>
      </c>
      <c r="O24" s="4">
        <v>1.5825119999999999</v>
      </c>
      <c r="P24" s="4" t="s">
        <v>24</v>
      </c>
      <c r="Q24" s="4">
        <v>3.5437280000000002</v>
      </c>
      <c r="R24" s="4" t="s">
        <v>24</v>
      </c>
      <c r="T24" s="1" t="s">
        <v>52</v>
      </c>
      <c r="U24" s="14">
        <v>0.20377200000000001</v>
      </c>
      <c r="V24" s="16"/>
      <c r="W24" s="3" t="s">
        <v>6</v>
      </c>
      <c r="X24" s="4" t="s">
        <v>24</v>
      </c>
      <c r="Y24" s="4" t="s">
        <v>24</v>
      </c>
      <c r="Z24" s="4">
        <v>0</v>
      </c>
      <c r="AA24" s="4">
        <v>1.8769389999999999</v>
      </c>
      <c r="AB24" s="4" t="s">
        <v>24</v>
      </c>
      <c r="AC24" s="4">
        <v>1.0099990000000001</v>
      </c>
      <c r="AD24" s="4" t="s">
        <v>24</v>
      </c>
      <c r="AF24" s="1" t="s">
        <v>52</v>
      </c>
      <c r="AG24">
        <v>0.20377200000000001</v>
      </c>
      <c r="AI24" s="3" t="s">
        <v>6</v>
      </c>
      <c r="AJ24" s="4" t="s">
        <v>24</v>
      </c>
      <c r="AK24" s="4" t="s">
        <v>24</v>
      </c>
      <c r="AL24" s="4">
        <v>0</v>
      </c>
      <c r="AM24" s="4">
        <v>1.8438600000000001</v>
      </c>
      <c r="AN24" s="4" t="s">
        <v>24</v>
      </c>
      <c r="AO24" s="4">
        <v>2.1038239999999999</v>
      </c>
      <c r="AP24" s="4" t="s">
        <v>24</v>
      </c>
      <c r="AR24" s="1" t="s">
        <v>52</v>
      </c>
      <c r="AS24">
        <v>0.20377200000000001</v>
      </c>
    </row>
    <row r="25" spans="1:45">
      <c r="A25" s="3" t="s">
        <v>7</v>
      </c>
      <c r="B25" s="4">
        <v>41.4</v>
      </c>
      <c r="C25" s="4" t="s">
        <v>24</v>
      </c>
      <c r="D25" s="4">
        <v>0</v>
      </c>
      <c r="E25" s="4">
        <v>50</v>
      </c>
      <c r="F25" s="4" t="s">
        <v>24</v>
      </c>
      <c r="G25" s="4">
        <v>724.92345699999998</v>
      </c>
      <c r="H25" s="4">
        <v>120</v>
      </c>
      <c r="K25" s="3" t="s">
        <v>7</v>
      </c>
      <c r="L25" s="4">
        <v>41.4</v>
      </c>
      <c r="M25" s="4" t="s">
        <v>24</v>
      </c>
      <c r="N25" s="4">
        <v>0</v>
      </c>
      <c r="O25" s="4">
        <v>50</v>
      </c>
      <c r="P25" s="4" t="s">
        <v>24</v>
      </c>
      <c r="Q25" s="4">
        <v>596.48936200000003</v>
      </c>
      <c r="R25" s="4">
        <v>240</v>
      </c>
      <c r="T25" s="1" t="s">
        <v>53</v>
      </c>
      <c r="U25" s="14">
        <v>1</v>
      </c>
      <c r="V25" s="16"/>
      <c r="W25" s="3" t="s">
        <v>7</v>
      </c>
      <c r="X25" s="4">
        <v>41.4</v>
      </c>
      <c r="Y25" s="4" t="s">
        <v>24</v>
      </c>
      <c r="Z25" s="4">
        <v>0</v>
      </c>
      <c r="AA25" s="4">
        <v>50</v>
      </c>
      <c r="AB25" s="4" t="s">
        <v>24</v>
      </c>
      <c r="AC25" s="4">
        <v>470.90909099999999</v>
      </c>
      <c r="AD25" s="4">
        <v>240</v>
      </c>
      <c r="AF25" s="1" t="s">
        <v>53</v>
      </c>
      <c r="AG25">
        <v>1</v>
      </c>
      <c r="AI25" s="3" t="s">
        <v>7</v>
      </c>
      <c r="AJ25" s="4">
        <v>41.4</v>
      </c>
      <c r="AK25" s="4" t="s">
        <v>24</v>
      </c>
      <c r="AL25" s="4">
        <v>0</v>
      </c>
      <c r="AM25" s="4">
        <v>50</v>
      </c>
      <c r="AN25" s="4" t="s">
        <v>24</v>
      </c>
      <c r="AO25" s="4">
        <v>596.48936200000003</v>
      </c>
      <c r="AP25" s="4">
        <v>240</v>
      </c>
      <c r="AR25" s="1" t="s">
        <v>53</v>
      </c>
      <c r="AS25">
        <v>0.10983900000000001</v>
      </c>
    </row>
    <row r="26" spans="1:45">
      <c r="A26" s="3" t="s">
        <v>8</v>
      </c>
      <c r="B26" s="4" t="s">
        <v>24</v>
      </c>
      <c r="C26" s="4" t="s">
        <v>24</v>
      </c>
      <c r="D26" s="4">
        <v>0</v>
      </c>
      <c r="E26" s="4">
        <v>28.886972</v>
      </c>
      <c r="F26" s="4" t="s">
        <v>24</v>
      </c>
      <c r="G26" s="4">
        <v>50.219780999999998</v>
      </c>
      <c r="H26" s="4">
        <v>2.2000000000000002</v>
      </c>
      <c r="K26" s="3" t="s">
        <v>8</v>
      </c>
      <c r="L26" s="4" t="s">
        <v>24</v>
      </c>
      <c r="M26" s="4" t="s">
        <v>24</v>
      </c>
      <c r="N26" s="4">
        <v>0</v>
      </c>
      <c r="O26" s="4">
        <v>17.773229000000001</v>
      </c>
      <c r="P26" s="4" t="s">
        <v>24</v>
      </c>
      <c r="Q26" s="4">
        <v>114.395083</v>
      </c>
      <c r="R26" s="4">
        <v>16.834924000000001</v>
      </c>
      <c r="T26" s="1" t="s">
        <v>54</v>
      </c>
      <c r="U26" s="14" t="s">
        <v>24</v>
      </c>
      <c r="V26" s="16"/>
      <c r="W26" s="3" t="s">
        <v>8</v>
      </c>
      <c r="X26" s="4" t="s">
        <v>24</v>
      </c>
      <c r="Y26" s="4" t="s">
        <v>24</v>
      </c>
      <c r="Z26" s="4">
        <v>0</v>
      </c>
      <c r="AA26" s="4">
        <v>30</v>
      </c>
      <c r="AB26" s="4" t="s">
        <v>24</v>
      </c>
      <c r="AC26" s="4">
        <v>25.989621</v>
      </c>
      <c r="AD26" s="4">
        <v>2.2000000000000002</v>
      </c>
      <c r="AF26" s="1" t="s">
        <v>54</v>
      </c>
      <c r="AG26" t="s">
        <v>24</v>
      </c>
      <c r="AI26" s="3" t="s">
        <v>8</v>
      </c>
      <c r="AJ26" s="4" t="s">
        <v>24</v>
      </c>
      <c r="AK26" s="4" t="s">
        <v>24</v>
      </c>
      <c r="AL26" s="4">
        <v>0</v>
      </c>
      <c r="AM26" s="4">
        <v>28.886972</v>
      </c>
      <c r="AN26" s="4" t="s">
        <v>24</v>
      </c>
      <c r="AO26" s="4">
        <v>50.219780999999998</v>
      </c>
      <c r="AP26" s="4">
        <v>2.2000000000000002</v>
      </c>
      <c r="AR26" s="1" t="s">
        <v>54</v>
      </c>
      <c r="AS26" t="s">
        <v>24</v>
      </c>
    </row>
    <row r="27" spans="1:45">
      <c r="A27" s="3" t="s">
        <v>9</v>
      </c>
      <c r="B27" s="4" t="s">
        <v>24</v>
      </c>
      <c r="C27" s="4" t="s">
        <v>24</v>
      </c>
      <c r="D27" s="4">
        <v>0</v>
      </c>
      <c r="E27" s="4">
        <v>7.745851</v>
      </c>
      <c r="F27" s="4">
        <v>8</v>
      </c>
      <c r="G27" s="4">
        <v>14.077436000000001</v>
      </c>
      <c r="H27" s="4">
        <v>26.197610000000001</v>
      </c>
      <c r="K27" s="3" t="s">
        <v>9</v>
      </c>
      <c r="L27" s="4" t="s">
        <v>24</v>
      </c>
      <c r="M27" s="4" t="s">
        <v>24</v>
      </c>
      <c r="N27" s="4">
        <v>0</v>
      </c>
      <c r="O27" s="4">
        <v>0</v>
      </c>
      <c r="P27" s="4">
        <v>8</v>
      </c>
      <c r="Q27" s="4">
        <v>61.071511000000001</v>
      </c>
      <c r="R27" s="4">
        <v>26.841906000000002</v>
      </c>
      <c r="T27" s="1" t="s">
        <v>55</v>
      </c>
      <c r="U27" s="14">
        <v>0.51438899999999999</v>
      </c>
      <c r="V27" s="16"/>
      <c r="W27" s="3" t="s">
        <v>9</v>
      </c>
      <c r="X27" s="4" t="s">
        <v>24</v>
      </c>
      <c r="Y27" s="4" t="s">
        <v>24</v>
      </c>
      <c r="Z27" s="4">
        <v>0</v>
      </c>
      <c r="AA27" s="4">
        <v>0</v>
      </c>
      <c r="AB27" s="4">
        <v>8</v>
      </c>
      <c r="AC27" s="4">
        <v>61.071511000000001</v>
      </c>
      <c r="AD27" s="4">
        <v>26.841906000000002</v>
      </c>
      <c r="AF27" s="1" t="s">
        <v>55</v>
      </c>
      <c r="AG27">
        <v>0.47657300000000002</v>
      </c>
      <c r="AI27" s="3" t="s">
        <v>9</v>
      </c>
      <c r="AJ27" s="4" t="s">
        <v>24</v>
      </c>
      <c r="AK27" s="4" t="s">
        <v>24</v>
      </c>
      <c r="AL27" s="4">
        <v>0</v>
      </c>
      <c r="AM27" s="4">
        <v>7.745851</v>
      </c>
      <c r="AN27" s="4">
        <v>8</v>
      </c>
      <c r="AO27" s="4">
        <v>14.077436000000001</v>
      </c>
      <c r="AP27" s="4">
        <v>26.197610000000001</v>
      </c>
      <c r="AR27" s="1" t="s">
        <v>55</v>
      </c>
      <c r="AS27">
        <v>0.50022500000000003</v>
      </c>
    </row>
    <row r="28" spans="1:45">
      <c r="T28" s="1" t="s">
        <v>56</v>
      </c>
      <c r="U28" s="14">
        <v>0.19620699999999999</v>
      </c>
      <c r="V28" s="16"/>
      <c r="AF28" s="1" t="s">
        <v>56</v>
      </c>
      <c r="AG28">
        <v>0.18329799999999999</v>
      </c>
      <c r="AR28" s="1" t="s">
        <v>56</v>
      </c>
      <c r="AS28">
        <v>0.14250599999999999</v>
      </c>
    </row>
    <row r="29" spans="1:45">
      <c r="K29" s="5" t="s">
        <v>25</v>
      </c>
      <c r="T29" s="1" t="s">
        <v>57</v>
      </c>
      <c r="U29" s="14">
        <v>7.5961000000000001E-2</v>
      </c>
      <c r="V29" s="16"/>
      <c r="W29" s="5" t="s">
        <v>25</v>
      </c>
      <c r="AF29" s="1" t="s">
        <v>57</v>
      </c>
      <c r="AG29">
        <v>3.9708E-2</v>
      </c>
      <c r="AR29" s="1" t="s">
        <v>57</v>
      </c>
      <c r="AS29">
        <v>1.5979E-2</v>
      </c>
    </row>
    <row r="30" spans="1:45" ht="29.5">
      <c r="A30" s="3" t="s">
        <v>16</v>
      </c>
      <c r="B30" s="3" t="s">
        <v>17</v>
      </c>
      <c r="C30" s="3" t="s">
        <v>18</v>
      </c>
      <c r="D30" s="3" t="s">
        <v>19</v>
      </c>
      <c r="E30" s="3" t="s">
        <v>20</v>
      </c>
      <c r="F30" s="3" t="s">
        <v>21</v>
      </c>
      <c r="G30" s="3" t="s">
        <v>22</v>
      </c>
      <c r="H30" s="3" t="s">
        <v>23</v>
      </c>
      <c r="K30" s="3" t="s">
        <v>16</v>
      </c>
      <c r="L30" s="3" t="s">
        <v>17</v>
      </c>
      <c r="M30" s="3" t="s">
        <v>18</v>
      </c>
      <c r="N30" s="3" t="s">
        <v>19</v>
      </c>
      <c r="O30" s="3" t="s">
        <v>20</v>
      </c>
      <c r="P30" s="3" t="s">
        <v>21</v>
      </c>
      <c r="Q30" s="3" t="s">
        <v>22</v>
      </c>
      <c r="R30" s="3" t="s">
        <v>23</v>
      </c>
      <c r="T30" s="1" t="s">
        <v>58</v>
      </c>
      <c r="U30" s="14">
        <v>0.26879199999999998</v>
      </c>
      <c r="V30" s="16"/>
      <c r="W30" s="3" t="s">
        <v>16</v>
      </c>
      <c r="X30" s="3" t="s">
        <v>17</v>
      </c>
      <c r="Y30" s="3" t="s">
        <v>18</v>
      </c>
      <c r="Z30" s="3" t="s">
        <v>19</v>
      </c>
      <c r="AA30" s="3" t="s">
        <v>20</v>
      </c>
      <c r="AB30" s="3" t="s">
        <v>21</v>
      </c>
      <c r="AC30" s="3" t="s">
        <v>22</v>
      </c>
      <c r="AD30" s="3" t="s">
        <v>23</v>
      </c>
      <c r="AF30" s="1" t="s">
        <v>58</v>
      </c>
      <c r="AG30">
        <v>0.17233999999999999</v>
      </c>
      <c r="AI30" s="3" t="s">
        <v>16</v>
      </c>
      <c r="AJ30" s="3" t="s">
        <v>17</v>
      </c>
      <c r="AK30" s="3" t="s">
        <v>18</v>
      </c>
      <c r="AL30" s="3" t="s">
        <v>19</v>
      </c>
      <c r="AM30" s="3" t="s">
        <v>20</v>
      </c>
      <c r="AN30" s="3" t="s">
        <v>21</v>
      </c>
      <c r="AO30" s="3" t="s">
        <v>22</v>
      </c>
      <c r="AP30" s="3" t="s">
        <v>23</v>
      </c>
      <c r="AR30" s="1" t="s">
        <v>58</v>
      </c>
      <c r="AS30">
        <v>0.109623</v>
      </c>
    </row>
    <row r="31" spans="1:45">
      <c r="A31" s="3" t="s">
        <v>10</v>
      </c>
      <c r="B31" s="3"/>
      <c r="C31" s="3"/>
      <c r="D31" s="3"/>
      <c r="E31" s="3"/>
      <c r="F31" s="3"/>
      <c r="G31" s="3"/>
      <c r="H31" s="3"/>
      <c r="K31" s="3" t="s">
        <v>10</v>
      </c>
      <c r="L31" s="3"/>
      <c r="M31" s="3"/>
      <c r="N31" s="3"/>
      <c r="O31" s="3"/>
      <c r="P31" s="3"/>
      <c r="Q31" s="3"/>
      <c r="R31" s="3"/>
      <c r="T31" s="1" t="s">
        <v>59</v>
      </c>
      <c r="U31" t="s">
        <v>24</v>
      </c>
      <c r="V31" s="16"/>
      <c r="W31" s="3" t="s">
        <v>10</v>
      </c>
      <c r="X31" s="3"/>
      <c r="Y31" s="3"/>
      <c r="Z31" s="3"/>
      <c r="AA31" s="3"/>
      <c r="AB31" s="3"/>
      <c r="AC31" s="3"/>
      <c r="AD31" s="3"/>
      <c r="AF31" s="1" t="s">
        <v>59</v>
      </c>
      <c r="AG31" t="s">
        <v>24</v>
      </c>
      <c r="AI31" s="3" t="s">
        <v>10</v>
      </c>
      <c r="AJ31" s="3"/>
      <c r="AK31" s="3"/>
      <c r="AL31" s="3"/>
      <c r="AM31" s="3"/>
      <c r="AN31" s="3"/>
      <c r="AO31" s="3"/>
      <c r="AP31" s="3"/>
      <c r="AR31" s="1" t="s">
        <v>59</v>
      </c>
      <c r="AS31" t="s">
        <v>24</v>
      </c>
    </row>
    <row r="32" spans="1:45">
      <c r="A32" s="3" t="s">
        <v>0</v>
      </c>
      <c r="B32" s="4" t="s">
        <v>24</v>
      </c>
      <c r="C32" s="4" t="s">
        <v>24</v>
      </c>
      <c r="D32" s="4">
        <v>0</v>
      </c>
      <c r="E32" s="4" t="s">
        <v>24</v>
      </c>
      <c r="F32" s="4" t="s">
        <v>24</v>
      </c>
      <c r="G32" s="4">
        <v>340.51697000000001</v>
      </c>
      <c r="H32" s="4">
        <v>112.495797</v>
      </c>
      <c r="K32" s="3" t="s">
        <v>0</v>
      </c>
      <c r="L32" s="4" t="s">
        <v>24</v>
      </c>
      <c r="M32" s="4" t="s">
        <v>24</v>
      </c>
      <c r="N32" s="4">
        <v>0</v>
      </c>
      <c r="O32" s="4" t="s">
        <v>24</v>
      </c>
      <c r="P32" s="4" t="s">
        <v>24</v>
      </c>
      <c r="Q32" s="4">
        <v>229.75546399999999</v>
      </c>
      <c r="R32" s="4">
        <v>215.853163</v>
      </c>
      <c r="T32" s="1" t="s">
        <v>60</v>
      </c>
      <c r="U32" s="14">
        <v>0.56386899999999995</v>
      </c>
      <c r="V32" s="16"/>
      <c r="W32" s="3" t="s">
        <v>0</v>
      </c>
      <c r="X32" s="4" t="s">
        <v>24</v>
      </c>
      <c r="Y32" s="4" t="s">
        <v>24</v>
      </c>
      <c r="Z32" s="4">
        <v>0</v>
      </c>
      <c r="AA32" s="4" t="s">
        <v>24</v>
      </c>
      <c r="AB32" s="4" t="s">
        <v>24</v>
      </c>
      <c r="AC32" s="4">
        <v>232.58953099999999</v>
      </c>
      <c r="AD32" s="4">
        <v>215.73300699999999</v>
      </c>
      <c r="AF32" s="1" t="s">
        <v>60</v>
      </c>
      <c r="AG32">
        <v>0.38000099999999998</v>
      </c>
      <c r="AI32" s="3" t="s">
        <v>0</v>
      </c>
      <c r="AJ32" s="4" t="s">
        <v>24</v>
      </c>
      <c r="AK32" s="4" t="s">
        <v>24</v>
      </c>
      <c r="AL32" s="4">
        <v>0</v>
      </c>
      <c r="AM32" s="4" t="s">
        <v>24</v>
      </c>
      <c r="AN32" s="4" t="s">
        <v>24</v>
      </c>
      <c r="AO32" s="4">
        <v>193.72186099999999</v>
      </c>
      <c r="AP32" s="4">
        <v>249.71115599999999</v>
      </c>
      <c r="AR32" s="1" t="s">
        <v>60</v>
      </c>
      <c r="AS32">
        <v>0.456264</v>
      </c>
    </row>
    <row r="33" spans="1:45">
      <c r="A33" s="3" t="s">
        <v>1</v>
      </c>
      <c r="B33" s="4">
        <v>12.142681</v>
      </c>
      <c r="C33" s="4" t="s">
        <v>24</v>
      </c>
      <c r="D33" s="4">
        <v>0</v>
      </c>
      <c r="E33" s="4" t="s">
        <v>24</v>
      </c>
      <c r="F33" s="4" t="s">
        <v>24</v>
      </c>
      <c r="G33" s="4">
        <v>1037.7851470000001</v>
      </c>
      <c r="H33" s="4">
        <v>206.35448199999999</v>
      </c>
      <c r="K33" s="3" t="s">
        <v>1</v>
      </c>
      <c r="L33" s="4">
        <v>3.9206530000000002</v>
      </c>
      <c r="M33" s="4" t="s">
        <v>24</v>
      </c>
      <c r="N33" s="4">
        <v>0</v>
      </c>
      <c r="O33" s="4" t="s">
        <v>24</v>
      </c>
      <c r="P33" s="4" t="s">
        <v>24</v>
      </c>
      <c r="Q33" s="4">
        <v>836.77733599999999</v>
      </c>
      <c r="R33" s="4">
        <v>401.06430499999999</v>
      </c>
      <c r="T33" s="1" t="s">
        <v>61</v>
      </c>
      <c r="U33" s="14">
        <v>0.18654899999999999</v>
      </c>
      <c r="V33" s="16"/>
      <c r="W33" s="3" t="s">
        <v>1</v>
      </c>
      <c r="X33" s="4">
        <v>3.9206530000000002</v>
      </c>
      <c r="Y33" s="4" t="s">
        <v>24</v>
      </c>
      <c r="Z33" s="4">
        <v>0</v>
      </c>
      <c r="AA33" s="4" t="s">
        <v>24</v>
      </c>
      <c r="AB33" s="4" t="s">
        <v>24</v>
      </c>
      <c r="AC33" s="4">
        <v>783.09733400000005</v>
      </c>
      <c r="AD33" s="4">
        <v>455.05450400000001</v>
      </c>
      <c r="AF33" s="1" t="s">
        <v>61</v>
      </c>
      <c r="AG33">
        <v>3.2167000000000001E-2</v>
      </c>
      <c r="AI33" s="3" t="s">
        <v>1</v>
      </c>
      <c r="AJ33" s="4">
        <v>1.7369699999999999</v>
      </c>
      <c r="AK33" s="4" t="s">
        <v>24</v>
      </c>
      <c r="AL33" s="4">
        <v>0</v>
      </c>
      <c r="AM33" s="4" t="s">
        <v>24</v>
      </c>
      <c r="AN33" s="4" t="s">
        <v>24</v>
      </c>
      <c r="AO33" s="4">
        <v>407.31251200000003</v>
      </c>
      <c r="AP33" s="4">
        <v>802.56141700000001</v>
      </c>
      <c r="AR33" s="1" t="s">
        <v>61</v>
      </c>
      <c r="AS33">
        <v>0.13868800000000001</v>
      </c>
    </row>
    <row r="34" spans="1:45">
      <c r="A34" s="3" t="s">
        <v>2</v>
      </c>
      <c r="B34" s="4" t="s">
        <v>24</v>
      </c>
      <c r="C34" s="4" t="s">
        <v>24</v>
      </c>
      <c r="D34" s="4">
        <v>0</v>
      </c>
      <c r="E34" s="4">
        <v>5.2434719999999997</v>
      </c>
      <c r="F34" s="4">
        <v>58.958863999999998</v>
      </c>
      <c r="G34" s="4">
        <v>14.897617</v>
      </c>
      <c r="H34" s="4">
        <v>48.765633000000001</v>
      </c>
      <c r="K34" s="3" t="s">
        <v>2</v>
      </c>
      <c r="L34" s="4" t="s">
        <v>24</v>
      </c>
      <c r="M34" s="4" t="s">
        <v>24</v>
      </c>
      <c r="N34" s="4">
        <v>0</v>
      </c>
      <c r="O34" s="4">
        <v>1.6697E-2</v>
      </c>
      <c r="P34" s="4">
        <v>8.8450140000000008</v>
      </c>
      <c r="Q34" s="4">
        <v>63.889229</v>
      </c>
      <c r="R34" s="4">
        <v>57.549993999999998</v>
      </c>
      <c r="T34" s="1" t="s">
        <v>62</v>
      </c>
      <c r="U34" s="14">
        <v>0.266459</v>
      </c>
      <c r="V34" s="16"/>
      <c r="W34" s="3" t="s">
        <v>2</v>
      </c>
      <c r="X34" s="4" t="s">
        <v>24</v>
      </c>
      <c r="Y34" s="4" t="s">
        <v>24</v>
      </c>
      <c r="Z34" s="4">
        <v>0</v>
      </c>
      <c r="AA34" s="4">
        <v>43.918922999999999</v>
      </c>
      <c r="AB34" s="4">
        <v>47.239204000000001</v>
      </c>
      <c r="AC34" s="4">
        <v>28.829080000000001</v>
      </c>
      <c r="AD34" s="4">
        <v>7.9284220000000003</v>
      </c>
      <c r="AF34" s="1" t="s">
        <v>62</v>
      </c>
      <c r="AG34" t="s">
        <v>24</v>
      </c>
      <c r="AI34" s="3" t="s">
        <v>2</v>
      </c>
      <c r="AJ34" s="4" t="s">
        <v>24</v>
      </c>
      <c r="AK34" s="4" t="s">
        <v>24</v>
      </c>
      <c r="AL34" s="4">
        <v>0</v>
      </c>
      <c r="AM34" s="4">
        <v>5.2434719999999997</v>
      </c>
      <c r="AN34" s="4">
        <v>58.958863999999998</v>
      </c>
      <c r="AO34" s="4">
        <v>14.897617</v>
      </c>
      <c r="AP34" s="4">
        <v>48.765633000000001</v>
      </c>
      <c r="AR34" s="1" t="s">
        <v>62</v>
      </c>
      <c r="AS34">
        <v>8.4005999999999997E-2</v>
      </c>
    </row>
    <row r="35" spans="1:45">
      <c r="A35" s="3" t="s">
        <v>3</v>
      </c>
      <c r="B35" s="4">
        <v>1.284713</v>
      </c>
      <c r="C35" s="4">
        <v>0</v>
      </c>
      <c r="D35" s="4">
        <v>0</v>
      </c>
      <c r="E35" s="4">
        <v>19.085294999999999</v>
      </c>
      <c r="F35" s="4">
        <v>11.300936</v>
      </c>
      <c r="G35" s="4">
        <v>1509.4667179999999</v>
      </c>
      <c r="H35" s="4">
        <v>535.15619700000002</v>
      </c>
      <c r="K35" s="3" t="s">
        <v>3</v>
      </c>
      <c r="L35" s="4">
        <v>1.284713</v>
      </c>
      <c r="M35" s="4">
        <v>0</v>
      </c>
      <c r="N35" s="4">
        <v>0</v>
      </c>
      <c r="O35" s="4">
        <v>19.085294999999999</v>
      </c>
      <c r="P35" s="4">
        <v>11.300936</v>
      </c>
      <c r="Q35" s="4">
        <v>1509.4667179999999</v>
      </c>
      <c r="R35" s="4">
        <v>535.15619700000002</v>
      </c>
      <c r="T35" s="1" t="s">
        <v>63</v>
      </c>
      <c r="U35" s="14" t="s">
        <v>24</v>
      </c>
      <c r="V35" s="16"/>
      <c r="W35" s="3" t="s">
        <v>3</v>
      </c>
      <c r="X35" s="4">
        <v>1.284713</v>
      </c>
      <c r="Y35" s="4">
        <v>0</v>
      </c>
      <c r="Z35" s="4">
        <v>0</v>
      </c>
      <c r="AA35" s="4">
        <v>27.715118</v>
      </c>
      <c r="AB35" s="4">
        <v>2.6032579999999998</v>
      </c>
      <c r="AC35" s="4">
        <v>1433.113067</v>
      </c>
      <c r="AD35" s="4">
        <v>611.91514800000004</v>
      </c>
      <c r="AF35" s="1" t="s">
        <v>63</v>
      </c>
      <c r="AG35" t="s">
        <v>24</v>
      </c>
      <c r="AI35" s="3" t="s">
        <v>3</v>
      </c>
      <c r="AJ35" s="4">
        <v>1.284713</v>
      </c>
      <c r="AK35" s="4">
        <v>0</v>
      </c>
      <c r="AL35" s="4">
        <v>0</v>
      </c>
      <c r="AM35" s="4">
        <v>19.085294999999999</v>
      </c>
      <c r="AN35" s="4">
        <v>11.300936</v>
      </c>
      <c r="AO35" s="4">
        <v>1509.4061999999999</v>
      </c>
      <c r="AP35" s="4">
        <v>535.21671600000002</v>
      </c>
      <c r="AR35" s="1" t="s">
        <v>63</v>
      </c>
      <c r="AS35" t="s">
        <v>24</v>
      </c>
    </row>
    <row r="36" spans="1:45">
      <c r="A36" s="3" t="s">
        <v>4</v>
      </c>
      <c r="B36" s="4" t="s">
        <v>24</v>
      </c>
      <c r="C36" s="4" t="s">
        <v>24</v>
      </c>
      <c r="D36" s="4">
        <v>0</v>
      </c>
      <c r="E36" s="4">
        <v>40.316077999999997</v>
      </c>
      <c r="F36" s="4">
        <v>0</v>
      </c>
      <c r="G36" s="4">
        <v>49.954481999999999</v>
      </c>
      <c r="H36" s="4">
        <v>175.522369</v>
      </c>
      <c r="K36" s="3" t="s">
        <v>4</v>
      </c>
      <c r="L36" s="4" t="s">
        <v>24</v>
      </c>
      <c r="M36" s="4" t="s">
        <v>24</v>
      </c>
      <c r="N36" s="4">
        <v>0</v>
      </c>
      <c r="O36" s="4">
        <v>1.055993</v>
      </c>
      <c r="P36" s="4">
        <v>0</v>
      </c>
      <c r="Q36" s="4">
        <v>72.651928999999996</v>
      </c>
      <c r="R36" s="4">
        <v>191.91084499999999</v>
      </c>
      <c r="T36" s="1" t="s">
        <v>64</v>
      </c>
      <c r="U36" s="14">
        <v>0.131462</v>
      </c>
      <c r="V36" s="16"/>
      <c r="W36" s="3" t="s">
        <v>4</v>
      </c>
      <c r="X36" s="4" t="s">
        <v>24</v>
      </c>
      <c r="Y36" s="4" t="s">
        <v>24</v>
      </c>
      <c r="Z36" s="4">
        <v>0</v>
      </c>
      <c r="AA36" s="4">
        <v>1.055993</v>
      </c>
      <c r="AB36" s="4">
        <v>0</v>
      </c>
      <c r="AC36" s="4">
        <v>21.99804</v>
      </c>
      <c r="AD36" s="4">
        <v>242.57864900000001</v>
      </c>
      <c r="AF36" s="1" t="s">
        <v>64</v>
      </c>
      <c r="AG36">
        <v>0.131463</v>
      </c>
      <c r="AI36" s="3" t="s">
        <v>4</v>
      </c>
      <c r="AJ36" s="4" t="s">
        <v>24</v>
      </c>
      <c r="AK36" s="4" t="s">
        <v>24</v>
      </c>
      <c r="AL36" s="4">
        <v>0</v>
      </c>
      <c r="AM36" s="4">
        <v>40.316077999999997</v>
      </c>
      <c r="AN36" s="4">
        <v>0</v>
      </c>
      <c r="AO36" s="4">
        <v>49.920895999999999</v>
      </c>
      <c r="AP36" s="4">
        <v>175.55596600000001</v>
      </c>
      <c r="AR36" s="1" t="s">
        <v>64</v>
      </c>
      <c r="AS36">
        <v>7.3384000000000005E-2</v>
      </c>
    </row>
    <row r="37" spans="1:45">
      <c r="A37" s="3" t="s">
        <v>5</v>
      </c>
      <c r="B37" s="4" t="s">
        <v>24</v>
      </c>
      <c r="C37" s="4" t="s">
        <v>24</v>
      </c>
      <c r="D37" s="4">
        <v>0</v>
      </c>
      <c r="E37" s="4">
        <v>24.619921999999999</v>
      </c>
      <c r="F37" s="4" t="s">
        <v>24</v>
      </c>
      <c r="G37" s="4">
        <v>165.43717599999999</v>
      </c>
      <c r="H37" s="4">
        <v>288.805566</v>
      </c>
      <c r="K37" s="3" t="s">
        <v>5</v>
      </c>
      <c r="L37" s="4" t="s">
        <v>24</v>
      </c>
      <c r="M37" s="4" t="s">
        <v>24</v>
      </c>
      <c r="N37" s="4">
        <v>0</v>
      </c>
      <c r="O37" s="4">
        <v>0</v>
      </c>
      <c r="P37" s="4" t="s">
        <v>24</v>
      </c>
      <c r="Q37" s="4">
        <v>124.95948</v>
      </c>
      <c r="R37" s="4">
        <v>350.87832100000003</v>
      </c>
      <c r="T37" s="1" t="s">
        <v>65</v>
      </c>
      <c r="U37" s="14">
        <v>0.56464499999999995</v>
      </c>
      <c r="V37" s="16"/>
      <c r="W37" s="3" t="s">
        <v>5</v>
      </c>
      <c r="X37" s="4" t="s">
        <v>24</v>
      </c>
      <c r="Y37" s="4" t="s">
        <v>24</v>
      </c>
      <c r="Z37" s="4">
        <v>0</v>
      </c>
      <c r="AA37" s="4">
        <v>0</v>
      </c>
      <c r="AB37" s="4" t="s">
        <v>24</v>
      </c>
      <c r="AC37" s="4">
        <v>41.985881999999997</v>
      </c>
      <c r="AD37" s="4">
        <v>433.882994</v>
      </c>
      <c r="AF37" s="1" t="s">
        <v>65</v>
      </c>
      <c r="AG37">
        <v>0.56464000000000003</v>
      </c>
      <c r="AI37" s="3" t="s">
        <v>5</v>
      </c>
      <c r="AJ37" s="4" t="s">
        <v>24</v>
      </c>
      <c r="AK37" s="4" t="s">
        <v>24</v>
      </c>
      <c r="AL37" s="4">
        <v>0</v>
      </c>
      <c r="AM37" s="4">
        <v>22.076803999999999</v>
      </c>
      <c r="AN37" s="4" t="s">
        <v>24</v>
      </c>
      <c r="AO37" s="4">
        <v>133.71254999999999</v>
      </c>
      <c r="AP37" s="4">
        <v>321.04508700000002</v>
      </c>
      <c r="AR37" s="1" t="s">
        <v>65</v>
      </c>
      <c r="AS37">
        <v>0.37707600000000002</v>
      </c>
    </row>
    <row r="38" spans="1:45">
      <c r="A38" s="3" t="s">
        <v>6</v>
      </c>
      <c r="B38" s="4" t="s">
        <v>24</v>
      </c>
      <c r="C38" s="4" t="s">
        <v>24</v>
      </c>
      <c r="D38" s="4">
        <v>0</v>
      </c>
      <c r="E38" s="4">
        <v>12.689684</v>
      </c>
      <c r="F38" s="4" t="s">
        <v>24</v>
      </c>
      <c r="G38" s="4">
        <v>3.7406860000000002</v>
      </c>
      <c r="H38" s="4" t="s">
        <v>24</v>
      </c>
      <c r="K38" s="3" t="s">
        <v>6</v>
      </c>
      <c r="L38" s="4" t="s">
        <v>24</v>
      </c>
      <c r="M38" s="4" t="s">
        <v>24</v>
      </c>
      <c r="N38" s="4">
        <v>0</v>
      </c>
      <c r="O38" s="4">
        <v>10.202966</v>
      </c>
      <c r="P38" s="4" t="s">
        <v>24</v>
      </c>
      <c r="Q38" s="4">
        <v>6.3008940000000004</v>
      </c>
      <c r="R38" s="4" t="s">
        <v>24</v>
      </c>
      <c r="T38" s="1" t="s">
        <v>66</v>
      </c>
      <c r="U38" s="14">
        <v>4.4755999999999997E-2</v>
      </c>
      <c r="V38" s="16"/>
      <c r="W38" s="3" t="s">
        <v>6</v>
      </c>
      <c r="X38" s="4" t="s">
        <v>24</v>
      </c>
      <c r="Y38" s="4" t="s">
        <v>24</v>
      </c>
      <c r="Z38" s="4">
        <v>0</v>
      </c>
      <c r="AA38" s="4">
        <v>16.179451</v>
      </c>
      <c r="AB38" s="4" t="s">
        <v>24</v>
      </c>
      <c r="AC38" s="4">
        <v>0.29830099999999998</v>
      </c>
      <c r="AD38" s="4" t="s">
        <v>24</v>
      </c>
      <c r="AF38" s="1" t="s">
        <v>66</v>
      </c>
      <c r="AG38">
        <v>4.4755999999999997E-2</v>
      </c>
      <c r="AI38" s="3" t="s">
        <v>6</v>
      </c>
      <c r="AJ38" s="4" t="s">
        <v>24</v>
      </c>
      <c r="AK38" s="4" t="s">
        <v>24</v>
      </c>
      <c r="AL38" s="4">
        <v>0</v>
      </c>
      <c r="AM38" s="4">
        <v>12.689684</v>
      </c>
      <c r="AN38" s="4" t="s">
        <v>24</v>
      </c>
      <c r="AO38" s="4">
        <v>3.7406860000000002</v>
      </c>
      <c r="AP38" s="4" t="s">
        <v>24</v>
      </c>
      <c r="AR38" s="1" t="s">
        <v>66</v>
      </c>
      <c r="AS38">
        <v>1.9827999999999998E-2</v>
      </c>
    </row>
    <row r="39" spans="1:45">
      <c r="A39" s="3" t="s">
        <v>7</v>
      </c>
      <c r="B39" s="4">
        <v>13.714172</v>
      </c>
      <c r="C39" s="4" t="s">
        <v>24</v>
      </c>
      <c r="D39" s="4">
        <v>0</v>
      </c>
      <c r="E39" s="4">
        <v>96.423759000000004</v>
      </c>
      <c r="F39" s="4" t="s">
        <v>24</v>
      </c>
      <c r="G39" s="4">
        <v>1191.7229809999999</v>
      </c>
      <c r="H39" s="4">
        <v>578.39194299999997</v>
      </c>
      <c r="K39" s="3" t="s">
        <v>7</v>
      </c>
      <c r="L39" s="4">
        <v>5.7948849999999998</v>
      </c>
      <c r="M39" s="4" t="s">
        <v>24</v>
      </c>
      <c r="N39" s="4">
        <v>0</v>
      </c>
      <c r="O39" s="4">
        <v>48.014713</v>
      </c>
      <c r="P39" s="4" t="s">
        <v>24</v>
      </c>
      <c r="Q39" s="4">
        <v>744.53173900000002</v>
      </c>
      <c r="R39" s="4">
        <v>1051.769798</v>
      </c>
      <c r="T39" s="1" t="s">
        <v>67</v>
      </c>
      <c r="U39" s="14" t="s">
        <v>24</v>
      </c>
      <c r="V39" s="16"/>
      <c r="W39" s="3" t="s">
        <v>7</v>
      </c>
      <c r="X39" s="4">
        <v>14.400766000000001</v>
      </c>
      <c r="Y39" s="4" t="s">
        <v>24</v>
      </c>
      <c r="Z39" s="4">
        <v>0</v>
      </c>
      <c r="AA39" s="4">
        <v>75.485096999999996</v>
      </c>
      <c r="AB39" s="4" t="s">
        <v>24</v>
      </c>
      <c r="AC39" s="4">
        <v>756.13515800000005</v>
      </c>
      <c r="AD39" s="4">
        <v>1001.94605</v>
      </c>
      <c r="AF39" s="1" t="s">
        <v>67</v>
      </c>
      <c r="AG39" t="s">
        <v>24</v>
      </c>
      <c r="AI39" s="3" t="s">
        <v>7</v>
      </c>
      <c r="AJ39" s="4">
        <v>5.7948849999999998</v>
      </c>
      <c r="AK39" s="4" t="s">
        <v>24</v>
      </c>
      <c r="AL39" s="4">
        <v>0</v>
      </c>
      <c r="AM39" s="4">
        <v>48.014713</v>
      </c>
      <c r="AN39" s="4" t="s">
        <v>24</v>
      </c>
      <c r="AO39" s="4">
        <v>744.62744699999996</v>
      </c>
      <c r="AP39" s="4">
        <v>1051.6740890000001</v>
      </c>
      <c r="AR39" s="1" t="s">
        <v>67</v>
      </c>
      <c r="AS39" t="s">
        <v>24</v>
      </c>
    </row>
    <row r="40" spans="1:45">
      <c r="A40" s="3" t="s">
        <v>8</v>
      </c>
      <c r="B40" s="4" t="s">
        <v>24</v>
      </c>
      <c r="C40" s="4" t="s">
        <v>24</v>
      </c>
      <c r="D40" s="4">
        <v>0</v>
      </c>
      <c r="E40" s="4">
        <v>175.53604100000001</v>
      </c>
      <c r="F40" s="4" t="s">
        <v>24</v>
      </c>
      <c r="G40" s="4">
        <v>88.970770000000002</v>
      </c>
      <c r="H40" s="4">
        <v>9.5405130000000007</v>
      </c>
      <c r="K40" s="3" t="s">
        <v>8</v>
      </c>
      <c r="L40" s="4" t="s">
        <v>24</v>
      </c>
      <c r="M40" s="4" t="s">
        <v>24</v>
      </c>
      <c r="N40" s="4">
        <v>0</v>
      </c>
      <c r="O40" s="4">
        <v>23.917138000000001</v>
      </c>
      <c r="P40" s="4" t="s">
        <v>24</v>
      </c>
      <c r="Q40" s="4">
        <v>187.51599200000001</v>
      </c>
      <c r="R40" s="4">
        <v>70.716498000000001</v>
      </c>
      <c r="T40" s="1" t="s">
        <v>68</v>
      </c>
      <c r="U40" s="14">
        <v>0.201068</v>
      </c>
      <c r="V40" s="16"/>
      <c r="W40" s="3" t="s">
        <v>8</v>
      </c>
      <c r="X40" s="4" t="s">
        <v>24</v>
      </c>
      <c r="Y40" s="4" t="s">
        <v>24</v>
      </c>
      <c r="Z40" s="4">
        <v>0</v>
      </c>
      <c r="AA40" s="4">
        <v>218.217151</v>
      </c>
      <c r="AB40" s="4" t="s">
        <v>24</v>
      </c>
      <c r="AC40" s="4">
        <v>46.043939999999999</v>
      </c>
      <c r="AD40" s="4">
        <v>9.5405130000000007</v>
      </c>
      <c r="AF40" s="1" t="s">
        <v>68</v>
      </c>
      <c r="AG40">
        <v>0.101948</v>
      </c>
      <c r="AI40" s="3" t="s">
        <v>8</v>
      </c>
      <c r="AJ40" s="4" t="s">
        <v>24</v>
      </c>
      <c r="AK40" s="4" t="s">
        <v>24</v>
      </c>
      <c r="AL40" s="4">
        <v>0</v>
      </c>
      <c r="AM40" s="4">
        <v>175.53604100000001</v>
      </c>
      <c r="AN40" s="4" t="s">
        <v>24</v>
      </c>
      <c r="AO40" s="4">
        <v>88.970770000000002</v>
      </c>
      <c r="AP40" s="4">
        <v>9.5405130000000007</v>
      </c>
      <c r="AR40" s="1" t="s">
        <v>68</v>
      </c>
      <c r="AS40">
        <v>0.187109</v>
      </c>
    </row>
    <row r="41" spans="1:45">
      <c r="A41" s="3" t="s">
        <v>9</v>
      </c>
      <c r="B41" s="4" t="s">
        <v>24</v>
      </c>
      <c r="C41" s="4" t="s">
        <v>24</v>
      </c>
      <c r="D41" s="4">
        <v>0</v>
      </c>
      <c r="E41" s="4">
        <v>7.1741469999999996</v>
      </c>
      <c r="F41" s="4">
        <v>30.921938999999998</v>
      </c>
      <c r="G41" s="4">
        <v>22.964922000000001</v>
      </c>
      <c r="H41" s="4">
        <v>121.782104</v>
      </c>
      <c r="K41" s="3" t="s">
        <v>9</v>
      </c>
      <c r="L41" s="4" t="s">
        <v>24</v>
      </c>
      <c r="M41" s="4" t="s">
        <v>24</v>
      </c>
      <c r="N41" s="4">
        <v>0</v>
      </c>
      <c r="O41" s="4">
        <v>0</v>
      </c>
      <c r="P41" s="4">
        <v>5.3755410000000001</v>
      </c>
      <c r="Q41" s="4">
        <v>69.740521000000001</v>
      </c>
      <c r="R41" s="4">
        <v>109.41444799999999</v>
      </c>
      <c r="T41" s="1" t="s">
        <v>69</v>
      </c>
      <c r="U41" s="14">
        <v>0.54799799999999999</v>
      </c>
      <c r="V41" s="16"/>
      <c r="W41" s="3" t="s">
        <v>9</v>
      </c>
      <c r="X41" s="4" t="s">
        <v>24</v>
      </c>
      <c r="Y41" s="4" t="s">
        <v>24</v>
      </c>
      <c r="Z41" s="4">
        <v>0</v>
      </c>
      <c r="AA41" s="4">
        <v>0</v>
      </c>
      <c r="AB41" s="4">
        <v>5.3755410000000001</v>
      </c>
      <c r="AC41" s="4">
        <v>54.540616</v>
      </c>
      <c r="AD41" s="4">
        <v>124.61853000000001</v>
      </c>
      <c r="AF41" s="1" t="s">
        <v>69</v>
      </c>
      <c r="AG41">
        <v>0.52998699999999999</v>
      </c>
      <c r="AI41" s="3" t="s">
        <v>9</v>
      </c>
      <c r="AJ41" s="4" t="s">
        <v>24</v>
      </c>
      <c r="AK41" s="4" t="s">
        <v>24</v>
      </c>
      <c r="AL41" s="4">
        <v>0</v>
      </c>
      <c r="AM41" s="4">
        <v>7.1741469999999996</v>
      </c>
      <c r="AN41" s="4">
        <v>30.921938999999998</v>
      </c>
      <c r="AO41" s="4">
        <v>23.073995</v>
      </c>
      <c r="AP41" s="4">
        <v>121.67303</v>
      </c>
      <c r="AR41" s="1" t="s">
        <v>69</v>
      </c>
      <c r="AS41">
        <v>0.53018600000000005</v>
      </c>
    </row>
    <row r="42" spans="1:45">
      <c r="T42" s="1" t="s">
        <v>70</v>
      </c>
      <c r="U42" s="14">
        <v>0.24254400000000001</v>
      </c>
      <c r="V42" s="16"/>
      <c r="AF42" s="1" t="s">
        <v>70</v>
      </c>
      <c r="AG42" t="s">
        <v>24</v>
      </c>
      <c r="AR42" s="1" t="s">
        <v>70</v>
      </c>
      <c r="AS42">
        <v>0.10573</v>
      </c>
    </row>
    <row r="43" spans="1:45">
      <c r="T43" s="1" t="s">
        <v>71</v>
      </c>
      <c r="U43" s="14">
        <v>0.92205999999999999</v>
      </c>
      <c r="V43" s="16"/>
      <c r="AF43" s="1" t="s">
        <v>71</v>
      </c>
      <c r="AG43">
        <v>7.6705999999999996E-2</v>
      </c>
      <c r="AR43" s="1" t="s">
        <v>71</v>
      </c>
      <c r="AS43">
        <v>0.44123800000000002</v>
      </c>
    </row>
    <row r="44" spans="1:45" ht="29.5">
      <c r="A44" s="3" t="s">
        <v>16</v>
      </c>
      <c r="B44" s="3" t="s">
        <v>17</v>
      </c>
      <c r="C44" s="3" t="s">
        <v>18</v>
      </c>
      <c r="D44" s="3" t="s">
        <v>19</v>
      </c>
      <c r="E44" s="3" t="s">
        <v>20</v>
      </c>
      <c r="F44" s="3" t="s">
        <v>21</v>
      </c>
      <c r="G44" s="3" t="s">
        <v>22</v>
      </c>
      <c r="H44" s="3" t="s">
        <v>23</v>
      </c>
      <c r="K44" s="3" t="s">
        <v>16</v>
      </c>
      <c r="L44" s="3" t="s">
        <v>17</v>
      </c>
      <c r="M44" s="3" t="s">
        <v>18</v>
      </c>
      <c r="N44" s="3" t="s">
        <v>19</v>
      </c>
      <c r="O44" s="3" t="s">
        <v>20</v>
      </c>
      <c r="P44" s="3" t="s">
        <v>21</v>
      </c>
      <c r="Q44" s="3" t="s">
        <v>22</v>
      </c>
      <c r="R44" s="3" t="s">
        <v>23</v>
      </c>
      <c r="T44" s="1" t="s">
        <v>72</v>
      </c>
      <c r="U44" s="14" t="s">
        <v>24</v>
      </c>
      <c r="V44" s="16"/>
      <c r="W44" s="3" t="s">
        <v>16</v>
      </c>
      <c r="X44" s="3" t="s">
        <v>17</v>
      </c>
      <c r="Y44" s="3" t="s">
        <v>18</v>
      </c>
      <c r="Z44" s="3" t="s">
        <v>19</v>
      </c>
      <c r="AA44" s="3" t="s">
        <v>20</v>
      </c>
      <c r="AB44" s="3" t="s">
        <v>21</v>
      </c>
      <c r="AC44" s="3" t="s">
        <v>22</v>
      </c>
      <c r="AD44" s="3" t="s">
        <v>23</v>
      </c>
      <c r="AF44" s="1" t="s">
        <v>72</v>
      </c>
      <c r="AG44" t="s">
        <v>24</v>
      </c>
      <c r="AI44" s="3" t="s">
        <v>16</v>
      </c>
      <c r="AJ44" s="3" t="s">
        <v>17</v>
      </c>
      <c r="AK44" s="3" t="s">
        <v>18</v>
      </c>
      <c r="AL44" s="3" t="s">
        <v>19</v>
      </c>
      <c r="AM44" s="3" t="s">
        <v>20</v>
      </c>
      <c r="AN44" s="3" t="s">
        <v>21</v>
      </c>
      <c r="AO44" s="3" t="s">
        <v>22</v>
      </c>
      <c r="AP44" s="3" t="s">
        <v>23</v>
      </c>
      <c r="AR44" s="1" t="s">
        <v>72</v>
      </c>
      <c r="AS44" t="s">
        <v>24</v>
      </c>
    </row>
    <row r="45" spans="1:45">
      <c r="A45" s="3" t="s">
        <v>10</v>
      </c>
      <c r="K45" s="3" t="s">
        <v>10</v>
      </c>
      <c r="T45" s="1" t="s">
        <v>73</v>
      </c>
      <c r="U45" s="14">
        <v>0.18796399999999999</v>
      </c>
      <c r="V45" s="16"/>
      <c r="W45" s="3" t="s">
        <v>10</v>
      </c>
      <c r="AF45" s="1" t="s">
        <v>73</v>
      </c>
      <c r="AG45">
        <v>2.8728E-2</v>
      </c>
      <c r="AI45" s="3" t="s">
        <v>10</v>
      </c>
      <c r="AR45" s="1" t="s">
        <v>73</v>
      </c>
      <c r="AS45">
        <v>0.17450199999999999</v>
      </c>
    </row>
    <row r="46" spans="1:45">
      <c r="A46" s="3" t="s">
        <v>0</v>
      </c>
      <c r="B46" t="e">
        <f>B32/(B18*8.76)</f>
        <v>#VALUE!</v>
      </c>
      <c r="C46" t="e">
        <f t="shared" ref="C46:H46" si="1">C32/(C18*8.76)</f>
        <v>#VALUE!</v>
      </c>
      <c r="D46" t="e">
        <f t="shared" si="1"/>
        <v>#DIV/0!</v>
      </c>
      <c r="E46" t="e">
        <f t="shared" si="1"/>
        <v>#VALUE!</v>
      </c>
      <c r="F46" t="e">
        <f t="shared" si="1"/>
        <v>#VALUE!</v>
      </c>
      <c r="G46">
        <f t="shared" si="1"/>
        <v>8.8345000518887509E-2</v>
      </c>
      <c r="H46">
        <f t="shared" si="1"/>
        <v>0.42806619863013695</v>
      </c>
      <c r="K46" s="3" t="s">
        <v>0</v>
      </c>
      <c r="L46" t="e">
        <f>L32/(L18*8.76)</f>
        <v>#VALUE!</v>
      </c>
      <c r="M46" t="e">
        <f t="shared" ref="M46:R46" si="2">M32/(M18*8.76)</f>
        <v>#VALUE!</v>
      </c>
      <c r="N46" t="e">
        <f t="shared" si="2"/>
        <v>#DIV/0!</v>
      </c>
      <c r="O46" t="e">
        <f t="shared" si="2"/>
        <v>#VALUE!</v>
      </c>
      <c r="P46" t="e">
        <f t="shared" si="2"/>
        <v>#VALUE!</v>
      </c>
      <c r="Q46">
        <f t="shared" si="2"/>
        <v>6.7421162325872155E-2</v>
      </c>
      <c r="R46">
        <f t="shared" si="2"/>
        <v>0.41067953386605782</v>
      </c>
      <c r="T46" s="1" t="s">
        <v>74</v>
      </c>
      <c r="U46" s="14">
        <v>0.55104799999999998</v>
      </c>
      <c r="V46" s="16"/>
      <c r="W46" s="3" t="s">
        <v>0</v>
      </c>
      <c r="X46" t="e">
        <f>X32/(X18*8.76)</f>
        <v>#VALUE!</v>
      </c>
      <c r="Y46" t="e">
        <f t="shared" ref="Y46:AD46" si="3">Y32/(Y18*8.76)</f>
        <v>#VALUE!</v>
      </c>
      <c r="Z46" t="e">
        <f t="shared" si="3"/>
        <v>#DIV/0!</v>
      </c>
      <c r="AA46" t="e">
        <f t="shared" si="3"/>
        <v>#VALUE!</v>
      </c>
      <c r="AB46" t="e">
        <f t="shared" si="3"/>
        <v>#VALUE!</v>
      </c>
      <c r="AC46">
        <f t="shared" si="3"/>
        <v>6.8252812150093087E-2</v>
      </c>
      <c r="AD46">
        <f t="shared" si="3"/>
        <v>0.41045092656012172</v>
      </c>
      <c r="AF46" s="1" t="s">
        <v>74</v>
      </c>
      <c r="AG46">
        <v>0.34614499999999998</v>
      </c>
      <c r="AI46" s="3" t="s">
        <v>0</v>
      </c>
      <c r="AJ46" t="e">
        <f>AJ32/(AJ18*8.76)</f>
        <v>#VALUE!</v>
      </c>
      <c r="AK46" t="e">
        <f t="shared" ref="AK46:AP46" si="4">AK32/(AK18*8.76)</f>
        <v>#VALUE!</v>
      </c>
      <c r="AL46" t="e">
        <f t="shared" si="4"/>
        <v>#DIV/0!</v>
      </c>
      <c r="AM46" t="e">
        <f t="shared" si="4"/>
        <v>#VALUE!</v>
      </c>
      <c r="AN46" t="e">
        <f t="shared" si="4"/>
        <v>#VALUE!</v>
      </c>
      <c r="AO46">
        <f t="shared" si="4"/>
        <v>6.8371632041050456E-2</v>
      </c>
      <c r="AP46">
        <f t="shared" si="4"/>
        <v>0.3816098995571206</v>
      </c>
      <c r="AR46" s="1" t="s">
        <v>74</v>
      </c>
      <c r="AS46">
        <v>0.52173400000000003</v>
      </c>
    </row>
    <row r="47" spans="1:45">
      <c r="A47" s="3" t="s">
        <v>1</v>
      </c>
      <c r="B47">
        <f t="shared" ref="B47:H47" si="5">B33/(B19*8.76)</f>
        <v>0.1386150799086758</v>
      </c>
      <c r="C47" t="e">
        <f t="shared" si="5"/>
        <v>#VALUE!</v>
      </c>
      <c r="D47" t="e">
        <f t="shared" si="5"/>
        <v>#DIV/0!</v>
      </c>
      <c r="E47" t="e">
        <f t="shared" si="5"/>
        <v>#VALUE!</v>
      </c>
      <c r="F47" t="e">
        <f t="shared" si="5"/>
        <v>#VALUE!</v>
      </c>
      <c r="G47">
        <f t="shared" si="5"/>
        <v>0.17421856483346765</v>
      </c>
      <c r="H47">
        <f t="shared" si="5"/>
        <v>0.51209668949771692</v>
      </c>
      <c r="K47" s="3" t="s">
        <v>1</v>
      </c>
      <c r="L47">
        <f t="shared" ref="L47:R47" si="6">L33/(L19*8.76)</f>
        <v>4.4756312785388136E-2</v>
      </c>
      <c r="M47" t="e">
        <f t="shared" si="6"/>
        <v>#VALUE!</v>
      </c>
      <c r="N47" t="e">
        <f t="shared" si="6"/>
        <v>#DIV/0!</v>
      </c>
      <c r="O47" t="e">
        <f t="shared" si="6"/>
        <v>#VALUE!</v>
      </c>
      <c r="P47" t="e">
        <f t="shared" si="6"/>
        <v>#VALUE!</v>
      </c>
      <c r="Q47">
        <f t="shared" si="6"/>
        <v>0.1404743043244695</v>
      </c>
      <c r="R47">
        <f t="shared" si="6"/>
        <v>0.49764778762160017</v>
      </c>
      <c r="T47" s="1" t="s">
        <v>75</v>
      </c>
      <c r="U47" s="14">
        <v>0.35696499999999998</v>
      </c>
      <c r="V47" s="16"/>
      <c r="W47" s="3" t="s">
        <v>1</v>
      </c>
      <c r="X47">
        <f t="shared" ref="X47:AD47" si="7">X33/(X19*8.76)</f>
        <v>4.4756312785388136E-2</v>
      </c>
      <c r="Y47" t="e">
        <f t="shared" si="7"/>
        <v>#VALUE!</v>
      </c>
      <c r="Z47" t="e">
        <f t="shared" si="7"/>
        <v>#DIV/0!</v>
      </c>
      <c r="AA47" t="e">
        <f t="shared" si="7"/>
        <v>#VALUE!</v>
      </c>
      <c r="AB47" t="e">
        <f t="shared" si="7"/>
        <v>#VALUE!</v>
      </c>
      <c r="AC47">
        <f t="shared" si="7"/>
        <v>0.13146275416330916</v>
      </c>
      <c r="AD47">
        <f t="shared" si="7"/>
        <v>0.56463979551320231</v>
      </c>
      <c r="AF47" s="1" t="s">
        <v>75</v>
      </c>
      <c r="AG47">
        <v>2.9748E-2</v>
      </c>
      <c r="AI47" s="3" t="s">
        <v>1</v>
      </c>
      <c r="AJ47">
        <f t="shared" ref="AJ47:AP47" si="8">AJ33/(AJ19*8.76)</f>
        <v>1.9828424657534247E-2</v>
      </c>
      <c r="AK47" t="e">
        <f t="shared" si="8"/>
        <v>#VALUE!</v>
      </c>
      <c r="AL47" t="e">
        <f t="shared" si="8"/>
        <v>#DIV/0!</v>
      </c>
      <c r="AM47" t="e">
        <f t="shared" si="8"/>
        <v>#VALUE!</v>
      </c>
      <c r="AN47" t="e">
        <f t="shared" si="8"/>
        <v>#VALUE!</v>
      </c>
      <c r="AO47">
        <f t="shared" si="8"/>
        <v>7.3383905654012288E-2</v>
      </c>
      <c r="AP47">
        <f t="shared" si="8"/>
        <v>0.37707574789210252</v>
      </c>
      <c r="AR47" s="1" t="s">
        <v>75</v>
      </c>
      <c r="AS47">
        <v>0.235181</v>
      </c>
    </row>
    <row r="48" spans="1:45">
      <c r="A48" s="3" t="s">
        <v>2</v>
      </c>
      <c r="B48" t="e">
        <f t="shared" ref="B48:H48" si="9">B34/(B20*8.76)</f>
        <v>#VALUE!</v>
      </c>
      <c r="C48" t="e">
        <f t="shared" si="9"/>
        <v>#VALUE!</v>
      </c>
      <c r="D48" t="e">
        <f t="shared" si="9"/>
        <v>#DIV/0!</v>
      </c>
      <c r="E48">
        <f t="shared" si="9"/>
        <v>0.10983918795901111</v>
      </c>
      <c r="F48">
        <f t="shared" si="9"/>
        <v>0.8413079908675799</v>
      </c>
      <c r="G48">
        <f t="shared" si="9"/>
        <v>0.20377158940332676</v>
      </c>
      <c r="H48">
        <f t="shared" si="9"/>
        <v>0.56642348738367321</v>
      </c>
      <c r="K48" s="3" t="s">
        <v>2</v>
      </c>
      <c r="L48" t="e">
        <f t="shared" ref="L48:R48" si="10">L34/(L20*8.76)</f>
        <v>#VALUE!</v>
      </c>
      <c r="M48" t="e">
        <f t="shared" si="10"/>
        <v>#VALUE!</v>
      </c>
      <c r="N48" t="e">
        <f t="shared" si="10"/>
        <v>#DIV/0!</v>
      </c>
      <c r="O48">
        <f t="shared" si="10"/>
        <v>9.81741039562453E-3</v>
      </c>
      <c r="P48">
        <f t="shared" si="10"/>
        <v>0.12621309931506849</v>
      </c>
      <c r="Q48">
        <f t="shared" si="10"/>
        <v>0.1785544638361497</v>
      </c>
      <c r="R48">
        <f t="shared" si="10"/>
        <v>0.54564708572633447</v>
      </c>
      <c r="T48" s="1" t="s">
        <v>76</v>
      </c>
      <c r="U48" t="s">
        <v>24</v>
      </c>
      <c r="V48" s="16"/>
      <c r="W48" s="3" t="s">
        <v>2</v>
      </c>
      <c r="X48" t="e">
        <f t="shared" ref="X48:AD48" si="11">X34/(X20*8.76)</f>
        <v>#VALUE!</v>
      </c>
      <c r="Y48" t="e">
        <f t="shared" si="11"/>
        <v>#VALUE!</v>
      </c>
      <c r="Z48" t="e">
        <f t="shared" si="11"/>
        <v>#DIV/0!</v>
      </c>
      <c r="AA48">
        <f t="shared" si="11"/>
        <v>0.99999993715693303</v>
      </c>
      <c r="AB48">
        <f t="shared" si="11"/>
        <v>0.67407539954337903</v>
      </c>
      <c r="AC48">
        <f t="shared" si="11"/>
        <v>0.20377157827376008</v>
      </c>
      <c r="AD48">
        <f t="shared" si="11"/>
        <v>0.56642342904379583</v>
      </c>
      <c r="AF48" s="1" t="s">
        <v>76</v>
      </c>
      <c r="AG48" t="s">
        <v>24</v>
      </c>
      <c r="AI48" s="3" t="s">
        <v>2</v>
      </c>
      <c r="AJ48" t="e">
        <f t="shared" ref="AJ48:AP48" si="12">AJ34/(AJ20*8.76)</f>
        <v>#VALUE!</v>
      </c>
      <c r="AK48" t="e">
        <f t="shared" si="12"/>
        <v>#VALUE!</v>
      </c>
      <c r="AL48" t="e">
        <f t="shared" si="12"/>
        <v>#DIV/0!</v>
      </c>
      <c r="AM48">
        <f t="shared" si="12"/>
        <v>0.10983918795901111</v>
      </c>
      <c r="AN48">
        <f t="shared" si="12"/>
        <v>0.8413079908675799</v>
      </c>
      <c r="AO48">
        <f t="shared" si="12"/>
        <v>0.20377158940332676</v>
      </c>
      <c r="AP48">
        <f t="shared" si="12"/>
        <v>0.56642348738367321</v>
      </c>
      <c r="AR48" s="1" t="s">
        <v>76</v>
      </c>
      <c r="AS48" t="s">
        <v>24</v>
      </c>
    </row>
    <row r="49" spans="1:42">
      <c r="A49" s="3" t="s">
        <v>3</v>
      </c>
      <c r="B49">
        <f t="shared" ref="B49:H49" si="13">B35/(B21*8.76)</f>
        <v>1.4665673515981735E-2</v>
      </c>
      <c r="C49" t="e">
        <f t="shared" si="13"/>
        <v>#DIV/0!</v>
      </c>
      <c r="D49" t="e">
        <f t="shared" si="13"/>
        <v>#DIV/0!</v>
      </c>
      <c r="E49">
        <f t="shared" si="13"/>
        <v>4.3573732876712325E-2</v>
      </c>
      <c r="F49">
        <f t="shared" si="13"/>
        <v>8.6004079147640786E-2</v>
      </c>
      <c r="G49">
        <f t="shared" si="13"/>
        <v>0.1368768852607857</v>
      </c>
      <c r="H49">
        <f t="shared" si="13"/>
        <v>0.45316385782476443</v>
      </c>
      <c r="K49" s="3" t="s">
        <v>3</v>
      </c>
      <c r="L49">
        <f t="shared" ref="L49:R49" si="14">L35/(L21*8.76)</f>
        <v>1.4665673515981735E-2</v>
      </c>
      <c r="M49" t="e">
        <f t="shared" si="14"/>
        <v>#DIV/0!</v>
      </c>
      <c r="N49" t="e">
        <f t="shared" si="14"/>
        <v>#DIV/0!</v>
      </c>
      <c r="O49">
        <f t="shared" si="14"/>
        <v>4.3573732876712325E-2</v>
      </c>
      <c r="P49">
        <f t="shared" si="14"/>
        <v>8.6004079147640786E-2</v>
      </c>
      <c r="Q49">
        <f t="shared" si="14"/>
        <v>0.1368768852607857</v>
      </c>
      <c r="R49">
        <f t="shared" si="14"/>
        <v>0.45316385782476443</v>
      </c>
      <c r="W49" s="3" t="s">
        <v>3</v>
      </c>
      <c r="X49">
        <f t="shared" ref="X49:AD49" si="15">X35/(X21*8.76)</f>
        <v>1.4665673515981735E-2</v>
      </c>
      <c r="Y49" t="e">
        <f t="shared" si="15"/>
        <v>#DIV/0!</v>
      </c>
      <c r="Z49" t="e">
        <f t="shared" si="15"/>
        <v>#DIV/0!</v>
      </c>
      <c r="AA49">
        <f t="shared" si="15"/>
        <v>6.3276525114155255E-2</v>
      </c>
      <c r="AB49">
        <f t="shared" si="15"/>
        <v>1.9811704718417044E-2</v>
      </c>
      <c r="AC49">
        <f t="shared" si="15"/>
        <v>0.12995321493235582</v>
      </c>
      <c r="AD49">
        <f t="shared" si="15"/>
        <v>0.51816241815675301</v>
      </c>
      <c r="AI49" s="3" t="s">
        <v>3</v>
      </c>
      <c r="AJ49">
        <f t="shared" ref="AJ49:AP49" si="16">AJ35/(AJ21*8.76)</f>
        <v>1.4665673515981735E-2</v>
      </c>
      <c r="AK49" t="e">
        <f t="shared" si="16"/>
        <v>#DIV/0!</v>
      </c>
      <c r="AL49" t="e">
        <f t="shared" si="16"/>
        <v>#DIV/0!</v>
      </c>
      <c r="AM49">
        <f t="shared" si="16"/>
        <v>4.3573732876712325E-2</v>
      </c>
      <c r="AN49">
        <f t="shared" si="16"/>
        <v>8.6004079147640786E-2</v>
      </c>
      <c r="AO49">
        <f t="shared" si="16"/>
        <v>0.13687139755095851</v>
      </c>
      <c r="AP49">
        <f t="shared" si="16"/>
        <v>0.45321510458910241</v>
      </c>
    </row>
    <row r="50" spans="1:42">
      <c r="A50" s="3" t="s">
        <v>4</v>
      </c>
      <c r="B50" t="e">
        <f t="shared" ref="B50:H50" si="17">B36/(B22*8.76)</f>
        <v>#VALUE!</v>
      </c>
      <c r="C50" t="e">
        <f t="shared" si="17"/>
        <v>#VALUE!</v>
      </c>
      <c r="D50" t="e">
        <f t="shared" si="17"/>
        <v>#DIV/0!</v>
      </c>
      <c r="E50">
        <f t="shared" si="17"/>
        <v>0.23518099888413235</v>
      </c>
      <c r="F50" t="e">
        <f t="shared" si="17"/>
        <v>#DIV/0!</v>
      </c>
      <c r="G50">
        <f t="shared" si="17"/>
        <v>0.17461938663717985</v>
      </c>
      <c r="H50">
        <f t="shared" si="17"/>
        <v>0.52163392971258926</v>
      </c>
      <c r="K50" s="3" t="s">
        <v>4</v>
      </c>
      <c r="L50" t="e">
        <f t="shared" ref="L50:R50" si="18">L36/(L22*8.76)</f>
        <v>#VALUE!</v>
      </c>
      <c r="M50" t="e">
        <f t="shared" si="18"/>
        <v>#VALUE!</v>
      </c>
      <c r="N50" t="e">
        <f t="shared" si="18"/>
        <v>#DIV/0!</v>
      </c>
      <c r="O50">
        <f t="shared" si="18"/>
        <v>2.974817129398144E-2</v>
      </c>
      <c r="P50" t="e">
        <f t="shared" si="18"/>
        <v>#DIV/0!</v>
      </c>
      <c r="Q50">
        <f t="shared" si="18"/>
        <v>9.4878966339382184E-2</v>
      </c>
      <c r="R50">
        <f t="shared" si="18"/>
        <v>0.273845383847032</v>
      </c>
      <c r="W50" s="3" t="s">
        <v>4</v>
      </c>
      <c r="X50" t="e">
        <f t="shared" ref="X50:AD50" si="19">X36/(X22*8.76)</f>
        <v>#VALUE!</v>
      </c>
      <c r="Y50" t="e">
        <f t="shared" si="19"/>
        <v>#VALUE!</v>
      </c>
      <c r="Z50" t="e">
        <f t="shared" si="19"/>
        <v>#DIV/0!</v>
      </c>
      <c r="AA50">
        <f t="shared" si="19"/>
        <v>2.974817129398144E-2</v>
      </c>
      <c r="AB50" t="e">
        <f t="shared" si="19"/>
        <v>#DIV/0!</v>
      </c>
      <c r="AC50">
        <f t="shared" si="19"/>
        <v>2.8728091950488789E-2</v>
      </c>
      <c r="AD50">
        <f t="shared" si="19"/>
        <v>0.346145332477169</v>
      </c>
      <c r="AI50" s="3" t="s">
        <v>4</v>
      </c>
      <c r="AJ50" t="e">
        <f t="shared" ref="AJ50:AP50" si="20">AJ36/(AJ22*8.76)</f>
        <v>#VALUE!</v>
      </c>
      <c r="AK50" t="e">
        <f t="shared" si="20"/>
        <v>#VALUE!</v>
      </c>
      <c r="AL50" t="e">
        <f t="shared" si="20"/>
        <v>#DIV/0!</v>
      </c>
      <c r="AM50">
        <f t="shared" si="20"/>
        <v>0.23518099888413235</v>
      </c>
      <c r="AN50" t="e">
        <f t="shared" si="20"/>
        <v>#DIV/0!</v>
      </c>
      <c r="AO50">
        <f t="shared" si="20"/>
        <v>0.17450198442450959</v>
      </c>
      <c r="AP50">
        <f t="shared" si="20"/>
        <v>0.52173377644572316</v>
      </c>
    </row>
    <row r="51" spans="1:42">
      <c r="A51" s="3" t="s">
        <v>5</v>
      </c>
      <c r="B51" t="e">
        <f t="shared" ref="B51:H51" si="21">B37/(B23*8.76)</f>
        <v>#VALUE!</v>
      </c>
      <c r="C51" t="e">
        <f t="shared" si="21"/>
        <v>#VALUE!</v>
      </c>
      <c r="D51" t="e">
        <f t="shared" si="21"/>
        <v>#DIV/0!</v>
      </c>
      <c r="E51">
        <f t="shared" si="21"/>
        <v>9.3683112633181118E-2</v>
      </c>
      <c r="F51" t="e">
        <f t="shared" si="21"/>
        <v>#VALUE!</v>
      </c>
      <c r="G51">
        <f t="shared" si="21"/>
        <v>0.14759746749000113</v>
      </c>
      <c r="H51">
        <f t="shared" si="21"/>
        <v>0.49952533208800337</v>
      </c>
      <c r="K51" s="3" t="s">
        <v>5</v>
      </c>
      <c r="L51" t="e">
        <f t="shared" ref="L51:R51" si="22">L37/(L23*8.76)</f>
        <v>#VALUE!</v>
      </c>
      <c r="M51" t="e">
        <f t="shared" si="22"/>
        <v>#VALUE!</v>
      </c>
      <c r="N51" t="e">
        <f t="shared" si="22"/>
        <v>#DIV/0!</v>
      </c>
      <c r="O51" t="e">
        <f t="shared" si="22"/>
        <v>#DIV/0!</v>
      </c>
      <c r="P51" t="e">
        <f t="shared" si="22"/>
        <v>#VALUE!</v>
      </c>
      <c r="Q51">
        <f t="shared" si="22"/>
        <v>9.5735819613775627E-2</v>
      </c>
      <c r="R51">
        <f t="shared" si="22"/>
        <v>0.30730416696369028</v>
      </c>
      <c r="W51" s="3" t="s">
        <v>5</v>
      </c>
      <c r="X51" t="e">
        <f t="shared" ref="X51:AD51" si="23">X37/(X23*8.76)</f>
        <v>#VALUE!</v>
      </c>
      <c r="Y51" t="e">
        <f t="shared" si="23"/>
        <v>#VALUE!</v>
      </c>
      <c r="Z51" t="e">
        <f t="shared" si="23"/>
        <v>#DIV/0!</v>
      </c>
      <c r="AA51" t="e">
        <f t="shared" si="23"/>
        <v>#DIV/0!</v>
      </c>
      <c r="AB51" t="e">
        <f t="shared" si="23"/>
        <v>#VALUE!</v>
      </c>
      <c r="AC51">
        <f t="shared" si="23"/>
        <v>3.2166849809852509E-2</v>
      </c>
      <c r="AD51">
        <f t="shared" si="23"/>
        <v>0.38000082664235568</v>
      </c>
      <c r="AI51" s="3" t="s">
        <v>5</v>
      </c>
      <c r="AJ51" t="e">
        <f t="shared" ref="AJ51:AP51" si="24">AJ37/(AJ23*8.76)</f>
        <v>#VALUE!</v>
      </c>
      <c r="AK51" t="e">
        <f t="shared" si="24"/>
        <v>#VALUE!</v>
      </c>
      <c r="AL51" t="e">
        <f t="shared" si="24"/>
        <v>#DIV/0!</v>
      </c>
      <c r="AM51">
        <f t="shared" si="24"/>
        <v>8.4006103500761029E-2</v>
      </c>
      <c r="AN51" t="e">
        <f t="shared" si="24"/>
        <v>#VALUE!</v>
      </c>
      <c r="AO51">
        <f t="shared" si="24"/>
        <v>0.13868775514888765</v>
      </c>
      <c r="AP51">
        <f t="shared" si="24"/>
        <v>0.45626399047247757</v>
      </c>
    </row>
    <row r="52" spans="1:42">
      <c r="A52" s="3" t="s">
        <v>6</v>
      </c>
      <c r="B52" t="e">
        <f t="shared" ref="B52:H52" si="25">B38/(B24*8.76)</f>
        <v>#VALUE!</v>
      </c>
      <c r="C52" t="e">
        <f t="shared" si="25"/>
        <v>#VALUE!</v>
      </c>
      <c r="D52" t="e">
        <f t="shared" si="25"/>
        <v>#DIV/0!</v>
      </c>
      <c r="E52">
        <f t="shared" si="25"/>
        <v>0.78563126480694878</v>
      </c>
      <c r="F52" t="e">
        <f t="shared" si="25"/>
        <v>#VALUE!</v>
      </c>
      <c r="G52">
        <f t="shared" si="25"/>
        <v>0.20297275331571918</v>
      </c>
      <c r="H52" t="e">
        <f t="shared" si="25"/>
        <v>#VALUE!</v>
      </c>
      <c r="K52" s="3" t="s">
        <v>6</v>
      </c>
      <c r="L52" t="e">
        <f t="shared" ref="L52:R52" si="26">L38/(L24*8.76)</f>
        <v>#VALUE!</v>
      </c>
      <c r="M52" t="e">
        <f t="shared" si="26"/>
        <v>#VALUE!</v>
      </c>
      <c r="N52" t="e">
        <f t="shared" si="26"/>
        <v>#DIV/0!</v>
      </c>
      <c r="O52">
        <f t="shared" si="26"/>
        <v>0.73599577514655279</v>
      </c>
      <c r="P52" t="e">
        <f t="shared" si="26"/>
        <v>#VALUE!</v>
      </c>
      <c r="Q52">
        <f t="shared" si="26"/>
        <v>0.20297272730477658</v>
      </c>
      <c r="R52" t="e">
        <f t="shared" si="26"/>
        <v>#VALUE!</v>
      </c>
      <c r="W52" s="3" t="s">
        <v>6</v>
      </c>
      <c r="X52" t="e">
        <f t="shared" ref="X52:AD52" si="27">X38/(X24*8.76)</f>
        <v>#VALUE!</v>
      </c>
      <c r="Y52" t="e">
        <f t="shared" si="27"/>
        <v>#VALUE!</v>
      </c>
      <c r="Z52" t="e">
        <f t="shared" si="27"/>
        <v>#DIV/0!</v>
      </c>
      <c r="AA52">
        <f t="shared" si="27"/>
        <v>0.98403266821001811</v>
      </c>
      <c r="AB52" t="e">
        <f t="shared" si="27"/>
        <v>#VALUE!</v>
      </c>
      <c r="AC52">
        <f t="shared" si="27"/>
        <v>3.3715504243842079E-2</v>
      </c>
      <c r="AD52" t="e">
        <f t="shared" si="27"/>
        <v>#VALUE!</v>
      </c>
      <c r="AI52" s="3" t="s">
        <v>6</v>
      </c>
      <c r="AJ52" t="e">
        <f t="shared" ref="AJ52:AP52" si="28">AJ38/(AJ24*8.76)</f>
        <v>#VALUE!</v>
      </c>
      <c r="AK52" t="e">
        <f t="shared" si="28"/>
        <v>#VALUE!</v>
      </c>
      <c r="AL52" t="e">
        <f t="shared" si="28"/>
        <v>#DIV/0!</v>
      </c>
      <c r="AM52">
        <f t="shared" si="28"/>
        <v>0.78563126480694878</v>
      </c>
      <c r="AN52" t="e">
        <f t="shared" si="28"/>
        <v>#VALUE!</v>
      </c>
      <c r="AO52">
        <f t="shared" si="28"/>
        <v>0.20297275331571918</v>
      </c>
      <c r="AP52" t="e">
        <f t="shared" si="28"/>
        <v>#VALUE!</v>
      </c>
    </row>
    <row r="53" spans="1:42">
      <c r="A53" s="3" t="s">
        <v>7</v>
      </c>
      <c r="B53">
        <f t="shared" ref="B53:H53" si="29">B39/(B25*8.76)</f>
        <v>3.7815090552136416E-2</v>
      </c>
      <c r="C53" t="e">
        <f t="shared" si="29"/>
        <v>#VALUE!</v>
      </c>
      <c r="D53" t="e">
        <f t="shared" si="29"/>
        <v>#DIV/0!</v>
      </c>
      <c r="E53">
        <f t="shared" si="29"/>
        <v>0.2201455684931507</v>
      </c>
      <c r="F53" t="e">
        <f t="shared" si="29"/>
        <v>#VALUE!</v>
      </c>
      <c r="G53">
        <f t="shared" si="29"/>
        <v>0.18766317308892738</v>
      </c>
      <c r="H53">
        <f t="shared" si="29"/>
        <v>0.55022064592846265</v>
      </c>
      <c r="K53" s="3" t="s">
        <v>7</v>
      </c>
      <c r="L53">
        <f t="shared" ref="L53:R53" si="30">L39/(L25*8.76)</f>
        <v>1.5978660688681534E-2</v>
      </c>
      <c r="M53" t="e">
        <f t="shared" si="30"/>
        <v>#VALUE!</v>
      </c>
      <c r="N53" t="e">
        <f t="shared" si="30"/>
        <v>#DIV/0!</v>
      </c>
      <c r="O53">
        <f t="shared" si="30"/>
        <v>0.10962263242009132</v>
      </c>
      <c r="P53" t="e">
        <f t="shared" si="30"/>
        <v>#VALUE!</v>
      </c>
      <c r="Q53">
        <f t="shared" si="30"/>
        <v>0.14248738211093498</v>
      </c>
      <c r="R53">
        <f t="shared" si="30"/>
        <v>0.50027102264079149</v>
      </c>
      <c r="W53" s="3" t="s">
        <v>7</v>
      </c>
      <c r="X53">
        <f t="shared" ref="X53:AD53" si="31">X39/(X25*8.76)</f>
        <v>3.9708286457988663E-2</v>
      </c>
      <c r="Y53" t="e">
        <f t="shared" si="31"/>
        <v>#VALUE!</v>
      </c>
      <c r="Z53" t="e">
        <f t="shared" si="31"/>
        <v>#DIV/0!</v>
      </c>
      <c r="AA53">
        <f t="shared" si="31"/>
        <v>0.17234040410958903</v>
      </c>
      <c r="AB53" t="e">
        <f t="shared" si="31"/>
        <v>#VALUE!</v>
      </c>
      <c r="AC53">
        <f t="shared" si="31"/>
        <v>0.18329822147869193</v>
      </c>
      <c r="AD53">
        <f t="shared" si="31"/>
        <v>0.47657251236681886</v>
      </c>
      <c r="AI53" s="3" t="s">
        <v>7</v>
      </c>
      <c r="AJ53">
        <f t="shared" ref="AJ53:AP53" si="32">AJ39/(AJ25*8.76)</f>
        <v>1.5978660688681534E-2</v>
      </c>
      <c r="AK53" t="e">
        <f t="shared" si="32"/>
        <v>#VALUE!</v>
      </c>
      <c r="AL53" t="e">
        <f t="shared" si="32"/>
        <v>#DIV/0!</v>
      </c>
      <c r="AM53">
        <f t="shared" si="32"/>
        <v>0.10962263242009132</v>
      </c>
      <c r="AN53" t="e">
        <f t="shared" si="32"/>
        <v>#VALUE!</v>
      </c>
      <c r="AO53">
        <f t="shared" si="32"/>
        <v>0.14250569856630246</v>
      </c>
      <c r="AP53">
        <f t="shared" si="32"/>
        <v>0.50022549895357693</v>
      </c>
    </row>
    <row r="54" spans="1:42">
      <c r="A54" s="3" t="s">
        <v>8</v>
      </c>
      <c r="B54" t="e">
        <f t="shared" ref="B54:H54" si="33">B40/(B26*8.76)</f>
        <v>#VALUE!</v>
      </c>
      <c r="C54" t="e">
        <f t="shared" si="33"/>
        <v>#VALUE!</v>
      </c>
      <c r="D54" t="e">
        <f t="shared" si="33"/>
        <v>#DIV/0!</v>
      </c>
      <c r="E54">
        <f t="shared" si="33"/>
        <v>0.69368159614475555</v>
      </c>
      <c r="F54" t="e">
        <f t="shared" si="33"/>
        <v>#VALUE!</v>
      </c>
      <c r="G54">
        <f t="shared" si="33"/>
        <v>0.202240638875094</v>
      </c>
      <c r="H54">
        <f t="shared" si="33"/>
        <v>0.49504529887920296</v>
      </c>
      <c r="K54" s="3" t="s">
        <v>8</v>
      </c>
      <c r="L54" t="e">
        <f t="shared" ref="L54:R54" si="34">L40/(L26*8.76)</f>
        <v>#VALUE!</v>
      </c>
      <c r="M54" t="e">
        <f t="shared" si="34"/>
        <v>#VALUE!</v>
      </c>
      <c r="N54" t="e">
        <f t="shared" si="34"/>
        <v>#DIV/0!</v>
      </c>
      <c r="O54">
        <f t="shared" si="34"/>
        <v>0.15361681858581627</v>
      </c>
      <c r="P54" t="e">
        <f t="shared" si="34"/>
        <v>#VALUE!</v>
      </c>
      <c r="Q54">
        <f t="shared" si="34"/>
        <v>0.18712286051505686</v>
      </c>
      <c r="R54">
        <f t="shared" si="34"/>
        <v>0.47951862384654043</v>
      </c>
      <c r="W54" s="3" t="s">
        <v>8</v>
      </c>
      <c r="X54" t="e">
        <f t="shared" ref="X54:AD54" si="35">X40/(X26*8.76)</f>
        <v>#VALUE!</v>
      </c>
      <c r="Y54" t="e">
        <f t="shared" si="35"/>
        <v>#VALUE!</v>
      </c>
      <c r="Z54" t="e">
        <f t="shared" si="35"/>
        <v>#DIV/0!</v>
      </c>
      <c r="AA54">
        <f t="shared" si="35"/>
        <v>0.83035445585996948</v>
      </c>
      <c r="AB54" t="e">
        <f t="shared" si="35"/>
        <v>#VALUE!</v>
      </c>
      <c r="AC54">
        <f t="shared" si="35"/>
        <v>0.20224063807035028</v>
      </c>
      <c r="AD54">
        <f t="shared" si="35"/>
        <v>0.49504529887920296</v>
      </c>
      <c r="AI54" s="3" t="s">
        <v>8</v>
      </c>
      <c r="AJ54" t="e">
        <f t="shared" ref="AJ54:AP54" si="36">AJ40/(AJ26*8.76)</f>
        <v>#VALUE!</v>
      </c>
      <c r="AK54" t="e">
        <f t="shared" si="36"/>
        <v>#VALUE!</v>
      </c>
      <c r="AL54" t="e">
        <f t="shared" si="36"/>
        <v>#DIV/0!</v>
      </c>
      <c r="AM54">
        <f t="shared" si="36"/>
        <v>0.69368159614475555</v>
      </c>
      <c r="AN54" t="e">
        <f t="shared" si="36"/>
        <v>#VALUE!</v>
      </c>
      <c r="AO54">
        <f t="shared" si="36"/>
        <v>0.202240638875094</v>
      </c>
      <c r="AP54">
        <f t="shared" si="36"/>
        <v>0.49504529887920296</v>
      </c>
    </row>
    <row r="55" spans="1:42">
      <c r="A55" s="3" t="s">
        <v>9</v>
      </c>
      <c r="B55" t="e">
        <f t="shared" ref="B55:H55" si="37">B41/(B27*8.76)</f>
        <v>#VALUE!</v>
      </c>
      <c r="C55" t="e">
        <f t="shared" si="37"/>
        <v>#VALUE!</v>
      </c>
      <c r="D55" t="e">
        <f t="shared" si="37"/>
        <v>#DIV/0!</v>
      </c>
      <c r="E55">
        <f t="shared" si="37"/>
        <v>0.10572970645980868</v>
      </c>
      <c r="F55">
        <f t="shared" si="37"/>
        <v>0.44123771404109585</v>
      </c>
      <c r="G55">
        <f t="shared" si="37"/>
        <v>0.18622471012165601</v>
      </c>
      <c r="H55">
        <f t="shared" si="37"/>
        <v>0.53066163923604737</v>
      </c>
      <c r="K55" s="3" t="s">
        <v>9</v>
      </c>
      <c r="L55" t="e">
        <f t="shared" ref="L55:R55" si="38">L41/(L27*8.76)</f>
        <v>#VALUE!</v>
      </c>
      <c r="M55" t="e">
        <f t="shared" si="38"/>
        <v>#VALUE!</v>
      </c>
      <c r="N55" t="e">
        <f t="shared" si="38"/>
        <v>#DIV/0!</v>
      </c>
      <c r="O55" t="e">
        <f t="shared" si="38"/>
        <v>#DIV/0!</v>
      </c>
      <c r="P55">
        <f t="shared" si="38"/>
        <v>7.6705779109589048E-2</v>
      </c>
      <c r="Q55">
        <f t="shared" si="38"/>
        <v>0.13035941896865327</v>
      </c>
      <c r="R55">
        <f t="shared" si="38"/>
        <v>0.46532588967245231</v>
      </c>
      <c r="W55" s="3" t="s">
        <v>9</v>
      </c>
      <c r="X55" t="e">
        <f t="shared" ref="X55:AD55" si="39">X41/(X27*8.76)</f>
        <v>#VALUE!</v>
      </c>
      <c r="Y55" t="e">
        <f t="shared" si="39"/>
        <v>#VALUE!</v>
      </c>
      <c r="Z55" t="e">
        <f t="shared" si="39"/>
        <v>#DIV/0!</v>
      </c>
      <c r="AA55" t="e">
        <f t="shared" si="39"/>
        <v>#DIV/0!</v>
      </c>
      <c r="AB55">
        <f t="shared" si="39"/>
        <v>7.6705779109589048E-2</v>
      </c>
      <c r="AC55">
        <f t="shared" si="39"/>
        <v>0.10194766127360068</v>
      </c>
      <c r="AD55">
        <f t="shared" si="39"/>
        <v>0.52998693867123647</v>
      </c>
      <c r="AI55" s="3" t="s">
        <v>9</v>
      </c>
      <c r="AJ55" t="e">
        <f t="shared" ref="AJ55:AP55" si="40">AJ41/(AJ27*8.76)</f>
        <v>#VALUE!</v>
      </c>
      <c r="AK55" t="e">
        <f t="shared" si="40"/>
        <v>#VALUE!</v>
      </c>
      <c r="AL55" t="e">
        <f t="shared" si="40"/>
        <v>#DIV/0!</v>
      </c>
      <c r="AM55">
        <f t="shared" si="40"/>
        <v>0.10572970645980868</v>
      </c>
      <c r="AN55">
        <f t="shared" si="40"/>
        <v>0.44123771404109585</v>
      </c>
      <c r="AO55">
        <f t="shared" si="40"/>
        <v>0.18710919332639317</v>
      </c>
      <c r="AP55">
        <f t="shared" si="40"/>
        <v>0.53018635275521897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Extendable, no storage</vt:lpstr>
      <vt:lpstr>Storage, diesel</vt:lpstr>
      <vt:lpstr>Storage, H2</vt:lpstr>
      <vt:lpstr>Storage with links</vt:lpstr>
      <vt:lpstr>Storage, links, H2</vt:lpstr>
      <vt:lpstr>Storage, limited links, H2</vt:lpstr>
      <vt:lpstr>LCOE summary</vt:lpstr>
      <vt:lpstr>Sheet1</vt:lpstr>
      <vt:lpstr>Stores, no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RobertBrecha</dc:creator>
  <cp:lastModifiedBy>Robert Brecha</cp:lastModifiedBy>
  <dcterms:created xsi:type="dcterms:W3CDTF">2023-03-26T20:55:18Z</dcterms:created>
  <dcterms:modified xsi:type="dcterms:W3CDTF">2023-11-24T23:36:18Z</dcterms:modified>
</cp:coreProperties>
</file>