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jcai\Desktop\AnalysisLearning\BusinessAnalyticsExcel\"/>
    </mc:Choice>
  </mc:AlternateContent>
  <xr:revisionPtr revIDLastSave="0" documentId="13_ncr:40001_{6A542FC4-F7CC-429E-86A9-CCFAF8C9449A}" xr6:coauthVersionLast="47" xr6:coauthVersionMax="47" xr10:uidLastSave="{00000000-0000-0000-0000-000000000000}"/>
  <bookViews>
    <workbookView xWindow="-120" yWindow="-120" windowWidth="38640" windowHeight="21240"/>
  </bookViews>
  <sheets>
    <sheet name="Sheet1" sheetId="1" r:id="rId1"/>
  </sheets>
  <definedNames>
    <definedName name="solver_adj" localSheetId="0" hidden="1">Sheet1!$P$9:$T$9,Sheet1!$P$11:$T$11</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Sheet1!$G$10:$G$14</definedName>
    <definedName name="solver_lhs2" localSheetId="0" hidden="1">Sheet1!$AG$36:$AG$40</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Sheet1!$P$14</definedName>
    <definedName name="solver_pre" localSheetId="0" hidden="1">0.000001</definedName>
    <definedName name="solver_rbv" localSheetId="0" hidden="1">1</definedName>
    <definedName name="solver_rel1" localSheetId="0" hidden="1">3</definedName>
    <definedName name="solver_rel2" localSheetId="0" hidden="1">2</definedName>
    <definedName name="solver_rhs1" localSheetId="0" hidden="1">Sheet1!$I$10:$I$14</definedName>
    <definedName name="solver_rhs2" localSheetId="0" hidden="1">Sheet1!$AI$36:$AI$40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1" l="1"/>
  <c r="I13" i="1"/>
  <c r="I12" i="1"/>
  <c r="I11" i="1"/>
  <c r="I10" i="1"/>
  <c r="P12" i="1"/>
  <c r="P13" i="1" s="1"/>
  <c r="AG36" i="1"/>
  <c r="AG37" i="1"/>
  <c r="AG38" i="1"/>
  <c r="AG39" i="1"/>
  <c r="AG40" i="1"/>
  <c r="AG35" i="1"/>
  <c r="AG34" i="1"/>
  <c r="AG33" i="1"/>
  <c r="R30" i="1"/>
  <c r="S30" i="1"/>
  <c r="B10" i="1" l="1"/>
  <c r="G10" i="1" s="1"/>
  <c r="Q12" i="1"/>
  <c r="Q13" i="1" l="1"/>
  <c r="R12" i="1"/>
  <c r="C11" i="1"/>
  <c r="G11" i="1" s="1"/>
  <c r="R13" i="1" l="1"/>
  <c r="S12" i="1"/>
  <c r="D12" i="1"/>
  <c r="G12" i="1" s="1"/>
  <c r="T12" i="1" l="1"/>
  <c r="S13" i="1"/>
  <c r="E13" i="1"/>
  <c r="G13" i="1" s="1"/>
  <c r="T13" i="1" l="1"/>
  <c r="F14" i="1"/>
  <c r="G14" i="1" s="1"/>
  <c r="P14" i="1"/>
</calcChain>
</file>

<file path=xl/sharedStrings.xml><?xml version="1.0" encoding="utf-8"?>
<sst xmlns="http://schemas.openxmlformats.org/spreadsheetml/2006/main" count="76" uniqueCount="64">
  <si>
    <t>Sector</t>
  </si>
  <si>
    <t>Distance to Kyoko HS (in Sector B)</t>
  </si>
  <si>
    <t>Distance to Devon HS (in Sector C)</t>
  </si>
  <si>
    <t>Distance to Manny HS (in Sector E)</t>
  </si>
  <si>
    <t>Number of Students</t>
  </si>
  <si>
    <t>A</t>
  </si>
  <si>
    <t>B</t>
  </si>
  <si>
    <t>C</t>
  </si>
  <si>
    <t>D</t>
  </si>
  <si>
    <t>E</t>
  </si>
  <si>
    <t>Variables:</t>
  </si>
  <si>
    <t>AB</t>
  </si>
  <si>
    <t>AC</t>
  </si>
  <si>
    <t>AE</t>
  </si>
  <si>
    <t>No. of students to assign from A to HS in B</t>
  </si>
  <si>
    <t>BB</t>
  </si>
  <si>
    <t>BC</t>
  </si>
  <si>
    <t>BE</t>
  </si>
  <si>
    <t>CB</t>
  </si>
  <si>
    <t>CC</t>
  </si>
  <si>
    <t>CE</t>
  </si>
  <si>
    <t>DB</t>
  </si>
  <si>
    <t>DC</t>
  </si>
  <si>
    <t>DE</t>
  </si>
  <si>
    <t>EB</t>
  </si>
  <si>
    <t>EC</t>
  </si>
  <si>
    <t>EE</t>
  </si>
  <si>
    <t>Objective (min):</t>
  </si>
  <si>
    <t>student bus miles:</t>
  </si>
  <si>
    <t>Constraints:</t>
  </si>
  <si>
    <t>900 in Kyoko</t>
  </si>
  <si>
    <t>900 in Devon</t>
  </si>
  <si>
    <t>900 in Hammy</t>
  </si>
  <si>
    <t>LHS</t>
  </si>
  <si>
    <t>Sign</t>
  </si>
  <si>
    <t>RHS</t>
  </si>
  <si>
    <t>&lt;=</t>
  </si>
  <si>
    <t>700 in A</t>
  </si>
  <si>
    <t>500 in B</t>
  </si>
  <si>
    <t>100 in C</t>
  </si>
  <si>
    <t>800 in D</t>
  </si>
  <si>
    <t>400 in E</t>
  </si>
  <si>
    <t>=</t>
  </si>
  <si>
    <t>Summary Sentence: 400 students from A to B, 300 from A to E, all students in B to B, all students in C to C, all students in D to C, all students in E to E, total of 5400 student miles travelled</t>
  </si>
  <si>
    <t>Number of drivers</t>
  </si>
  <si>
    <t>Year</t>
  </si>
  <si>
    <t>salary per year</t>
  </si>
  <si>
    <t>hire</t>
  </si>
  <si>
    <t>fire</t>
  </si>
  <si>
    <t>constraints</t>
  </si>
  <si>
    <t>drivers in year</t>
  </si>
  <si>
    <t>drivers hired</t>
  </si>
  <si>
    <t>drivers fired</t>
  </si>
  <si>
    <t>starting drivers at beginning of year 1</t>
  </si>
  <si>
    <t>total costs</t>
  </si>
  <si>
    <t>sign</t>
  </si>
  <si>
    <t>year 1 drivers needed</t>
  </si>
  <si>
    <t>drivers</t>
  </si>
  <si>
    <t>costs</t>
  </si>
  <si>
    <t>year 2 drivers needed</t>
  </si>
  <si>
    <t>year 3 drivers needed</t>
  </si>
  <si>
    <t>year 4 drivers needed</t>
  </si>
  <si>
    <t>year 5 drivers needed</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</si>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</sst>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ptos Narrow"/>
      <family val="2"/>
      <scheme val="minor"/>
    </font>
    <font>
      <sz val="11"/>
      <color rgb="FF006100"/>
      <name val="Aptos Narrow"/>
      <family val="2"/>
      <scheme val="minor"/>
    </font>
    <font>
      <b/>
      <sz val="11"/>
      <color theme="0"/>
      <name val="Aptos Narrow"/>
      <family val="2"/>
      <scheme val="minor"/>
    </font>
    <font>
      <b/>
      <sz val="11"/>
      <color rgb="FF1F1F1F"/>
      <name val="Var(--cds-font-family-source-sa"/>
    </font>
    <font>
      <sz val="11"/>
      <color rgb="FF1F1F1F"/>
      <name val="Var(--cds-font-family-source-sa"/>
    </font>
  </fonts>
  <fills count="4">
    <fill>
      <patternFill patternType="none"/>
    </fill>
    <fill>
      <patternFill patternType="gray125"/>
    </fill>
    <fill>
      <patternFill patternType="solid">
        <fgColor rgb="FFC6EFCE"/>
      </patternFill>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9">
    <xf numFmtId="0" fontId="0" fillId="0" borderId="0" xfId="0"/>
    <xf numFmtId="0" fontId="0" fillId="0" borderId="0" xfId="0" applyFill="1"/>
    <xf numFmtId="0" fontId="3"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 fillId="2" borderId="0" xfId="1"/>
    <xf numFmtId="0" fontId="0" fillId="0" borderId="2" xfId="0" applyBorder="1"/>
    <xf numFmtId="0" fontId="0" fillId="0" borderId="2" xfId="0" applyFill="1" applyBorder="1"/>
    <xf numFmtId="0" fontId="0" fillId="0" borderId="2" xfId="0" quotePrefix="1" applyFill="1" applyBorder="1"/>
    <xf numFmtId="0" fontId="2" fillId="3" borderId="1" xfId="2"/>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1047750</xdr:colOff>
      <xdr:row>22</xdr:row>
      <xdr:rowOff>152400</xdr:rowOff>
    </xdr:from>
    <xdr:to>
      <xdr:col>26</xdr:col>
      <xdr:colOff>590550</xdr:colOff>
      <xdr:row>43</xdr:row>
      <xdr:rowOff>85725</xdr:rowOff>
    </xdr:to>
    <xdr:sp macro="" textlink="">
      <xdr:nvSpPr>
        <xdr:cNvPr id="2" name="TextBox 1">
          <a:extLst>
            <a:ext uri="{FF2B5EF4-FFF2-40B4-BE49-F238E27FC236}">
              <a16:creationId xmlns:a16="http://schemas.microsoft.com/office/drawing/2014/main" id="{D138DD0F-378D-96D2-E819-2451B5AA38E9}"/>
            </a:ext>
          </a:extLst>
        </xdr:cNvPr>
        <xdr:cNvSpPr txBox="1"/>
      </xdr:nvSpPr>
      <xdr:spPr>
        <a:xfrm>
          <a:off x="14658975" y="4543425"/>
          <a:ext cx="6781800"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a:solidFill>
                <a:schemeClr val="dk1"/>
              </a:solidFill>
              <a:effectLst/>
              <a:latin typeface="+mn-lt"/>
              <a:ea typeface="+mn-ea"/>
              <a:cs typeface="+mn-cs"/>
            </a:rPr>
            <a:t>A bus company believes that it will need the following number of bus drivers during each of the next five years: 60 drivers in year 1, 70 drivers in year 2, 50 drivers in year 3, 65 drivers in year 4; and 75 drivers in year 5.</a:t>
          </a:r>
        </a:p>
        <a:p>
          <a:r>
            <a:rPr lang="en-GB" sz="1400" b="0" i="0">
              <a:solidFill>
                <a:schemeClr val="dk1"/>
              </a:solidFill>
              <a:effectLst/>
              <a:latin typeface="+mn-lt"/>
              <a:ea typeface="+mn-ea"/>
              <a:cs typeface="+mn-cs"/>
            </a:rPr>
            <a:t>At the beginning of each year, the bus company must decide how many new drivers to hire and how many current drivers to fire. It costs $4000 to hire a new driver and $2000 to fire a current driver. A driver's salary is $10,000 per year.</a:t>
          </a:r>
        </a:p>
        <a:p>
          <a:r>
            <a:rPr lang="en-GB" sz="1400" b="0" i="0">
              <a:solidFill>
                <a:schemeClr val="dk1"/>
              </a:solidFill>
              <a:effectLst/>
              <a:latin typeface="+mn-lt"/>
              <a:ea typeface="+mn-ea"/>
              <a:cs typeface="+mn-cs"/>
            </a:rPr>
            <a:t>At the beginning of year 1, the company has 50 drivers. A driver hired at the beginning of a year can be used to meet the current year's requirements and is paid full salary for the current year.</a:t>
          </a:r>
        </a:p>
        <a:p>
          <a:r>
            <a:rPr lang="en-GB" sz="1400" b="0" i="0">
              <a:solidFill>
                <a:schemeClr val="dk1"/>
              </a:solidFill>
              <a:effectLst/>
              <a:latin typeface="+mn-lt"/>
              <a:ea typeface="+mn-ea"/>
              <a:cs typeface="+mn-cs"/>
            </a:rPr>
            <a:t>As a consultant for the bus company, you have been asked to determine how to minimize the bus company's total costs (which include salary, hiring, and firing costs) over the next five years.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I51"/>
  <sheetViews>
    <sheetView tabSelected="1" workbookViewId="0">
      <selection activeCell="L16" sqref="L16"/>
    </sheetView>
  </sheetViews>
  <sheetFormatPr defaultRowHeight="15"/>
  <cols>
    <col min="1" max="1" width="24" customWidth="1"/>
    <col min="15" max="19" width="22.28515625" customWidth="1"/>
  </cols>
  <sheetData>
    <row r="3" spans="1:20">
      <c r="O3" t="s">
        <v>45</v>
      </c>
      <c r="P3">
        <v>1</v>
      </c>
      <c r="Q3">
        <v>2</v>
      </c>
      <c r="R3">
        <v>3</v>
      </c>
      <c r="S3">
        <v>4</v>
      </c>
      <c r="T3">
        <v>5</v>
      </c>
    </row>
    <row r="4" spans="1:20" ht="27" customHeight="1">
      <c r="O4" t="s">
        <v>44</v>
      </c>
      <c r="P4">
        <v>60</v>
      </c>
      <c r="Q4">
        <v>70</v>
      </c>
      <c r="R4">
        <v>50</v>
      </c>
      <c r="S4">
        <v>65</v>
      </c>
      <c r="T4">
        <v>75</v>
      </c>
    </row>
    <row r="6" spans="1:20">
      <c r="P6" t="s">
        <v>46</v>
      </c>
      <c r="Q6" t="s">
        <v>47</v>
      </c>
      <c r="R6" t="s">
        <v>48</v>
      </c>
      <c r="S6" t="s">
        <v>53</v>
      </c>
    </row>
    <row r="7" spans="1:20">
      <c r="P7">
        <v>10000</v>
      </c>
      <c r="Q7">
        <v>4000</v>
      </c>
      <c r="R7">
        <v>2000</v>
      </c>
      <c r="S7">
        <v>50</v>
      </c>
    </row>
    <row r="8" spans="1:20">
      <c r="B8" t="s">
        <v>50</v>
      </c>
    </row>
    <row r="9" spans="1:20">
      <c r="A9" s="5" t="s">
        <v>49</v>
      </c>
      <c r="B9" s="5">
        <v>1</v>
      </c>
      <c r="C9" s="5">
        <v>2</v>
      </c>
      <c r="D9" s="5">
        <v>3</v>
      </c>
      <c r="E9" s="5">
        <v>4</v>
      </c>
      <c r="F9" s="5">
        <v>5</v>
      </c>
      <c r="G9" s="5" t="s">
        <v>33</v>
      </c>
      <c r="H9" s="5" t="s">
        <v>55</v>
      </c>
      <c r="I9" s="5" t="s">
        <v>35</v>
      </c>
      <c r="O9" t="s">
        <v>51</v>
      </c>
      <c r="P9" s="4">
        <v>10</v>
      </c>
      <c r="Q9" s="4">
        <v>10</v>
      </c>
      <c r="R9" s="4">
        <v>0</v>
      </c>
      <c r="S9" s="4">
        <v>15</v>
      </c>
      <c r="T9" s="4">
        <v>10</v>
      </c>
    </row>
    <row r="10" spans="1:20">
      <c r="A10" s="5" t="s">
        <v>56</v>
      </c>
      <c r="B10" s="5">
        <f>P12</f>
        <v>60</v>
      </c>
      <c r="C10" s="5"/>
      <c r="D10" s="5"/>
      <c r="E10" s="5"/>
      <c r="F10" s="5"/>
      <c r="G10" s="5">
        <f>SUM(B10:F10)</f>
        <v>60</v>
      </c>
      <c r="H10" s="5" t="s">
        <v>63</v>
      </c>
      <c r="I10" s="5">
        <f>P4</f>
        <v>60</v>
      </c>
      <c r="Q10" s="1"/>
      <c r="R10" s="1"/>
      <c r="S10" s="1"/>
    </row>
    <row r="11" spans="1:20">
      <c r="A11" s="5" t="s">
        <v>59</v>
      </c>
      <c r="B11" s="5"/>
      <c r="C11" s="5">
        <f>Q12</f>
        <v>70</v>
      </c>
      <c r="D11" s="5"/>
      <c r="E11" s="5"/>
      <c r="F11" s="5"/>
      <c r="G11" s="5">
        <f t="shared" ref="G11:G14" si="0">SUM(B11:F11)</f>
        <v>70</v>
      </c>
      <c r="H11" s="5" t="s">
        <v>63</v>
      </c>
      <c r="I11" s="5">
        <f>Q4</f>
        <v>70</v>
      </c>
      <c r="O11" t="s">
        <v>52</v>
      </c>
      <c r="P11" s="4">
        <v>0</v>
      </c>
      <c r="Q11" s="4">
        <v>0</v>
      </c>
      <c r="R11" s="4">
        <v>20</v>
      </c>
      <c r="S11" s="4">
        <v>0</v>
      </c>
      <c r="T11" s="4">
        <v>0</v>
      </c>
    </row>
    <row r="12" spans="1:20">
      <c r="A12" s="5" t="s">
        <v>60</v>
      </c>
      <c r="B12" s="5"/>
      <c r="C12" s="5"/>
      <c r="D12" s="5">
        <f>R12</f>
        <v>50</v>
      </c>
      <c r="E12" s="5"/>
      <c r="F12" s="5"/>
      <c r="G12" s="5">
        <f t="shared" si="0"/>
        <v>50</v>
      </c>
      <c r="H12" s="5" t="s">
        <v>63</v>
      </c>
      <c r="I12" s="5">
        <f>R4</f>
        <v>50</v>
      </c>
      <c r="O12" s="1" t="s">
        <v>57</v>
      </c>
      <c r="P12">
        <f>S7+P9-P11</f>
        <v>60</v>
      </c>
      <c r="Q12">
        <f>P12+Q9-Q11</f>
        <v>70</v>
      </c>
      <c r="R12">
        <f>Q12+R9-R11</f>
        <v>50</v>
      </c>
      <c r="S12">
        <f t="shared" ref="R12:T12" si="1">R12+S9-S11</f>
        <v>65</v>
      </c>
      <c r="T12">
        <f t="shared" si="1"/>
        <v>75</v>
      </c>
    </row>
    <row r="13" spans="1:20" ht="15.75" thickBot="1">
      <c r="A13" s="5" t="s">
        <v>61</v>
      </c>
      <c r="B13" s="5"/>
      <c r="C13" s="5"/>
      <c r="D13" s="5"/>
      <c r="E13" s="5">
        <f>S12</f>
        <v>65</v>
      </c>
      <c r="F13" s="5"/>
      <c r="G13" s="5">
        <f t="shared" si="0"/>
        <v>65</v>
      </c>
      <c r="H13" s="5" t="s">
        <v>63</v>
      </c>
      <c r="I13" s="5">
        <f>S4</f>
        <v>65</v>
      </c>
      <c r="O13" t="s">
        <v>58</v>
      </c>
      <c r="P13">
        <f>P12*$P$7+P9*$Q$7+P11*$R$7</f>
        <v>640000</v>
      </c>
      <c r="Q13">
        <f t="shared" ref="Q13:T13" si="2">Q12*$P$7+Q9*$Q$7+Q11*$R$7</f>
        <v>740000</v>
      </c>
      <c r="R13">
        <f t="shared" si="2"/>
        <v>540000</v>
      </c>
      <c r="S13">
        <f t="shared" si="2"/>
        <v>710000</v>
      </c>
      <c r="T13">
        <f t="shared" si="2"/>
        <v>790000</v>
      </c>
    </row>
    <row r="14" spans="1:20" ht="16.5" thickTop="1" thickBot="1">
      <c r="A14" s="5" t="s">
        <v>62</v>
      </c>
      <c r="B14" s="5"/>
      <c r="C14" s="5"/>
      <c r="D14" s="5"/>
      <c r="E14" s="5"/>
      <c r="F14" s="5">
        <f>T12</f>
        <v>75</v>
      </c>
      <c r="G14" s="5">
        <f t="shared" si="0"/>
        <v>75</v>
      </c>
      <c r="H14" s="5" t="s">
        <v>63</v>
      </c>
      <c r="I14" s="5">
        <f>T4</f>
        <v>75</v>
      </c>
      <c r="O14" t="s">
        <v>54</v>
      </c>
      <c r="P14" s="8">
        <f>SUM(P13:T13)</f>
        <v>3420000</v>
      </c>
    </row>
    <row r="15" spans="1:20" ht="15.75" thickTop="1"/>
    <row r="18" spans="17:35" ht="18.75" customHeight="1"/>
    <row r="25" spans="17:35">
      <c r="R25" t="s">
        <v>14</v>
      </c>
    </row>
    <row r="26" spans="17:35">
      <c r="Q26" t="s">
        <v>10</v>
      </c>
      <c r="R26" t="s">
        <v>11</v>
      </c>
      <c r="S26" t="s">
        <v>12</v>
      </c>
      <c r="T26" t="s">
        <v>13</v>
      </c>
      <c r="U26" t="s">
        <v>15</v>
      </c>
      <c r="V26" t="s">
        <v>16</v>
      </c>
      <c r="W26" t="s">
        <v>17</v>
      </c>
      <c r="X26" t="s">
        <v>18</v>
      </c>
      <c r="Y26" t="s">
        <v>19</v>
      </c>
      <c r="Z26" t="s">
        <v>20</v>
      </c>
      <c r="AA26" t="s">
        <v>21</v>
      </c>
      <c r="AB26" t="s">
        <v>22</v>
      </c>
      <c r="AC26" t="s">
        <v>23</v>
      </c>
      <c r="AD26" t="s">
        <v>24</v>
      </c>
      <c r="AE26" t="s">
        <v>25</v>
      </c>
      <c r="AF26" t="s">
        <v>26</v>
      </c>
    </row>
    <row r="27" spans="17:35">
      <c r="R27" s="4">
        <v>400</v>
      </c>
      <c r="S27" s="4">
        <v>0</v>
      </c>
      <c r="T27" s="4">
        <v>300</v>
      </c>
      <c r="U27" s="4">
        <v>500</v>
      </c>
      <c r="V27" s="4">
        <v>0</v>
      </c>
      <c r="W27" s="4">
        <v>0</v>
      </c>
      <c r="X27" s="4">
        <v>0</v>
      </c>
      <c r="Y27" s="4">
        <v>100</v>
      </c>
      <c r="Z27" s="4">
        <v>0</v>
      </c>
      <c r="AA27" s="4">
        <v>0</v>
      </c>
      <c r="AB27" s="4">
        <v>800</v>
      </c>
      <c r="AC27" s="4">
        <v>0</v>
      </c>
      <c r="AD27" s="4">
        <v>0</v>
      </c>
      <c r="AE27" s="4">
        <v>0</v>
      </c>
      <c r="AF27" s="4">
        <v>400</v>
      </c>
    </row>
    <row r="28" spans="17:35">
      <c r="R28">
        <v>5</v>
      </c>
      <c r="S28">
        <v>8</v>
      </c>
      <c r="T28">
        <v>6</v>
      </c>
      <c r="U28">
        <v>0</v>
      </c>
      <c r="V28">
        <v>4</v>
      </c>
      <c r="W28">
        <v>12</v>
      </c>
      <c r="X28">
        <v>4</v>
      </c>
      <c r="Y28">
        <v>0</v>
      </c>
      <c r="Z28">
        <v>7</v>
      </c>
      <c r="AA28">
        <v>7</v>
      </c>
      <c r="AB28">
        <v>2</v>
      </c>
      <c r="AC28">
        <v>5</v>
      </c>
      <c r="AD28">
        <v>12</v>
      </c>
      <c r="AE28">
        <v>7</v>
      </c>
      <c r="AF28">
        <v>0</v>
      </c>
    </row>
    <row r="29" spans="17:35">
      <c r="Q29" t="s">
        <v>27</v>
      </c>
    </row>
    <row r="30" spans="17:35">
      <c r="Q30" t="s">
        <v>28</v>
      </c>
      <c r="R30">
        <f>SUMPRODUCT(R27:AF27,R28:AF28)</f>
        <v>5400</v>
      </c>
      <c r="S30" t="str">
        <f ca="1">_xlfn.FORMULATEXT(R30)</f>
        <v>=SUMPRODUCT(R27:AF27,R28:AF28)</v>
      </c>
    </row>
    <row r="32" spans="17:35">
      <c r="Q32" s="5" t="s">
        <v>29</v>
      </c>
      <c r="R32" s="5"/>
      <c r="S32" s="5"/>
      <c r="T32" s="5"/>
      <c r="U32" s="5"/>
      <c r="V32" s="5"/>
      <c r="W32" s="5"/>
      <c r="X32" s="5"/>
      <c r="Y32" s="5"/>
      <c r="Z32" s="5"/>
      <c r="AA32" s="5"/>
      <c r="AB32" s="5"/>
      <c r="AC32" s="5"/>
      <c r="AD32" s="5"/>
      <c r="AE32" s="5"/>
      <c r="AF32" s="5"/>
      <c r="AG32" s="5" t="s">
        <v>33</v>
      </c>
      <c r="AH32" s="5" t="s">
        <v>34</v>
      </c>
      <c r="AI32" s="5" t="s">
        <v>35</v>
      </c>
    </row>
    <row r="33" spans="17:35">
      <c r="Q33" s="5" t="s">
        <v>30</v>
      </c>
      <c r="R33" s="5">
        <v>1</v>
      </c>
      <c r="S33" s="5"/>
      <c r="T33" s="5"/>
      <c r="U33" s="5">
        <v>1</v>
      </c>
      <c r="V33" s="5"/>
      <c r="W33" s="5"/>
      <c r="X33" s="5">
        <v>1</v>
      </c>
      <c r="Y33" s="5"/>
      <c r="Z33" s="5"/>
      <c r="AA33" s="5">
        <v>1</v>
      </c>
      <c r="AB33" s="5"/>
      <c r="AC33" s="5"/>
      <c r="AD33" s="5">
        <v>1</v>
      </c>
      <c r="AE33" s="5"/>
      <c r="AF33" s="5"/>
      <c r="AG33" s="5">
        <f>SUMPRODUCT($R$27:$AF$27,R33:AF33)</f>
        <v>900</v>
      </c>
      <c r="AH33" s="5" t="s">
        <v>36</v>
      </c>
      <c r="AI33" s="5">
        <v>900</v>
      </c>
    </row>
    <row r="34" spans="17:35">
      <c r="Q34" s="5" t="s">
        <v>31</v>
      </c>
      <c r="R34" s="5"/>
      <c r="S34" s="5">
        <v>1</v>
      </c>
      <c r="T34" s="5"/>
      <c r="U34" s="5"/>
      <c r="V34" s="5">
        <v>1</v>
      </c>
      <c r="W34" s="5"/>
      <c r="X34" s="5"/>
      <c r="Y34" s="5">
        <v>1</v>
      </c>
      <c r="Z34" s="5"/>
      <c r="AA34" s="5"/>
      <c r="AB34" s="5">
        <v>1</v>
      </c>
      <c r="AC34" s="5"/>
      <c r="AD34" s="5"/>
      <c r="AE34" s="5">
        <v>1</v>
      </c>
      <c r="AF34" s="5"/>
      <c r="AG34" s="5">
        <f>SUMPRODUCT($R$27:$AF$27,R34:AF34)</f>
        <v>900</v>
      </c>
      <c r="AH34" s="5" t="s">
        <v>36</v>
      </c>
      <c r="AI34" s="5">
        <v>900</v>
      </c>
    </row>
    <row r="35" spans="17:35">
      <c r="Q35" s="5" t="s">
        <v>32</v>
      </c>
      <c r="R35" s="5"/>
      <c r="S35" s="5"/>
      <c r="T35" s="5">
        <v>1</v>
      </c>
      <c r="U35" s="5"/>
      <c r="V35" s="5"/>
      <c r="W35" s="5">
        <v>1</v>
      </c>
      <c r="X35" s="5"/>
      <c r="Y35" s="5"/>
      <c r="Z35" s="5">
        <v>1</v>
      </c>
      <c r="AA35" s="5"/>
      <c r="AB35" s="5"/>
      <c r="AC35" s="5">
        <v>1</v>
      </c>
      <c r="AD35" s="5"/>
      <c r="AE35" s="5"/>
      <c r="AF35" s="5">
        <v>1</v>
      </c>
      <c r="AG35" s="5">
        <f>SUMPRODUCT($R$27:$AF$27,R35:AF35)</f>
        <v>700</v>
      </c>
      <c r="AH35" s="5" t="s">
        <v>36</v>
      </c>
      <c r="AI35" s="5">
        <v>900</v>
      </c>
    </row>
    <row r="36" spans="17:35">
      <c r="Q36" s="6" t="s">
        <v>37</v>
      </c>
      <c r="R36" s="5">
        <v>1</v>
      </c>
      <c r="S36" s="5">
        <v>1</v>
      </c>
      <c r="T36" s="5">
        <v>1</v>
      </c>
      <c r="U36" s="5"/>
      <c r="V36" s="5"/>
      <c r="W36" s="5"/>
      <c r="X36" s="5"/>
      <c r="Y36" s="5"/>
      <c r="Z36" s="5"/>
      <c r="AA36" s="5"/>
      <c r="AB36" s="5"/>
      <c r="AC36" s="5"/>
      <c r="AD36" s="5"/>
      <c r="AE36" s="5"/>
      <c r="AF36" s="5"/>
      <c r="AG36" s="5">
        <f>SUMPRODUCT($R$27:$AF$27,R36:AF36)</f>
        <v>700</v>
      </c>
      <c r="AH36" s="7" t="s">
        <v>42</v>
      </c>
      <c r="AI36" s="6">
        <v>700</v>
      </c>
    </row>
    <row r="37" spans="17:35">
      <c r="Q37" s="6" t="s">
        <v>38</v>
      </c>
      <c r="R37" s="5"/>
      <c r="S37" s="5"/>
      <c r="T37" s="5"/>
      <c r="U37" s="5">
        <v>1</v>
      </c>
      <c r="V37" s="5">
        <v>1</v>
      </c>
      <c r="W37" s="5">
        <v>1</v>
      </c>
      <c r="X37" s="5"/>
      <c r="Y37" s="5"/>
      <c r="Z37" s="5"/>
      <c r="AA37" s="5"/>
      <c r="AB37" s="5"/>
      <c r="AC37" s="5"/>
      <c r="AD37" s="5"/>
      <c r="AE37" s="5"/>
      <c r="AF37" s="5"/>
      <c r="AG37" s="5">
        <f>SUMPRODUCT($R$27:$AF$27,R37:AF37)</f>
        <v>500</v>
      </c>
      <c r="AH37" s="7" t="s">
        <v>42</v>
      </c>
      <c r="AI37" s="6">
        <v>500</v>
      </c>
    </row>
    <row r="38" spans="17:35">
      <c r="Q38" s="6" t="s">
        <v>39</v>
      </c>
      <c r="R38" s="5"/>
      <c r="S38" s="5"/>
      <c r="T38" s="5"/>
      <c r="U38" s="5"/>
      <c r="V38" s="5"/>
      <c r="W38" s="5"/>
      <c r="X38" s="5">
        <v>1</v>
      </c>
      <c r="Y38" s="5">
        <v>1</v>
      </c>
      <c r="Z38" s="5">
        <v>1</v>
      </c>
      <c r="AA38" s="5"/>
      <c r="AB38" s="5"/>
      <c r="AC38" s="5"/>
      <c r="AD38" s="5"/>
      <c r="AE38" s="5"/>
      <c r="AF38" s="5"/>
      <c r="AG38" s="5">
        <f>SUMPRODUCT($R$27:$AF$27,R38:AF38)</f>
        <v>100</v>
      </c>
      <c r="AH38" s="7" t="s">
        <v>42</v>
      </c>
      <c r="AI38" s="6">
        <v>100</v>
      </c>
    </row>
    <row r="39" spans="17:35">
      <c r="Q39" s="6" t="s">
        <v>40</v>
      </c>
      <c r="R39" s="5"/>
      <c r="S39" s="5"/>
      <c r="T39" s="5"/>
      <c r="U39" s="5"/>
      <c r="V39" s="5"/>
      <c r="W39" s="5"/>
      <c r="X39" s="5"/>
      <c r="Y39" s="5"/>
      <c r="Z39" s="5"/>
      <c r="AA39" s="5">
        <v>1</v>
      </c>
      <c r="AB39" s="5">
        <v>1</v>
      </c>
      <c r="AC39" s="5">
        <v>1</v>
      </c>
      <c r="AD39" s="5"/>
      <c r="AE39" s="5"/>
      <c r="AF39" s="5"/>
      <c r="AG39" s="5">
        <f>SUMPRODUCT($R$27:$AF$27,R39:AF39)</f>
        <v>800</v>
      </c>
      <c r="AH39" s="7" t="s">
        <v>42</v>
      </c>
      <c r="AI39" s="6">
        <v>800</v>
      </c>
    </row>
    <row r="40" spans="17:35">
      <c r="Q40" s="6" t="s">
        <v>41</v>
      </c>
      <c r="R40" s="5"/>
      <c r="S40" s="5"/>
      <c r="T40" s="5"/>
      <c r="U40" s="5"/>
      <c r="V40" s="5"/>
      <c r="W40" s="5"/>
      <c r="X40" s="5"/>
      <c r="Y40" s="5"/>
      <c r="Z40" s="5"/>
      <c r="AA40" s="5"/>
      <c r="AB40" s="5"/>
      <c r="AC40" s="5"/>
      <c r="AD40" s="5">
        <v>1</v>
      </c>
      <c r="AE40" s="5">
        <v>1</v>
      </c>
      <c r="AF40" s="5">
        <v>1</v>
      </c>
      <c r="AG40" s="5">
        <f>SUMPRODUCT($R$27:$AF$27,R40:AF40)</f>
        <v>400</v>
      </c>
      <c r="AH40" s="7" t="s">
        <v>42</v>
      </c>
      <c r="AI40" s="6">
        <v>400</v>
      </c>
    </row>
    <row r="43" spans="17:35">
      <c r="R43" t="s">
        <v>43</v>
      </c>
    </row>
    <row r="46" spans="17:35" ht="90">
      <c r="T46" s="2" t="s">
        <v>0</v>
      </c>
      <c r="U46" s="2" t="s">
        <v>1</v>
      </c>
      <c r="V46" s="2" t="s">
        <v>2</v>
      </c>
      <c r="W46" s="2" t="s">
        <v>3</v>
      </c>
      <c r="X46" s="2" t="s">
        <v>4</v>
      </c>
    </row>
    <row r="47" spans="17:35">
      <c r="T47" s="3" t="s">
        <v>5</v>
      </c>
      <c r="U47" s="3">
        <v>5</v>
      </c>
      <c r="V47" s="3">
        <v>8</v>
      </c>
      <c r="W47" s="3">
        <v>6</v>
      </c>
      <c r="X47" s="3">
        <v>700</v>
      </c>
    </row>
    <row r="48" spans="17:35">
      <c r="T48" s="3" t="s">
        <v>6</v>
      </c>
      <c r="U48" s="3">
        <v>0</v>
      </c>
      <c r="V48" s="3">
        <v>4</v>
      </c>
      <c r="W48" s="3">
        <v>12</v>
      </c>
      <c r="X48" s="3">
        <v>500</v>
      </c>
    </row>
    <row r="49" spans="20:24">
      <c r="T49" s="3" t="s">
        <v>7</v>
      </c>
      <c r="U49" s="3">
        <v>4</v>
      </c>
      <c r="V49" s="3">
        <v>0</v>
      </c>
      <c r="W49" s="3">
        <v>7</v>
      </c>
      <c r="X49" s="3">
        <v>100</v>
      </c>
    </row>
    <row r="50" spans="20:24">
      <c r="T50" s="3" t="s">
        <v>8</v>
      </c>
      <c r="U50" s="3">
        <v>7</v>
      </c>
      <c r="V50" s="3">
        <v>2</v>
      </c>
      <c r="W50" s="3">
        <v>5</v>
      </c>
      <c r="X50" s="3">
        <v>800</v>
      </c>
    </row>
    <row r="51" spans="20:24">
      <c r="T51" s="3" t="s">
        <v>9</v>
      </c>
      <c r="U51" s="3">
        <v>12</v>
      </c>
      <c r="V51" s="3">
        <v>7</v>
      </c>
      <c r="W51" s="3">
        <v>0</v>
      </c>
      <c r="X51" s="3">
        <v>400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Caig</dc:creator>
  <cp:lastModifiedBy>Robert Caig</cp:lastModifiedBy>
  <dcterms:created xsi:type="dcterms:W3CDTF">2024-04-19T22:54:36Z</dcterms:created>
  <dcterms:modified xsi:type="dcterms:W3CDTF">2024-04-20T00:14:35Z</dcterms:modified>
</cp:coreProperties>
</file>