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jcai\Desktop\AnalysisLearning\BusinessAnalyticsExcel\"/>
    </mc:Choice>
  </mc:AlternateContent>
  <xr:revisionPtr revIDLastSave="0" documentId="13_ncr:1_{E57EB1E3-1F9C-453B-B410-ACF1A2721D90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definedNames>
    <definedName name="solver_adj" localSheetId="0" hidden="1">Sheet1!$P$11:$Q$11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Sheet1!$D$10</definedName>
    <definedName name="solver_lhs2" localSheetId="0" hidden="1">Sheet1!$D$9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Sheet1!$P$13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1</definedName>
    <definedName name="solver_rhs1" localSheetId="0" hidden="1">Sheet1!$F$10</definedName>
    <definedName name="solver_rhs2" localSheetId="0" hidden="1">Sheet1!$F$9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" i="1" l="1"/>
  <c r="C10" i="1"/>
  <c r="B10" i="1"/>
  <c r="D10" i="1" s="1"/>
  <c r="C9" i="1"/>
  <c r="P13" i="1"/>
  <c r="R53" i="1"/>
  <c r="R52" i="1"/>
  <c r="R51" i="1"/>
  <c r="R50" i="1"/>
  <c r="R49" i="1"/>
  <c r="P65" i="1"/>
  <c r="P66" i="1" s="1"/>
  <c r="AG36" i="1"/>
  <c r="AG37" i="1"/>
  <c r="AG38" i="1"/>
  <c r="AG39" i="1"/>
  <c r="AG40" i="1"/>
  <c r="AG35" i="1"/>
  <c r="AG34" i="1"/>
  <c r="AG33" i="1"/>
  <c r="R30" i="1"/>
  <c r="S30" i="1"/>
  <c r="D9" i="1" l="1"/>
  <c r="K49" i="1"/>
  <c r="P49" i="1" s="1"/>
  <c r="Q65" i="1"/>
  <c r="Q66" i="1" l="1"/>
  <c r="R65" i="1"/>
  <c r="L50" i="1"/>
  <c r="P50" i="1" s="1"/>
  <c r="R66" i="1" l="1"/>
  <c r="S65" i="1"/>
  <c r="M51" i="1"/>
  <c r="P51" i="1" s="1"/>
  <c r="T65" i="1" l="1"/>
  <c r="S66" i="1"/>
  <c r="N52" i="1"/>
  <c r="P52" i="1" s="1"/>
  <c r="T66" i="1" l="1"/>
  <c r="O53" i="1"/>
  <c r="P53" i="1" s="1"/>
  <c r="P67" i="1"/>
</calcChain>
</file>

<file path=xl/sharedStrings.xml><?xml version="1.0" encoding="utf-8"?>
<sst xmlns="http://schemas.openxmlformats.org/spreadsheetml/2006/main" count="96" uniqueCount="75">
  <si>
    <t>Sector</t>
  </si>
  <si>
    <t>Distance to Kyoko HS (in Sector B)</t>
  </si>
  <si>
    <t>Distance to Devon HS (in Sector C)</t>
  </si>
  <si>
    <t>Distance to Manny HS (in Sector E)</t>
  </si>
  <si>
    <t>Number of Students</t>
  </si>
  <si>
    <t>A</t>
  </si>
  <si>
    <t>B</t>
  </si>
  <si>
    <t>C</t>
  </si>
  <si>
    <t>D</t>
  </si>
  <si>
    <t>E</t>
  </si>
  <si>
    <t>Variables:</t>
  </si>
  <si>
    <t>AB</t>
  </si>
  <si>
    <t>AC</t>
  </si>
  <si>
    <t>AE</t>
  </si>
  <si>
    <t>No. of students to assign from A to HS in B</t>
  </si>
  <si>
    <t>BB</t>
  </si>
  <si>
    <t>BC</t>
  </si>
  <si>
    <t>BE</t>
  </si>
  <si>
    <t>CB</t>
  </si>
  <si>
    <t>CC</t>
  </si>
  <si>
    <t>CE</t>
  </si>
  <si>
    <t>DB</t>
  </si>
  <si>
    <t>DC</t>
  </si>
  <si>
    <t>DE</t>
  </si>
  <si>
    <t>EB</t>
  </si>
  <si>
    <t>EC</t>
  </si>
  <si>
    <t>EE</t>
  </si>
  <si>
    <t>Objective (min):</t>
  </si>
  <si>
    <t>student bus miles:</t>
  </si>
  <si>
    <t>Constraints:</t>
  </si>
  <si>
    <t>900 in Kyoko</t>
  </si>
  <si>
    <t>900 in Devon</t>
  </si>
  <si>
    <t>900 in Hammy</t>
  </si>
  <si>
    <t>LHS</t>
  </si>
  <si>
    <t>Sign</t>
  </si>
  <si>
    <t>RHS</t>
  </si>
  <si>
    <t>&lt;=</t>
  </si>
  <si>
    <t>700 in A</t>
  </si>
  <si>
    <t>500 in B</t>
  </si>
  <si>
    <t>100 in C</t>
  </si>
  <si>
    <t>800 in D</t>
  </si>
  <si>
    <t>400 in E</t>
  </si>
  <si>
    <t>=</t>
  </si>
  <si>
    <t>Summary Sentence: 400 students from A to B, 300 from A to E, all students in B to B, all students in C to C, all students in D to C, all students in E to E, total of 5400 student miles travelled</t>
  </si>
  <si>
    <t>Number of drivers</t>
  </si>
  <si>
    <t>Year</t>
  </si>
  <si>
    <t>salary per year</t>
  </si>
  <si>
    <t>hire</t>
  </si>
  <si>
    <t>fire</t>
  </si>
  <si>
    <t>constraints</t>
  </si>
  <si>
    <t>drivers in year</t>
  </si>
  <si>
    <t>drivers hired</t>
  </si>
  <si>
    <t>drivers fired</t>
  </si>
  <si>
    <t>starting drivers at beginning of year 1</t>
  </si>
  <si>
    <t>total costs</t>
  </si>
  <si>
    <t>sign</t>
  </si>
  <si>
    <t>year 1 drivers needed</t>
  </si>
  <si>
    <t>drivers</t>
  </si>
  <si>
    <t>costs</t>
  </si>
  <si>
    <t>year 2 drivers needed</t>
  </si>
  <si>
    <t>year 3 drivers needed</t>
  </si>
  <si>
    <t>year 4 drivers needed</t>
  </si>
  <si>
    <t>year 5 drivers needed</t>
  </si>
  <si>
    <t>&gt;=</t>
  </si>
  <si>
    <t>machine time</t>
  </si>
  <si>
    <t>worker time</t>
  </si>
  <si>
    <t>basket ball</t>
  </si>
  <si>
    <t>football</t>
  </si>
  <si>
    <t>profit</t>
  </si>
  <si>
    <t>produced</t>
  </si>
  <si>
    <t>basketball</t>
  </si>
  <si>
    <t>machine hours</t>
  </si>
  <si>
    <t>worker hours</t>
  </si>
  <si>
    <t xml:space="preserve">profit </t>
  </si>
  <si>
    <t>objective: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</si>
</sst>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6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rgb="FF1F1F1F"/>
      <name val="Var(--cds-font-family-source-sa"/>
    </font>
    <font>
      <sz val="11"/>
      <color rgb="FF1F1F1F"/>
      <name val="Var(--cds-font-family-source-sa"/>
    </font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44" fontId="5" fillId="0" borderId="0" applyFont="0" applyFill="0" applyBorder="0" applyAlignment="0" applyProtection="0"/>
  </cellStyleXfs>
  <cellXfs count="9">
    <xf numFmtId="0" fontId="0" fillId="0" borderId="0" xfId="0"/>
    <xf numFmtId="0" fontId="3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1" fillId="2" borderId="0" xfId="1"/>
    <xf numFmtId="0" fontId="0" fillId="0" borderId="2" xfId="0" applyBorder="1"/>
    <xf numFmtId="0" fontId="0" fillId="0" borderId="2" xfId="0" quotePrefix="1" applyBorder="1"/>
    <xf numFmtId="0" fontId="2" fillId="3" borderId="1" xfId="2"/>
    <xf numFmtId="44" fontId="0" fillId="0" borderId="0" xfId="3" applyFont="1"/>
    <xf numFmtId="44" fontId="2" fillId="3" borderId="1" xfId="2" applyNumberFormat="1"/>
  </cellXfs>
  <cellStyles count="4">
    <cellStyle name="Check Cell" xfId="2" builtinId="23"/>
    <cellStyle name="Currency" xfId="3" builtinId="4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1047750</xdr:colOff>
      <xdr:row>22</xdr:row>
      <xdr:rowOff>152400</xdr:rowOff>
    </xdr:from>
    <xdr:to>
      <xdr:col>26</xdr:col>
      <xdr:colOff>590550</xdr:colOff>
      <xdr:row>43</xdr:row>
      <xdr:rowOff>85725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138DD0F-378D-96D2-E819-2451B5AA38E9}"/>
            </a:ext>
          </a:extLst>
        </xdr:cNvPr>
        <xdr:cNvSpPr txBox="1"/>
      </xdr:nvSpPr>
      <xdr:spPr>
        <a:xfrm>
          <a:off x="14658975" y="4543425"/>
          <a:ext cx="6781800" cy="3933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4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 Nike factory in Hanover, MD, makes soccer balls and basketballs. A soccer ball takes 1.5 hours of machine time and 3 hours of a worker's time in its making while a basketball takes 3 hours of machine time and 1 hour of a worker's time. In a day, the factory can produce no more than 42 hours of machine time and 24 hours of worker's time. The profit on a soccer ball is $20 and the profit on a basketball is $10. The manager wants to maximize the daily profit.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AI68"/>
  <sheetViews>
    <sheetView tabSelected="1" workbookViewId="0">
      <selection activeCell="P13" sqref="P13"/>
    </sheetView>
  </sheetViews>
  <sheetFormatPr defaultRowHeight="15"/>
  <cols>
    <col min="1" max="1" width="24" customWidth="1"/>
    <col min="2" max="2" width="14.85546875" customWidth="1"/>
    <col min="3" max="3" width="18.28515625" customWidth="1"/>
    <col min="15" max="19" width="22.28515625" customWidth="1"/>
  </cols>
  <sheetData>
    <row r="4" spans="1:18" ht="27" customHeight="1"/>
    <row r="6" spans="1:18">
      <c r="P6" t="s">
        <v>64</v>
      </c>
      <c r="Q6" t="s">
        <v>65</v>
      </c>
      <c r="R6" t="s">
        <v>68</v>
      </c>
    </row>
    <row r="7" spans="1:18">
      <c r="O7" t="s">
        <v>67</v>
      </c>
      <c r="P7">
        <v>1.5</v>
      </c>
      <c r="Q7">
        <v>3</v>
      </c>
      <c r="R7" s="7">
        <v>20</v>
      </c>
    </row>
    <row r="8" spans="1:18">
      <c r="A8" t="s">
        <v>49</v>
      </c>
      <c r="B8" t="s">
        <v>67</v>
      </c>
      <c r="C8" t="s">
        <v>70</v>
      </c>
      <c r="D8" t="s">
        <v>33</v>
      </c>
      <c r="E8" t="s">
        <v>55</v>
      </c>
      <c r="F8" t="s">
        <v>35</v>
      </c>
      <c r="O8" t="s">
        <v>66</v>
      </c>
      <c r="P8">
        <v>3</v>
      </c>
      <c r="Q8">
        <v>1</v>
      </c>
      <c r="R8" s="7">
        <v>10</v>
      </c>
    </row>
    <row r="9" spans="1:18">
      <c r="A9" t="s">
        <v>71</v>
      </c>
      <c r="B9">
        <f>P11*P7</f>
        <v>6</v>
      </c>
      <c r="C9">
        <f>Q11*P8</f>
        <v>36</v>
      </c>
      <c r="D9">
        <f>SUM(B9:C9)</f>
        <v>42</v>
      </c>
      <c r="E9" t="s">
        <v>36</v>
      </c>
      <c r="F9">
        <v>42</v>
      </c>
    </row>
    <row r="10" spans="1:18">
      <c r="A10" t="s">
        <v>72</v>
      </c>
      <c r="B10">
        <f>P11*Q7</f>
        <v>12</v>
      </c>
      <c r="C10">
        <f>Q11*Q8</f>
        <v>12</v>
      </c>
      <c r="D10">
        <f>SUM(B10:C10)</f>
        <v>24</v>
      </c>
      <c r="E10" t="s">
        <v>36</v>
      </c>
      <c r="F10">
        <v>24</v>
      </c>
      <c r="O10" t="s">
        <v>69</v>
      </c>
      <c r="P10" t="s">
        <v>67</v>
      </c>
      <c r="Q10" t="s">
        <v>70</v>
      </c>
    </row>
    <row r="11" spans="1:18">
      <c r="P11" s="3">
        <v>4</v>
      </c>
      <c r="Q11" s="3">
        <v>12</v>
      </c>
    </row>
    <row r="12" spans="1:18" ht="15.75" thickBot="1">
      <c r="O12" t="s">
        <v>74</v>
      </c>
    </row>
    <row r="13" spans="1:18" ht="16.5" thickTop="1" thickBot="1">
      <c r="O13" t="s">
        <v>73</v>
      </c>
      <c r="P13" s="8">
        <f>P11*R7+Q11*R8</f>
        <v>200</v>
      </c>
    </row>
    <row r="14" spans="1:18" ht="15.75" thickTop="1"/>
    <row r="18" spans="17:35" ht="18.75" customHeight="1"/>
    <row r="25" spans="17:35">
      <c r="R25" t="s">
        <v>14</v>
      </c>
    </row>
    <row r="26" spans="17:35">
      <c r="Q26" t="s">
        <v>10</v>
      </c>
      <c r="R26" t="s">
        <v>11</v>
      </c>
      <c r="S26" t="s">
        <v>12</v>
      </c>
      <c r="T26" t="s">
        <v>13</v>
      </c>
      <c r="U26" t="s">
        <v>15</v>
      </c>
      <c r="V26" t="s">
        <v>16</v>
      </c>
      <c r="W26" t="s">
        <v>17</v>
      </c>
      <c r="X26" t="s">
        <v>18</v>
      </c>
      <c r="Y26" t="s">
        <v>19</v>
      </c>
      <c r="Z26" t="s">
        <v>20</v>
      </c>
      <c r="AA26" t="s">
        <v>21</v>
      </c>
      <c r="AB26" t="s">
        <v>22</v>
      </c>
      <c r="AC26" t="s">
        <v>23</v>
      </c>
      <c r="AD26" t="s">
        <v>24</v>
      </c>
      <c r="AE26" t="s">
        <v>25</v>
      </c>
      <c r="AF26" t="s">
        <v>26</v>
      </c>
    </row>
    <row r="27" spans="17:35">
      <c r="R27" s="3">
        <v>400</v>
      </c>
      <c r="S27" s="3">
        <v>0</v>
      </c>
      <c r="T27" s="3">
        <v>300</v>
      </c>
      <c r="U27" s="3">
        <v>500</v>
      </c>
      <c r="V27" s="3">
        <v>0</v>
      </c>
      <c r="W27" s="3">
        <v>0</v>
      </c>
      <c r="X27" s="3">
        <v>0</v>
      </c>
      <c r="Y27" s="3">
        <v>100</v>
      </c>
      <c r="Z27" s="3">
        <v>0</v>
      </c>
      <c r="AA27" s="3">
        <v>0</v>
      </c>
      <c r="AB27" s="3">
        <v>800</v>
      </c>
      <c r="AC27" s="3">
        <v>0</v>
      </c>
      <c r="AD27" s="3">
        <v>0</v>
      </c>
      <c r="AE27" s="3">
        <v>0</v>
      </c>
      <c r="AF27" s="3">
        <v>400</v>
      </c>
    </row>
    <row r="28" spans="17:35">
      <c r="R28">
        <v>5</v>
      </c>
      <c r="S28">
        <v>8</v>
      </c>
      <c r="T28">
        <v>6</v>
      </c>
      <c r="U28">
        <v>0</v>
      </c>
      <c r="V28">
        <v>4</v>
      </c>
      <c r="W28">
        <v>12</v>
      </c>
      <c r="X28">
        <v>4</v>
      </c>
      <c r="Y28">
        <v>0</v>
      </c>
      <c r="Z28">
        <v>7</v>
      </c>
      <c r="AA28">
        <v>7</v>
      </c>
      <c r="AB28">
        <v>2</v>
      </c>
      <c r="AC28">
        <v>5</v>
      </c>
      <c r="AD28">
        <v>12</v>
      </c>
      <c r="AE28">
        <v>7</v>
      </c>
      <c r="AF28">
        <v>0</v>
      </c>
    </row>
    <row r="29" spans="17:35">
      <c r="Q29" t="s">
        <v>27</v>
      </c>
    </row>
    <row r="30" spans="17:35">
      <c r="Q30" t="s">
        <v>28</v>
      </c>
      <c r="R30">
        <f>SUMPRODUCT(R27:AF27,R28:AF28)</f>
        <v>5400</v>
      </c>
      <c r="S30" t="str">
        <f ca="1">_xlfn.FORMULATEXT(R30)</f>
        <v>=SUMPRODUCT(R27:AF27,R28:AF28)</v>
      </c>
    </row>
    <row r="32" spans="17:35">
      <c r="Q32" s="4" t="s">
        <v>29</v>
      </c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 t="s">
        <v>33</v>
      </c>
      <c r="AH32" s="4" t="s">
        <v>34</v>
      </c>
      <c r="AI32" s="4" t="s">
        <v>35</v>
      </c>
    </row>
    <row r="33" spans="10:35">
      <c r="Q33" s="4" t="s">
        <v>30</v>
      </c>
      <c r="R33" s="4">
        <v>1</v>
      </c>
      <c r="S33" s="4"/>
      <c r="T33" s="4"/>
      <c r="U33" s="4">
        <v>1</v>
      </c>
      <c r="V33" s="4"/>
      <c r="W33" s="4"/>
      <c r="X33" s="4">
        <v>1</v>
      </c>
      <c r="Y33" s="4"/>
      <c r="Z33" s="4"/>
      <c r="AA33" s="4">
        <v>1</v>
      </c>
      <c r="AB33" s="4"/>
      <c r="AC33" s="4"/>
      <c r="AD33" s="4">
        <v>1</v>
      </c>
      <c r="AE33" s="4"/>
      <c r="AF33" s="4"/>
      <c r="AG33" s="4">
        <f t="shared" ref="AG33:AG40" si="0">SUMPRODUCT($R$27:$AF$27,R33:AF33)</f>
        <v>900</v>
      </c>
      <c r="AH33" s="4" t="s">
        <v>36</v>
      </c>
      <c r="AI33" s="4">
        <v>900</v>
      </c>
    </row>
    <row r="34" spans="10:35">
      <c r="Q34" s="4" t="s">
        <v>31</v>
      </c>
      <c r="R34" s="4"/>
      <c r="S34" s="4">
        <v>1</v>
      </c>
      <c r="T34" s="4"/>
      <c r="U34" s="4"/>
      <c r="V34" s="4">
        <v>1</v>
      </c>
      <c r="W34" s="4"/>
      <c r="X34" s="4"/>
      <c r="Y34" s="4">
        <v>1</v>
      </c>
      <c r="Z34" s="4"/>
      <c r="AA34" s="4"/>
      <c r="AB34" s="4">
        <v>1</v>
      </c>
      <c r="AC34" s="4"/>
      <c r="AD34" s="4"/>
      <c r="AE34" s="4">
        <v>1</v>
      </c>
      <c r="AF34" s="4"/>
      <c r="AG34" s="4">
        <f t="shared" si="0"/>
        <v>900</v>
      </c>
      <c r="AH34" s="4" t="s">
        <v>36</v>
      </c>
      <c r="AI34" s="4">
        <v>900</v>
      </c>
    </row>
    <row r="35" spans="10:35">
      <c r="Q35" s="4" t="s">
        <v>32</v>
      </c>
      <c r="R35" s="4"/>
      <c r="S35" s="4"/>
      <c r="T35" s="4">
        <v>1</v>
      </c>
      <c r="U35" s="4"/>
      <c r="V35" s="4"/>
      <c r="W35" s="4">
        <v>1</v>
      </c>
      <c r="X35" s="4"/>
      <c r="Y35" s="4"/>
      <c r="Z35" s="4">
        <v>1</v>
      </c>
      <c r="AA35" s="4"/>
      <c r="AB35" s="4"/>
      <c r="AC35" s="4">
        <v>1</v>
      </c>
      <c r="AD35" s="4"/>
      <c r="AE35" s="4"/>
      <c r="AF35" s="4">
        <v>1</v>
      </c>
      <c r="AG35" s="4">
        <f t="shared" si="0"/>
        <v>700</v>
      </c>
      <c r="AH35" s="4" t="s">
        <v>36</v>
      </c>
      <c r="AI35" s="4">
        <v>900</v>
      </c>
    </row>
    <row r="36" spans="10:35">
      <c r="Q36" s="4" t="s">
        <v>37</v>
      </c>
      <c r="R36" s="4">
        <v>1</v>
      </c>
      <c r="S36" s="4">
        <v>1</v>
      </c>
      <c r="T36" s="4">
        <v>1</v>
      </c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>
        <f t="shared" si="0"/>
        <v>700</v>
      </c>
      <c r="AH36" s="5" t="s">
        <v>42</v>
      </c>
      <c r="AI36" s="4">
        <v>700</v>
      </c>
    </row>
    <row r="37" spans="10:35">
      <c r="Q37" s="4" t="s">
        <v>38</v>
      </c>
      <c r="R37" s="4"/>
      <c r="S37" s="4"/>
      <c r="T37" s="4"/>
      <c r="U37" s="4">
        <v>1</v>
      </c>
      <c r="V37" s="4">
        <v>1</v>
      </c>
      <c r="W37" s="4">
        <v>1</v>
      </c>
      <c r="X37" s="4"/>
      <c r="Y37" s="4"/>
      <c r="Z37" s="4"/>
      <c r="AA37" s="4"/>
      <c r="AB37" s="4"/>
      <c r="AC37" s="4"/>
      <c r="AD37" s="4"/>
      <c r="AE37" s="4"/>
      <c r="AF37" s="4"/>
      <c r="AG37" s="4">
        <f t="shared" si="0"/>
        <v>500</v>
      </c>
      <c r="AH37" s="5" t="s">
        <v>42</v>
      </c>
      <c r="AI37" s="4">
        <v>500</v>
      </c>
    </row>
    <row r="38" spans="10:35">
      <c r="Q38" s="4" t="s">
        <v>39</v>
      </c>
      <c r="R38" s="4"/>
      <c r="S38" s="4"/>
      <c r="T38" s="4"/>
      <c r="U38" s="4"/>
      <c r="V38" s="4"/>
      <c r="W38" s="4"/>
      <c r="X38" s="4">
        <v>1</v>
      </c>
      <c r="Y38" s="4">
        <v>1</v>
      </c>
      <c r="Z38" s="4">
        <v>1</v>
      </c>
      <c r="AA38" s="4"/>
      <c r="AB38" s="4"/>
      <c r="AC38" s="4"/>
      <c r="AD38" s="4"/>
      <c r="AE38" s="4"/>
      <c r="AF38" s="4"/>
      <c r="AG38" s="4">
        <f t="shared" si="0"/>
        <v>100</v>
      </c>
      <c r="AH38" s="5" t="s">
        <v>42</v>
      </c>
      <c r="AI38" s="4">
        <v>100</v>
      </c>
    </row>
    <row r="39" spans="10:35">
      <c r="Q39" s="4" t="s">
        <v>40</v>
      </c>
      <c r="R39" s="4"/>
      <c r="S39" s="4"/>
      <c r="T39" s="4"/>
      <c r="U39" s="4"/>
      <c r="V39" s="4"/>
      <c r="W39" s="4"/>
      <c r="X39" s="4"/>
      <c r="Y39" s="4"/>
      <c r="Z39" s="4"/>
      <c r="AA39" s="4">
        <v>1</v>
      </c>
      <c r="AB39" s="4">
        <v>1</v>
      </c>
      <c r="AC39" s="4">
        <v>1</v>
      </c>
      <c r="AD39" s="4"/>
      <c r="AE39" s="4"/>
      <c r="AF39" s="4"/>
      <c r="AG39" s="4">
        <f t="shared" si="0"/>
        <v>800</v>
      </c>
      <c r="AH39" s="5" t="s">
        <v>42</v>
      </c>
      <c r="AI39" s="4">
        <v>800</v>
      </c>
    </row>
    <row r="40" spans="10:35">
      <c r="Q40" s="4" t="s">
        <v>41</v>
      </c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>
        <v>1</v>
      </c>
      <c r="AE40" s="4">
        <v>1</v>
      </c>
      <c r="AF40" s="4">
        <v>1</v>
      </c>
      <c r="AG40" s="4">
        <f t="shared" si="0"/>
        <v>400</v>
      </c>
      <c r="AH40" s="5" t="s">
        <v>42</v>
      </c>
      <c r="AI40" s="4">
        <v>400</v>
      </c>
    </row>
    <row r="43" spans="10:35">
      <c r="R43" t="s">
        <v>43</v>
      </c>
    </row>
    <row r="46" spans="10:35" ht="90">
      <c r="T46" s="1" t="s">
        <v>0</v>
      </c>
      <c r="U46" s="1" t="s">
        <v>1</v>
      </c>
      <c r="V46" s="1" t="s">
        <v>2</v>
      </c>
      <c r="W46" s="1" t="s">
        <v>3</v>
      </c>
      <c r="X46" s="1" t="s">
        <v>4</v>
      </c>
    </row>
    <row r="47" spans="10:35">
      <c r="K47" t="s">
        <v>50</v>
      </c>
      <c r="T47" s="2" t="s">
        <v>5</v>
      </c>
      <c r="U47" s="2">
        <v>5</v>
      </c>
      <c r="V47" s="2">
        <v>8</v>
      </c>
      <c r="W47" s="2">
        <v>6</v>
      </c>
      <c r="X47" s="2">
        <v>700</v>
      </c>
    </row>
    <row r="48" spans="10:35">
      <c r="J48" s="4" t="s">
        <v>49</v>
      </c>
      <c r="K48" s="4">
        <v>1</v>
      </c>
      <c r="L48" s="4">
        <v>2</v>
      </c>
      <c r="M48" s="4">
        <v>3</v>
      </c>
      <c r="N48" s="4">
        <v>4</v>
      </c>
      <c r="O48" s="4">
        <v>5</v>
      </c>
      <c r="P48" s="4" t="s">
        <v>33</v>
      </c>
      <c r="Q48" s="4" t="s">
        <v>55</v>
      </c>
      <c r="R48" s="4" t="s">
        <v>35</v>
      </c>
      <c r="T48" s="2" t="s">
        <v>6</v>
      </c>
      <c r="U48" s="2">
        <v>0</v>
      </c>
      <c r="V48" s="2">
        <v>4</v>
      </c>
      <c r="W48" s="2">
        <v>12</v>
      </c>
      <c r="X48" s="2">
        <v>500</v>
      </c>
    </row>
    <row r="49" spans="10:24">
      <c r="J49" s="4" t="s">
        <v>56</v>
      </c>
      <c r="K49" s="4">
        <f>P65</f>
        <v>60</v>
      </c>
      <c r="L49" s="4"/>
      <c r="M49" s="4"/>
      <c r="N49" s="4"/>
      <c r="O49" s="4"/>
      <c r="P49" s="4">
        <f>SUM(K49:O49)</f>
        <v>60</v>
      </c>
      <c r="Q49" s="4" t="s">
        <v>63</v>
      </c>
      <c r="R49" s="4">
        <f>P57</f>
        <v>60</v>
      </c>
      <c r="T49" s="2" t="s">
        <v>7</v>
      </c>
      <c r="U49" s="2">
        <v>4</v>
      </c>
      <c r="V49" s="2">
        <v>0</v>
      </c>
      <c r="W49" s="2">
        <v>7</v>
      </c>
      <c r="X49" s="2">
        <v>100</v>
      </c>
    </row>
    <row r="50" spans="10:24">
      <c r="J50" s="4" t="s">
        <v>59</v>
      </c>
      <c r="K50" s="4"/>
      <c r="L50" s="4">
        <f>Q65</f>
        <v>70</v>
      </c>
      <c r="M50" s="4"/>
      <c r="N50" s="4"/>
      <c r="O50" s="4"/>
      <c r="P50" s="4">
        <f t="shared" ref="P50:P53" si="1">SUM(K50:O50)</f>
        <v>70</v>
      </c>
      <c r="Q50" s="4" t="s">
        <v>63</v>
      </c>
      <c r="R50" s="4">
        <f>Q57</f>
        <v>70</v>
      </c>
      <c r="T50" s="2" t="s">
        <v>8</v>
      </c>
      <c r="U50" s="2">
        <v>7</v>
      </c>
      <c r="V50" s="2">
        <v>2</v>
      </c>
      <c r="W50" s="2">
        <v>5</v>
      </c>
      <c r="X50" s="2">
        <v>800</v>
      </c>
    </row>
    <row r="51" spans="10:24">
      <c r="J51" s="4" t="s">
        <v>60</v>
      </c>
      <c r="K51" s="4"/>
      <c r="L51" s="4"/>
      <c r="M51" s="4">
        <f>R65</f>
        <v>50</v>
      </c>
      <c r="N51" s="4"/>
      <c r="O51" s="4"/>
      <c r="P51" s="4">
        <f t="shared" si="1"/>
        <v>50</v>
      </c>
      <c r="Q51" s="4" t="s">
        <v>63</v>
      </c>
      <c r="R51" s="4">
        <f>R57</f>
        <v>50</v>
      </c>
      <c r="T51" s="2" t="s">
        <v>9</v>
      </c>
      <c r="U51" s="2">
        <v>12</v>
      </c>
      <c r="V51" s="2">
        <v>7</v>
      </c>
      <c r="W51" s="2">
        <v>0</v>
      </c>
      <c r="X51" s="2">
        <v>400</v>
      </c>
    </row>
    <row r="52" spans="10:24">
      <c r="J52" s="4" t="s">
        <v>61</v>
      </c>
      <c r="K52" s="4"/>
      <c r="L52" s="4"/>
      <c r="M52" s="4"/>
      <c r="N52" s="4">
        <f>S65</f>
        <v>65</v>
      </c>
      <c r="O52" s="4"/>
      <c r="P52" s="4">
        <f t="shared" si="1"/>
        <v>65</v>
      </c>
      <c r="Q52" s="4" t="s">
        <v>63</v>
      </c>
      <c r="R52" s="4">
        <f>S57</f>
        <v>65</v>
      </c>
    </row>
    <row r="53" spans="10:24">
      <c r="J53" s="4" t="s">
        <v>62</v>
      </c>
      <c r="K53" s="4"/>
      <c r="L53" s="4"/>
      <c r="M53" s="4"/>
      <c r="N53" s="4"/>
      <c r="O53" s="4">
        <f>T65</f>
        <v>75</v>
      </c>
      <c r="P53" s="4">
        <f t="shared" si="1"/>
        <v>75</v>
      </c>
      <c r="Q53" s="4" t="s">
        <v>63</v>
      </c>
      <c r="R53" s="4">
        <f>T57</f>
        <v>75</v>
      </c>
    </row>
    <row r="56" spans="10:24">
      <c r="O56" t="s">
        <v>45</v>
      </c>
      <c r="P56">
        <v>1</v>
      </c>
      <c r="Q56">
        <v>2</v>
      </c>
      <c r="R56">
        <v>3</v>
      </c>
      <c r="S56">
        <v>4</v>
      </c>
      <c r="T56">
        <v>5</v>
      </c>
    </row>
    <row r="57" spans="10:24">
      <c r="O57" t="s">
        <v>44</v>
      </c>
      <c r="P57">
        <v>60</v>
      </c>
      <c r="Q57">
        <v>70</v>
      </c>
      <c r="R57">
        <v>50</v>
      </c>
      <c r="S57">
        <v>65</v>
      </c>
      <c r="T57">
        <v>75</v>
      </c>
    </row>
    <row r="59" spans="10:24">
      <c r="P59" t="s">
        <v>46</v>
      </c>
      <c r="Q59" t="s">
        <v>47</v>
      </c>
      <c r="R59" t="s">
        <v>48</v>
      </c>
      <c r="S59" t="s">
        <v>53</v>
      </c>
    </row>
    <row r="60" spans="10:24">
      <c r="P60">
        <v>10000</v>
      </c>
      <c r="Q60">
        <v>4000</v>
      </c>
      <c r="R60">
        <v>2000</v>
      </c>
      <c r="S60">
        <v>50</v>
      </c>
    </row>
    <row r="62" spans="10:24">
      <c r="O62" t="s">
        <v>51</v>
      </c>
      <c r="P62" s="3">
        <v>10</v>
      </c>
      <c r="Q62" s="3">
        <v>10</v>
      </c>
      <c r="R62" s="3">
        <v>0</v>
      </c>
      <c r="S62" s="3">
        <v>15</v>
      </c>
      <c r="T62" s="3">
        <v>10</v>
      </c>
    </row>
    <row r="64" spans="10:24">
      <c r="O64" t="s">
        <v>52</v>
      </c>
      <c r="P64" s="3">
        <v>0</v>
      </c>
      <c r="Q64" s="3">
        <v>0</v>
      </c>
      <c r="R64" s="3">
        <v>20</v>
      </c>
      <c r="S64" s="3">
        <v>0</v>
      </c>
      <c r="T64" s="3">
        <v>0</v>
      </c>
    </row>
    <row r="65" spans="15:20">
      <c r="O65" t="s">
        <v>57</v>
      </c>
      <c r="P65">
        <f>S60+P62-P64</f>
        <v>60</v>
      </c>
      <c r="Q65">
        <f>P65+Q62-Q64</f>
        <v>70</v>
      </c>
      <c r="R65">
        <f>Q65+R62-R64</f>
        <v>50</v>
      </c>
      <c r="S65">
        <f t="shared" ref="S65:T65" si="2">R65+S62-S64</f>
        <v>65</v>
      </c>
      <c r="T65">
        <f t="shared" si="2"/>
        <v>75</v>
      </c>
    </row>
    <row r="66" spans="15:20" ht="15.75" thickBot="1">
      <c r="O66" t="s">
        <v>58</v>
      </c>
      <c r="P66">
        <f>P65*$P$60+P62*$Q$60+P64*$R$60</f>
        <v>640000</v>
      </c>
      <c r="Q66">
        <f>Q65*$P$60+Q62*$Q$60+Q64*$R$60</f>
        <v>740000</v>
      </c>
      <c r="R66">
        <f>R65*$P$60+R62*$Q$60+R64*$R$60</f>
        <v>540000</v>
      </c>
      <c r="S66">
        <f>S65*$P$60+S62*$Q$60+S64*$R$60</f>
        <v>710000</v>
      </c>
      <c r="T66">
        <f>T65*$P$60+T62*$Q$60+T64*$R$60</f>
        <v>790000</v>
      </c>
    </row>
    <row r="67" spans="15:20" ht="16.5" thickTop="1" thickBot="1">
      <c r="O67" t="s">
        <v>54</v>
      </c>
      <c r="P67" s="6">
        <f>SUM(P66:T66)</f>
        <v>3420000</v>
      </c>
    </row>
    <row r="68" spans="15:20" ht="15.75" thickTop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Caig</dc:creator>
  <cp:lastModifiedBy>Robert Caig</cp:lastModifiedBy>
  <dcterms:created xsi:type="dcterms:W3CDTF">2024-04-19T22:54:36Z</dcterms:created>
  <dcterms:modified xsi:type="dcterms:W3CDTF">2024-04-20T09:27:18Z</dcterms:modified>
</cp:coreProperties>
</file>