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rjcai\Desktop\AnalysisLearning\BusinessAnalyticsExcel\"/>
    </mc:Choice>
  </mc:AlternateContent>
  <xr:revisionPtr revIDLastSave="0" documentId="13_ncr:40001_{EB443C74-D382-43BA-8FB3-03C4657EA298}" xr6:coauthVersionLast="47" xr6:coauthVersionMax="47" xr10:uidLastSave="{00000000-0000-0000-0000-000000000000}"/>
  <bookViews>
    <workbookView xWindow="-120" yWindow="-120" windowWidth="38640" windowHeight="21240"/>
  </bookViews>
  <sheets>
    <sheet name="Sheet1" sheetId="1" r:id="rId1"/>
  </sheets>
  <definedNames>
    <definedName name="solver_adj" localSheetId="0" hidden="1">Sheet1!$B$52:$D$54</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Sheet1!$B$55:$D$55</definedName>
    <definedName name="solver_lhs2" localSheetId="0" hidden="1">Sheet1!$E$52:$E$54</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Sheet1!$B$65</definedName>
    <definedName name="solver_pre" localSheetId="0" hidden="1">0.000001</definedName>
    <definedName name="solver_rbv" localSheetId="0" hidden="1">1</definedName>
    <definedName name="solver_rel1" localSheetId="0" hidden="1">2</definedName>
    <definedName name="solver_rel2" localSheetId="0" hidden="1">1</definedName>
    <definedName name="solver_rhs1" localSheetId="0" hidden="1">Sheet1!$B$57:$D$57</definedName>
    <definedName name="solver_rhs2" localSheetId="0" hidden="1">Sheet1!$G$52:$G$54</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 i="1" l="1"/>
  <c r="C62" i="1"/>
  <c r="D62" i="1"/>
  <c r="B63" i="1"/>
  <c r="C63" i="1"/>
  <c r="D63" i="1"/>
  <c r="C61" i="1"/>
  <c r="D61" i="1"/>
  <c r="B61" i="1"/>
  <c r="C55" i="1"/>
  <c r="D55" i="1"/>
  <c r="B55" i="1"/>
  <c r="G53" i="1"/>
  <c r="G54" i="1"/>
  <c r="G52" i="1"/>
  <c r="B57" i="1"/>
  <c r="C57" i="1"/>
  <c r="D57" i="1"/>
  <c r="E53" i="1"/>
  <c r="E54" i="1"/>
  <c r="E52" i="1"/>
  <c r="C10" i="1"/>
  <c r="D10" i="1"/>
  <c r="B10" i="1"/>
  <c r="E9" i="1"/>
  <c r="E8" i="1"/>
  <c r="G9" i="1"/>
  <c r="G8" i="1"/>
  <c r="E14" i="1"/>
  <c r="E13" i="1"/>
  <c r="Y44" i="1"/>
  <c r="Y39" i="1"/>
  <c r="Z39" i="1"/>
  <c r="AA39" i="1"/>
  <c r="X39" i="1"/>
  <c r="AB36" i="1"/>
  <c r="AB37" i="1"/>
  <c r="AB38" i="1"/>
  <c r="AB35" i="1"/>
  <c r="B65" i="1" l="1"/>
  <c r="C16" i="1"/>
</calcChain>
</file>

<file path=xl/sharedStrings.xml><?xml version="1.0" encoding="utf-8"?>
<sst xmlns="http://schemas.openxmlformats.org/spreadsheetml/2006/main" count="80" uniqueCount="38">
  <si>
    <t>Statistics</t>
  </si>
  <si>
    <t>Management</t>
  </si>
  <si>
    <t>Finance</t>
  </si>
  <si>
    <t>Economics</t>
  </si>
  <si>
    <t>Bain</t>
  </si>
  <si>
    <t>Carey</t>
  </si>
  <si>
    <t>Dio</t>
  </si>
  <si>
    <t>Powell</t>
  </si>
  <si>
    <t>=</t>
  </si>
  <si>
    <t>Total:</t>
  </si>
  <si>
    <t>&lt;=</t>
  </si>
  <si>
    <t>Objective: (max)</t>
  </si>
  <si>
    <t>Overall rating:</t>
  </si>
  <si>
    <t>Factory 1</t>
  </si>
  <si>
    <t>Factory 2</t>
  </si>
  <si>
    <t>Store A</t>
  </si>
  <si>
    <t>Store B</t>
  </si>
  <si>
    <t>Store C</t>
  </si>
  <si>
    <t>output</t>
  </si>
  <si>
    <t>Factory 1 Production Cost</t>
  </si>
  <si>
    <t>Factory 2 Production Cost</t>
  </si>
  <si>
    <t>Total Cost:</t>
  </si>
  <si>
    <t>LHS</t>
  </si>
  <si>
    <t>Sign</t>
  </si>
  <si>
    <t>RHS</t>
  </si>
  <si>
    <t>Closing Plant</t>
  </si>
  <si>
    <t>No. of Workers to Transfer</t>
  </si>
  <si>
    <t>Total</t>
  </si>
  <si>
    <t>Open Plant</t>
  </si>
  <si>
    <t>No. of Open Positions</t>
  </si>
  <si>
    <t>A</t>
  </si>
  <si>
    <t>B</t>
  </si>
  <si>
    <t>C</t>
  </si>
  <si>
    <t>To:</t>
  </si>
  <si>
    <t>From:</t>
  </si>
  <si>
    <t>Output increase</t>
  </si>
  <si>
    <t>Objective (max)</t>
  </si>
  <si>
    <t>Output Increase: (number of shirts)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</si>
</sst>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quot;$&quot;* #,##0.00_-;_-&quot;$&quot;* &quot;-&quot;??_-;_-@_-"/>
  </numFmts>
  <fonts count="6">
    <font>
      <sz val="11"/>
      <color theme="1"/>
      <name val="Aptos Narrow"/>
      <family val="2"/>
      <scheme val="minor"/>
    </font>
    <font>
      <sz val="11"/>
      <color theme="1"/>
      <name val="Aptos Narrow"/>
      <family val="2"/>
      <scheme val="minor"/>
    </font>
    <font>
      <sz val="11"/>
      <color rgb="FF006100"/>
      <name val="Aptos Narrow"/>
      <family val="2"/>
      <scheme val="minor"/>
    </font>
    <font>
      <b/>
      <sz val="11"/>
      <color theme="0"/>
      <name val="Aptos Narrow"/>
      <family val="2"/>
      <scheme val="minor"/>
    </font>
    <font>
      <b/>
      <sz val="12"/>
      <color rgb="FF1F1F1F"/>
      <name val="Unset"/>
    </font>
    <font>
      <sz val="12"/>
      <color rgb="FF1F1F1F"/>
      <name val="Var(--cds-font-family-source-sa"/>
    </font>
  </fonts>
  <fills count="5">
    <fill>
      <patternFill patternType="none"/>
    </fill>
    <fill>
      <patternFill patternType="gray125"/>
    </fill>
    <fill>
      <patternFill patternType="solid">
        <fgColor rgb="FFC6EFCE"/>
      </patternFill>
    </fill>
    <fill>
      <patternFill patternType="solid">
        <fgColor rgb="FFA5A5A5"/>
      </patternFill>
    </fill>
    <fill>
      <patternFill patternType="solid">
        <fgColor rgb="FFFFFFFF"/>
        <bgColor indexed="6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cellStyleXfs>
  <cellXfs count="22">
    <xf numFmtId="0" fontId="0" fillId="0" borderId="0" xfId="0"/>
    <xf numFmtId="0" fontId="0" fillId="0" borderId="2" xfId="0" applyBorder="1"/>
    <xf numFmtId="0" fontId="0" fillId="4" borderId="2" xfId="0" applyFill="1" applyBorder="1" applyAlignment="1">
      <alignment horizontal="left" vertical="center" wrapText="1"/>
    </xf>
    <xf numFmtId="0" fontId="4" fillId="4" borderId="2" xfId="0" applyFont="1" applyFill="1" applyBorder="1" applyAlignment="1">
      <alignment horizontal="left" vertical="center" wrapText="1"/>
    </xf>
    <xf numFmtId="0" fontId="5" fillId="4" borderId="2" xfId="0" applyFont="1" applyFill="1" applyBorder="1" applyAlignment="1">
      <alignment horizontal="left" vertical="center" wrapText="1"/>
    </xf>
    <xf numFmtId="0" fontId="2" fillId="2" borderId="2" xfId="2" applyBorder="1" applyAlignment="1">
      <alignment horizontal="left" vertical="center" wrapText="1"/>
    </xf>
    <xf numFmtId="0" fontId="0" fillId="0" borderId="0" xfId="0" quotePrefix="1"/>
    <xf numFmtId="0" fontId="0" fillId="0" borderId="3" xfId="0" applyBorder="1"/>
    <xf numFmtId="0" fontId="4" fillId="4" borderId="3" xfId="0" applyFont="1" applyFill="1" applyBorder="1" applyAlignment="1">
      <alignment horizontal="left" vertical="center" wrapText="1"/>
    </xf>
    <xf numFmtId="0" fontId="0" fillId="0" borderId="2" xfId="0" quotePrefix="1" applyBorder="1"/>
    <xf numFmtId="0" fontId="4" fillId="4" borderId="2" xfId="0" applyFont="1" applyFill="1" applyBorder="1" applyAlignment="1">
      <alignment horizontal="center" vertical="center" wrapText="1"/>
    </xf>
    <xf numFmtId="0" fontId="2" fillId="2" borderId="2" xfId="2" applyBorder="1" applyAlignment="1">
      <alignment horizontal="center" vertical="center" wrapText="1"/>
    </xf>
    <xf numFmtId="0" fontId="0" fillId="0" borderId="2" xfId="0" applyBorder="1" applyAlignment="1">
      <alignment horizontal="center" vertical="center"/>
    </xf>
    <xf numFmtId="0" fontId="0" fillId="0" borderId="2" xfId="0" quotePrefix="1" applyBorder="1" applyAlignment="1">
      <alignment horizontal="center" vertical="center"/>
    </xf>
    <xf numFmtId="0" fontId="0" fillId="0" borderId="5" xfId="0" applyBorder="1" applyAlignment="1">
      <alignment horizontal="center" vertical="center"/>
    </xf>
    <xf numFmtId="0" fontId="3" fillId="3" borderId="1" xfId="3"/>
    <xf numFmtId="0" fontId="2" fillId="2" borderId="2" xfId="2" applyBorder="1"/>
    <xf numFmtId="44" fontId="0" fillId="0" borderId="2" xfId="1" applyFont="1" applyBorder="1"/>
    <xf numFmtId="44" fontId="3" fillId="3" borderId="1" xfId="3" applyNumberFormat="1"/>
    <xf numFmtId="0" fontId="0" fillId="0" borderId="4" xfId="0" applyFill="1" applyBorder="1"/>
    <xf numFmtId="0" fontId="0" fillId="0" borderId="6" xfId="0" applyBorder="1"/>
    <xf numFmtId="0" fontId="0" fillId="0" borderId="5" xfId="0" applyBorder="1"/>
  </cellXfs>
  <cellStyles count="4">
    <cellStyle name="Check Cell" xfId="3" builtinId="23"/>
    <cellStyle name="Currency" xfId="1" builtinId="4"/>
    <cellStyle name="Good" xfId="2"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400050</xdr:colOff>
      <xdr:row>4</xdr:row>
      <xdr:rowOff>19050</xdr:rowOff>
    </xdr:from>
    <xdr:to>
      <xdr:col>32</xdr:col>
      <xdr:colOff>466725</xdr:colOff>
      <xdr:row>20</xdr:row>
      <xdr:rowOff>133350</xdr:rowOff>
    </xdr:to>
    <xdr:sp macro="" textlink="">
      <xdr:nvSpPr>
        <xdr:cNvPr id="2" name="TextBox 1">
          <a:extLst>
            <a:ext uri="{FF2B5EF4-FFF2-40B4-BE49-F238E27FC236}">
              <a16:creationId xmlns:a16="http://schemas.microsoft.com/office/drawing/2014/main" id="{37236A98-5027-A311-208D-BE36A21F7A3C}"/>
            </a:ext>
          </a:extLst>
        </xdr:cNvPr>
        <xdr:cNvSpPr txBox="1"/>
      </xdr:nvSpPr>
      <xdr:spPr>
        <a:xfrm>
          <a:off x="10153650" y="781050"/>
          <a:ext cx="9820275" cy="316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Maxie and Bianca own Umbrella Corporation, LLC, and they are the top producers of high quality Johns Hopkins Basketball jerseys. Despite prior team records, these jerseys are in hot demand. </a:t>
          </a:r>
        </a:p>
        <a:p>
          <a:r>
            <a:rPr lang="en-GB" sz="1100" b="0" i="0">
              <a:solidFill>
                <a:schemeClr val="dk1"/>
              </a:solidFill>
              <a:effectLst/>
              <a:latin typeface="+mn-lt"/>
              <a:ea typeface="+mn-ea"/>
              <a:cs typeface="+mn-cs"/>
            </a:rPr>
            <a:t>Maxie and Bianca operate two factories, Factory 1 and Factory 2. They have large orders from retail stores in three locations: Store A, Store B, and Store C. The transportation costs from Factory 1 to the three stores are $22, 14, and $30 per jersey, respectively. The transportation costs from Factory 2 to the three stores are $16, $20, and $24 per jerrespectively. Factory 1 can produce at most 100 jerseys in a week. Factory 2 can produce at most 120 jerseys in a week.  Stores A, B and C demand 80, 60, and 70 jerseys each week. </a:t>
          </a:r>
        </a:p>
        <a:p>
          <a:r>
            <a:rPr lang="en-GB" sz="1100" b="0" i="0">
              <a:solidFill>
                <a:schemeClr val="dk1"/>
              </a:solidFill>
              <a:effectLst/>
              <a:latin typeface="+mn-lt"/>
              <a:ea typeface="+mn-ea"/>
              <a:cs typeface="+mn-cs"/>
            </a:rPr>
            <a:t>The manufacturing costs are $6.00 per jersey at Factory 1 and $6.25 per jersey at Factory 2.</a:t>
          </a:r>
        </a:p>
        <a:p>
          <a:r>
            <a:rPr lang="en-GB" sz="1100" b="0" i="0">
              <a:solidFill>
                <a:schemeClr val="dk1"/>
              </a:solidFill>
              <a:effectLst/>
              <a:latin typeface="+mn-lt"/>
              <a:ea typeface="+mn-ea"/>
              <a:cs typeface="+mn-cs"/>
            </a:rPr>
            <a:t>Maxie and Bianca are savvy businesswomen and want to minimize their costs. Find the number of jerseys that should be shipped from each factory to each store such that the total costs from transportation and manufacturing are minimized.</a:t>
          </a:r>
        </a:p>
      </xdr:txBody>
    </xdr:sp>
    <xdr:clientData/>
  </xdr:twoCellAnchor>
  <xdr:twoCellAnchor>
    <xdr:from>
      <xdr:col>5</xdr:col>
      <xdr:colOff>542925</xdr:colOff>
      <xdr:row>25</xdr:row>
      <xdr:rowOff>38100</xdr:rowOff>
    </xdr:from>
    <xdr:to>
      <xdr:col>21</xdr:col>
      <xdr:colOff>142875</xdr:colOff>
      <xdr:row>38</xdr:row>
      <xdr:rowOff>123825</xdr:rowOff>
    </xdr:to>
    <xdr:sp macro="" textlink="">
      <xdr:nvSpPr>
        <xdr:cNvPr id="3" name="TextBox 2">
          <a:extLst>
            <a:ext uri="{FF2B5EF4-FFF2-40B4-BE49-F238E27FC236}">
              <a16:creationId xmlns:a16="http://schemas.microsoft.com/office/drawing/2014/main" id="{0FC297F5-D2A3-93F3-E28A-0D1B2FBA4AD8}"/>
            </a:ext>
          </a:extLst>
        </xdr:cNvPr>
        <xdr:cNvSpPr txBox="1"/>
      </xdr:nvSpPr>
      <xdr:spPr>
        <a:xfrm>
          <a:off x="7829550" y="4838700"/>
          <a:ext cx="9353550" cy="3457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Maxie is leaving the Johns Hopkins Basketball jersey making business and is closing three of her factories. She would like to reassign all 235 of her best workers to Bianca's remaining factories. </a:t>
          </a:r>
        </a:p>
        <a:p>
          <a:endParaRPr lang="en-GB" sz="1100"/>
        </a:p>
        <a:p>
          <a:endParaRPr lang="en-GB" sz="1100"/>
        </a:p>
        <a:p>
          <a:r>
            <a:rPr lang="en-GB" sz="1100" b="0" i="0">
              <a:solidFill>
                <a:schemeClr val="dk1"/>
              </a:solidFill>
              <a:effectLst/>
              <a:latin typeface="+mn-lt"/>
              <a:ea typeface="+mn-ea"/>
              <a:cs typeface="+mn-cs"/>
            </a:rPr>
            <a:t>However, demand for skilled labor in the basketball jersey making market has decreased. Bianca has three open plants that have openings, but not enough for all 235 employees looking to be transferred. The below table summarizes Bianca's current needs: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Each worker who fills an open position on the assembly line will increase the number of basketball jerseys produced per day at each plant as shown in the following table:</a:t>
          </a:r>
          <a:br>
            <a:rPr lang="en-GB" sz="1100" b="0" i="0">
              <a:solidFill>
                <a:schemeClr val="dk1"/>
              </a:solidFill>
              <a:effectLst/>
              <a:latin typeface="+mn-lt"/>
              <a:ea typeface="+mn-ea"/>
              <a:cs typeface="+mn-cs"/>
            </a:rPr>
          </a:br>
          <a:endParaRPr lang="en-GB" sz="1100" b="0" i="0">
            <a:solidFill>
              <a:schemeClr val="dk1"/>
            </a:solidFill>
            <a:effectLst/>
            <a:latin typeface="+mn-lt"/>
            <a:ea typeface="+mn-ea"/>
            <a:cs typeface="+mn-cs"/>
          </a:endParaRP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Determine how to assign workers from the closing plants to the open plants in order to maximize product output.</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6"/>
  <sheetViews>
    <sheetView tabSelected="1" topLeftCell="A21" workbookViewId="0">
      <selection activeCell="B65" sqref="B65"/>
    </sheetView>
  </sheetViews>
  <sheetFormatPr defaultRowHeight="15"/>
  <cols>
    <col min="1" max="4" width="23.7109375" customWidth="1"/>
    <col min="5" max="5" width="14.42578125" customWidth="1"/>
  </cols>
  <sheetData>
    <row r="1" spans="1:7" ht="15" customHeight="1">
      <c r="A1" s="1"/>
      <c r="B1" s="2" t="s">
        <v>15</v>
      </c>
      <c r="C1" s="1" t="s">
        <v>16</v>
      </c>
      <c r="D1" s="1" t="s">
        <v>17</v>
      </c>
      <c r="E1" s="1" t="s">
        <v>18</v>
      </c>
    </row>
    <row r="2" spans="1:7">
      <c r="A2" s="1" t="s">
        <v>13</v>
      </c>
      <c r="B2" s="17">
        <v>22</v>
      </c>
      <c r="C2" s="17">
        <v>14</v>
      </c>
      <c r="D2" s="17">
        <v>30</v>
      </c>
      <c r="E2" s="1">
        <v>100</v>
      </c>
    </row>
    <row r="3" spans="1:7">
      <c r="A3" s="1" t="s">
        <v>14</v>
      </c>
      <c r="B3" s="17">
        <v>16</v>
      </c>
      <c r="C3" s="17">
        <v>20</v>
      </c>
      <c r="D3" s="17">
        <v>24</v>
      </c>
      <c r="E3" s="1">
        <v>120</v>
      </c>
    </row>
    <row r="4" spans="1:7">
      <c r="B4" s="1">
        <v>80</v>
      </c>
      <c r="C4" s="1">
        <v>60</v>
      </c>
      <c r="D4" s="1">
        <v>70</v>
      </c>
    </row>
    <row r="7" spans="1:7">
      <c r="A7" s="20"/>
      <c r="B7" s="2" t="s">
        <v>15</v>
      </c>
      <c r="C7" s="1" t="s">
        <v>16</v>
      </c>
      <c r="D7" s="1" t="s">
        <v>17</v>
      </c>
      <c r="E7" s="21" t="s">
        <v>22</v>
      </c>
      <c r="F7" s="19" t="s">
        <v>23</v>
      </c>
      <c r="G7" s="19" t="s">
        <v>24</v>
      </c>
    </row>
    <row r="8" spans="1:7">
      <c r="A8" s="20" t="s">
        <v>13</v>
      </c>
      <c r="B8" s="16">
        <v>30</v>
      </c>
      <c r="C8" s="16">
        <v>60</v>
      </c>
      <c r="D8" s="16">
        <v>0</v>
      </c>
      <c r="E8" s="21">
        <f>SUM(B8:D8)</f>
        <v>90</v>
      </c>
      <c r="F8" t="s">
        <v>10</v>
      </c>
      <c r="G8">
        <f>E2</f>
        <v>100</v>
      </c>
    </row>
    <row r="9" spans="1:7">
      <c r="A9" s="20" t="s">
        <v>14</v>
      </c>
      <c r="B9" s="16">
        <v>50</v>
      </c>
      <c r="C9" s="16">
        <v>0</v>
      </c>
      <c r="D9" s="16">
        <v>70</v>
      </c>
      <c r="E9" s="21">
        <f>SUM(B9:D9)</f>
        <v>120</v>
      </c>
      <c r="F9" t="s">
        <v>10</v>
      </c>
      <c r="G9">
        <f>E3</f>
        <v>120</v>
      </c>
    </row>
    <row r="10" spans="1:7">
      <c r="B10" s="1">
        <f>SUM(B8:B9)</f>
        <v>80</v>
      </c>
      <c r="C10" s="1">
        <f t="shared" ref="C10:D10" si="0">SUM(C8:C9)</f>
        <v>60</v>
      </c>
      <c r="D10" s="1">
        <f t="shared" si="0"/>
        <v>70</v>
      </c>
    </row>
    <row r="11" spans="1:7">
      <c r="B11" s="9" t="s">
        <v>8</v>
      </c>
      <c r="C11" s="9" t="s">
        <v>8</v>
      </c>
      <c r="D11" s="9" t="s">
        <v>8</v>
      </c>
    </row>
    <row r="12" spans="1:7">
      <c r="B12" s="1">
        <v>80</v>
      </c>
      <c r="C12" s="1">
        <v>60</v>
      </c>
      <c r="D12" s="1">
        <v>70</v>
      </c>
    </row>
    <row r="13" spans="1:7">
      <c r="B13" t="s">
        <v>19</v>
      </c>
      <c r="E13">
        <f>SUM(B8:D8)*6</f>
        <v>540</v>
      </c>
    </row>
    <row r="14" spans="1:7">
      <c r="B14" t="s">
        <v>20</v>
      </c>
      <c r="E14">
        <f>SUM(B9:D9)*6.25</f>
        <v>750</v>
      </c>
    </row>
    <row r="15" spans="1:7" ht="15.75" thickBot="1"/>
    <row r="16" spans="1:7" ht="16.5" thickTop="1" thickBot="1">
      <c r="A16" t="s">
        <v>21</v>
      </c>
      <c r="C16" s="18">
        <f>SUMPRODUCT(B2:D3,B8:D9)+E13+E14</f>
        <v>5270</v>
      </c>
    </row>
    <row r="17" spans="1:27" ht="15.75" thickTop="1"/>
    <row r="27" spans="1:27" ht="47.25">
      <c r="A27" s="3" t="s">
        <v>25</v>
      </c>
      <c r="B27" s="3" t="s">
        <v>26</v>
      </c>
      <c r="W27" s="1"/>
      <c r="X27" s="3" t="s">
        <v>0</v>
      </c>
      <c r="Y27" s="3" t="s">
        <v>1</v>
      </c>
      <c r="Z27" s="3" t="s">
        <v>2</v>
      </c>
      <c r="AA27" s="3" t="s">
        <v>3</v>
      </c>
    </row>
    <row r="28" spans="1:27" ht="15.75">
      <c r="A28" s="4">
        <v>1</v>
      </c>
      <c r="B28" s="4">
        <v>60</v>
      </c>
      <c r="W28" s="3" t="s">
        <v>4</v>
      </c>
      <c r="X28" s="4">
        <v>80</v>
      </c>
      <c r="Y28" s="4">
        <v>85</v>
      </c>
      <c r="Z28" s="4">
        <v>95</v>
      </c>
      <c r="AA28" s="4">
        <v>40</v>
      </c>
    </row>
    <row r="29" spans="1:27" ht="15.75">
      <c r="A29" s="4">
        <v>2</v>
      </c>
      <c r="B29" s="4">
        <v>105</v>
      </c>
      <c r="W29" s="3" t="s">
        <v>5</v>
      </c>
      <c r="X29" s="4">
        <v>85</v>
      </c>
      <c r="Y29" s="4">
        <v>30</v>
      </c>
      <c r="Z29" s="4">
        <v>75</v>
      </c>
      <c r="AA29" s="4">
        <v>65</v>
      </c>
    </row>
    <row r="30" spans="1:27" ht="15.75">
      <c r="A30" s="4">
        <v>3</v>
      </c>
      <c r="B30" s="4">
        <v>70</v>
      </c>
      <c r="W30" s="3" t="s">
        <v>6</v>
      </c>
      <c r="X30" s="4">
        <v>90</v>
      </c>
      <c r="Y30" s="4">
        <v>55</v>
      </c>
      <c r="Z30" s="4">
        <v>80</v>
      </c>
      <c r="AA30" s="4">
        <v>70</v>
      </c>
    </row>
    <row r="31" spans="1:27" ht="15.75">
      <c r="A31" s="3" t="s">
        <v>27</v>
      </c>
      <c r="B31" s="3">
        <v>235</v>
      </c>
      <c r="W31" s="3" t="s">
        <v>7</v>
      </c>
      <c r="X31" s="4">
        <v>55</v>
      </c>
      <c r="Y31" s="4">
        <v>80</v>
      </c>
      <c r="Z31" s="4">
        <v>65</v>
      </c>
      <c r="AA31" s="4">
        <v>50</v>
      </c>
    </row>
    <row r="32" spans="1:27">
      <c r="W32" s="1"/>
      <c r="X32" s="1"/>
      <c r="Y32" s="1"/>
      <c r="Z32" s="1"/>
      <c r="AA32" s="1"/>
    </row>
    <row r="34" spans="1:30" ht="31.5">
      <c r="W34" s="7"/>
      <c r="X34" s="8" t="s">
        <v>0</v>
      </c>
      <c r="Y34" s="8" t="s">
        <v>1</v>
      </c>
      <c r="Z34" s="8" t="s">
        <v>2</v>
      </c>
      <c r="AA34" s="8" t="s">
        <v>3</v>
      </c>
    </row>
    <row r="35" spans="1:30" ht="31.5">
      <c r="A35" s="3" t="s">
        <v>28</v>
      </c>
      <c r="B35" s="3" t="s">
        <v>29</v>
      </c>
      <c r="W35" s="10" t="s">
        <v>4</v>
      </c>
      <c r="X35" s="11">
        <v>0</v>
      </c>
      <c r="Y35" s="11">
        <v>0</v>
      </c>
      <c r="Z35" s="11">
        <v>1</v>
      </c>
      <c r="AA35" s="11">
        <v>0</v>
      </c>
      <c r="AB35" s="14">
        <f>SUM(X35:AA35)</f>
        <v>1</v>
      </c>
      <c r="AC35" s="13" t="s">
        <v>8</v>
      </c>
      <c r="AD35" s="12">
        <v>1</v>
      </c>
    </row>
    <row r="36" spans="1:30" ht="15.75">
      <c r="A36" s="4" t="s">
        <v>30</v>
      </c>
      <c r="B36" s="4">
        <v>45</v>
      </c>
      <c r="W36" s="10" t="s">
        <v>5</v>
      </c>
      <c r="X36" s="11">
        <v>0</v>
      </c>
      <c r="Y36" s="11">
        <v>0</v>
      </c>
      <c r="Z36" s="11">
        <v>0</v>
      </c>
      <c r="AA36" s="11">
        <v>1</v>
      </c>
      <c r="AB36" s="14">
        <f t="shared" ref="AB36:AB38" si="1">SUM(X36:AA36)</f>
        <v>1</v>
      </c>
      <c r="AC36" s="13" t="s">
        <v>8</v>
      </c>
      <c r="AD36" s="12">
        <v>1</v>
      </c>
    </row>
    <row r="37" spans="1:30" ht="15.75">
      <c r="A37" s="4" t="s">
        <v>31</v>
      </c>
      <c r="B37" s="4">
        <v>90</v>
      </c>
      <c r="W37" s="10" t="s">
        <v>6</v>
      </c>
      <c r="X37" s="11">
        <v>1</v>
      </c>
      <c r="Y37" s="11">
        <v>0</v>
      </c>
      <c r="Z37" s="11">
        <v>0</v>
      </c>
      <c r="AA37" s="11">
        <v>0</v>
      </c>
      <c r="AB37" s="14">
        <f t="shared" si="1"/>
        <v>1</v>
      </c>
      <c r="AC37" s="13" t="s">
        <v>8</v>
      </c>
      <c r="AD37" s="12">
        <v>1</v>
      </c>
    </row>
    <row r="38" spans="1:30" ht="15.75">
      <c r="A38" s="4" t="s">
        <v>32</v>
      </c>
      <c r="B38" s="4">
        <v>35</v>
      </c>
      <c r="W38" s="10" t="s">
        <v>7</v>
      </c>
      <c r="X38" s="11">
        <v>0</v>
      </c>
      <c r="Y38" s="11">
        <v>1</v>
      </c>
      <c r="Z38" s="11">
        <v>0</v>
      </c>
      <c r="AA38" s="11">
        <v>0</v>
      </c>
      <c r="AB38" s="14">
        <f t="shared" si="1"/>
        <v>1</v>
      </c>
      <c r="AC38" s="13" t="s">
        <v>8</v>
      </c>
      <c r="AD38" s="12">
        <v>1</v>
      </c>
    </row>
    <row r="39" spans="1:30" ht="15.75">
      <c r="A39" s="3" t="s">
        <v>27</v>
      </c>
      <c r="B39" s="3">
        <v>170</v>
      </c>
      <c r="W39" s="10" t="s">
        <v>9</v>
      </c>
      <c r="X39" s="12">
        <f>SUM(X35:X38)</f>
        <v>1</v>
      </c>
      <c r="Y39" s="12">
        <f t="shared" ref="Y39:AA39" si="2">SUM(Y35:Y38)</f>
        <v>1</v>
      </c>
      <c r="Z39" s="12">
        <f t="shared" si="2"/>
        <v>1</v>
      </c>
      <c r="AA39" s="12">
        <f t="shared" si="2"/>
        <v>1</v>
      </c>
    </row>
    <row r="40" spans="1:30">
      <c r="X40" s="12" t="s">
        <v>10</v>
      </c>
      <c r="Y40" s="12" t="s">
        <v>10</v>
      </c>
      <c r="Z40" s="12" t="s">
        <v>10</v>
      </c>
      <c r="AA40" s="12" t="s">
        <v>10</v>
      </c>
    </row>
    <row r="41" spans="1:30">
      <c r="X41" s="12">
        <v>1</v>
      </c>
      <c r="Y41" s="12">
        <v>1</v>
      </c>
      <c r="Z41" s="12">
        <v>1</v>
      </c>
      <c r="AA41" s="12">
        <v>1</v>
      </c>
    </row>
    <row r="43" spans="1:30" ht="15.75" thickBot="1">
      <c r="W43" t="s">
        <v>11</v>
      </c>
    </row>
    <row r="44" spans="1:30" ht="17.25" thickTop="1" thickBot="1">
      <c r="A44" s="4"/>
      <c r="B44" s="4"/>
      <c r="C44" s="3" t="s">
        <v>33</v>
      </c>
      <c r="D44" s="4"/>
      <c r="W44" t="s">
        <v>12</v>
      </c>
      <c r="Y44" s="15">
        <f>SUMPRODUCT(X28:AA31,X35:AA38)</f>
        <v>330</v>
      </c>
    </row>
    <row r="45" spans="1:30" ht="16.5" thickTop="1">
      <c r="A45" s="3" t="s">
        <v>34</v>
      </c>
      <c r="B45" s="3" t="s">
        <v>30</v>
      </c>
      <c r="C45" s="3" t="s">
        <v>31</v>
      </c>
      <c r="D45" s="4" t="s">
        <v>32</v>
      </c>
    </row>
    <row r="46" spans="1:30" ht="15.75">
      <c r="A46" s="3">
        <v>1</v>
      </c>
      <c r="B46" s="4">
        <v>5</v>
      </c>
      <c r="C46" s="4">
        <v>8</v>
      </c>
      <c r="D46" s="4">
        <v>6</v>
      </c>
    </row>
    <row r="47" spans="1:30">
      <c r="A47" s="4">
        <v>2</v>
      </c>
      <c r="B47" s="4">
        <v>10</v>
      </c>
      <c r="C47" s="4">
        <v>9</v>
      </c>
      <c r="D47" s="4">
        <v>12</v>
      </c>
    </row>
    <row r="48" spans="1:30">
      <c r="A48" s="4">
        <v>3</v>
      </c>
      <c r="B48" s="4">
        <v>7</v>
      </c>
      <c r="C48" s="4">
        <v>6</v>
      </c>
      <c r="D48" s="4">
        <v>10</v>
      </c>
    </row>
    <row r="51" spans="1:7" ht="15.75">
      <c r="A51" s="3" t="s">
        <v>34</v>
      </c>
      <c r="B51" s="3" t="s">
        <v>30</v>
      </c>
      <c r="C51" s="3" t="s">
        <v>31</v>
      </c>
      <c r="D51" s="4" t="s">
        <v>32</v>
      </c>
    </row>
    <row r="52" spans="1:7" ht="15.75">
      <c r="A52" s="3">
        <v>1</v>
      </c>
      <c r="B52" s="5">
        <v>0</v>
      </c>
      <c r="C52" s="5">
        <v>60</v>
      </c>
      <c r="D52" s="5">
        <v>0</v>
      </c>
      <c r="E52">
        <f>SUM(B52:D52)</f>
        <v>60</v>
      </c>
      <c r="F52" t="s">
        <v>10</v>
      </c>
      <c r="G52">
        <f>B28</f>
        <v>60</v>
      </c>
    </row>
    <row r="53" spans="1:7">
      <c r="A53" s="4">
        <v>2</v>
      </c>
      <c r="B53" s="5">
        <v>45</v>
      </c>
      <c r="C53" s="5">
        <v>30</v>
      </c>
      <c r="D53" s="5">
        <v>30</v>
      </c>
      <c r="E53">
        <f t="shared" ref="E53:E54" si="3">SUM(B53:D53)</f>
        <v>105</v>
      </c>
      <c r="F53" t="s">
        <v>10</v>
      </c>
      <c r="G53">
        <f t="shared" ref="G53:G54" si="4">B29</f>
        <v>105</v>
      </c>
    </row>
    <row r="54" spans="1:7">
      <c r="A54" s="4">
        <v>3</v>
      </c>
      <c r="B54" s="5">
        <v>0</v>
      </c>
      <c r="C54" s="5">
        <v>0</v>
      </c>
      <c r="D54" s="5">
        <v>5</v>
      </c>
      <c r="E54">
        <f t="shared" si="3"/>
        <v>5</v>
      </c>
      <c r="F54" t="s">
        <v>10</v>
      </c>
      <c r="G54">
        <f t="shared" si="4"/>
        <v>70</v>
      </c>
    </row>
    <row r="55" spans="1:7">
      <c r="B55">
        <f>SUM(B52:B54)</f>
        <v>45</v>
      </c>
      <c r="C55">
        <f t="shared" ref="C55:D55" si="5">SUM(C52:C54)</f>
        <v>90</v>
      </c>
      <c r="D55">
        <f t="shared" si="5"/>
        <v>35</v>
      </c>
    </row>
    <row r="56" spans="1:7">
      <c r="B56" s="6" t="s">
        <v>8</v>
      </c>
      <c r="C56" s="6" t="s">
        <v>8</v>
      </c>
      <c r="D56" s="6" t="s">
        <v>8</v>
      </c>
    </row>
    <row r="57" spans="1:7">
      <c r="B57">
        <f>B36</f>
        <v>45</v>
      </c>
      <c r="C57">
        <f>B37</f>
        <v>90</v>
      </c>
      <c r="D57">
        <f>B38</f>
        <v>35</v>
      </c>
    </row>
    <row r="59" spans="1:7">
      <c r="A59" t="s">
        <v>35</v>
      </c>
    </row>
    <row r="60" spans="1:7" ht="15.75">
      <c r="A60" s="3" t="s">
        <v>34</v>
      </c>
      <c r="B60" s="3" t="s">
        <v>30</v>
      </c>
      <c r="C60" s="3" t="s">
        <v>31</v>
      </c>
      <c r="D60" s="4" t="s">
        <v>32</v>
      </c>
    </row>
    <row r="61" spans="1:7" ht="15.75">
      <c r="A61" s="3">
        <v>1</v>
      </c>
      <c r="B61" s="4">
        <f>B46*B52</f>
        <v>0</v>
      </c>
      <c r="C61" s="4">
        <f t="shared" ref="C61:D61" si="6">C46*C52</f>
        <v>480</v>
      </c>
      <c r="D61" s="4">
        <f t="shared" si="6"/>
        <v>0</v>
      </c>
    </row>
    <row r="62" spans="1:7">
      <c r="A62" s="4">
        <v>2</v>
      </c>
      <c r="B62" s="4">
        <f t="shared" ref="B62:D62" si="7">B47*B53</f>
        <v>450</v>
      </c>
      <c r="C62" s="4">
        <f t="shared" si="7"/>
        <v>270</v>
      </c>
      <c r="D62" s="4">
        <f t="shared" si="7"/>
        <v>360</v>
      </c>
    </row>
    <row r="63" spans="1:7">
      <c r="A63" s="4">
        <v>3</v>
      </c>
      <c r="B63" s="4">
        <f t="shared" ref="B63:D63" si="8">B48*B54</f>
        <v>0</v>
      </c>
      <c r="C63" s="4">
        <f t="shared" si="8"/>
        <v>0</v>
      </c>
      <c r="D63" s="4">
        <f t="shared" si="8"/>
        <v>50</v>
      </c>
    </row>
    <row r="64" spans="1:7" ht="15.75" thickBot="1">
      <c r="A64" t="s">
        <v>36</v>
      </c>
    </row>
    <row r="65" spans="1:2" ht="16.5" thickTop="1" thickBot="1">
      <c r="A65" t="s">
        <v>37</v>
      </c>
      <c r="B65" s="15">
        <f>SUM(B61:D63)</f>
        <v>1610</v>
      </c>
    </row>
    <row r="66" spans="1:2" ht="15.75" thickTop="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Caig</dc:creator>
  <cp:lastModifiedBy>Robert Caig</cp:lastModifiedBy>
  <dcterms:created xsi:type="dcterms:W3CDTF">2024-04-25T08:41:48Z</dcterms:created>
  <dcterms:modified xsi:type="dcterms:W3CDTF">2024-04-25T09:05:59Z</dcterms:modified>
</cp:coreProperties>
</file>