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terativeLeafletMaps\"/>
    </mc:Choice>
  </mc:AlternateContent>
  <xr:revisionPtr revIDLastSave="0" documentId="13_ncr:1_{AF25421C-E23C-49AA-83CA-B4388E062CED}" xr6:coauthVersionLast="45" xr6:coauthVersionMax="45" xr10:uidLastSave="{00000000-0000-0000-0000-000000000000}"/>
  <bookViews>
    <workbookView xWindow="-108" yWindow="-108" windowWidth="23256" windowHeight="13176" xr2:uid="{2295E5B1-1D78-4F97-9A94-E4A1FBD9C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" i="1"/>
  <c r="L5" i="1" l="1"/>
  <c r="L6" i="1"/>
  <c r="L7" i="1"/>
  <c r="L8" i="1"/>
  <c r="L9" i="1"/>
  <c r="L10" i="1"/>
  <c r="L11" i="1"/>
  <c r="L12" i="1"/>
  <c r="P12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4" i="1" l="1"/>
  <c r="L3" i="1"/>
  <c r="K3" i="1"/>
  <c r="M62" i="1" l="1"/>
  <c r="K62" i="1"/>
  <c r="I62" i="1"/>
  <c r="H62" i="1"/>
  <c r="I20" i="1"/>
  <c r="H20" i="1"/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4" i="1"/>
  <c r="B3" i="1"/>
  <c r="K61" i="1"/>
  <c r="M61" i="1" s="1"/>
  <c r="K60" i="1"/>
  <c r="M60" i="1" s="1"/>
  <c r="K59" i="1"/>
  <c r="M59" i="1" s="1"/>
  <c r="K58" i="1"/>
  <c r="M58" i="1" s="1"/>
  <c r="K57" i="1"/>
  <c r="M57" i="1" s="1"/>
  <c r="K56" i="1"/>
  <c r="M56" i="1" s="1"/>
  <c r="K55" i="1"/>
  <c r="M55" i="1" s="1"/>
  <c r="K54" i="1"/>
  <c r="M54" i="1" s="1"/>
  <c r="K53" i="1"/>
  <c r="M53" i="1" s="1"/>
  <c r="K52" i="1"/>
  <c r="M52" i="1" s="1"/>
  <c r="K51" i="1"/>
  <c r="M51" i="1" s="1"/>
  <c r="K50" i="1"/>
  <c r="M50" i="1" s="1"/>
  <c r="K49" i="1"/>
  <c r="M49" i="1" s="1"/>
  <c r="K48" i="1"/>
  <c r="M48" i="1" s="1"/>
  <c r="K47" i="1"/>
  <c r="M47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I38" i="1"/>
  <c r="H38" i="1"/>
  <c r="K37" i="1"/>
  <c r="M37" i="1" s="1"/>
  <c r="K35" i="1"/>
  <c r="M35" i="1" s="1"/>
  <c r="I34" i="1"/>
  <c r="L34" i="1" s="1"/>
  <c r="P34" i="1" s="1"/>
  <c r="H34" i="1"/>
  <c r="K33" i="1"/>
  <c r="M33" i="1" s="1"/>
  <c r="I32" i="1"/>
  <c r="L32" i="1" s="1"/>
  <c r="P32" i="1" s="1"/>
  <c r="H32" i="1"/>
  <c r="I31" i="1"/>
  <c r="H31" i="1"/>
  <c r="K31" i="1" s="1"/>
  <c r="M31" i="1" s="1"/>
  <c r="I30" i="1"/>
  <c r="H30" i="1"/>
  <c r="K30" i="1" s="1"/>
  <c r="M30" i="1" s="1"/>
  <c r="K28" i="1"/>
  <c r="M28" i="1" s="1"/>
  <c r="K27" i="1"/>
  <c r="M27" i="1" s="1"/>
  <c r="K26" i="1"/>
  <c r="M26" i="1" s="1"/>
  <c r="K25" i="1"/>
  <c r="M25" i="1" s="1"/>
  <c r="K24" i="1"/>
  <c r="M24" i="1" s="1"/>
  <c r="K23" i="1"/>
  <c r="M23" i="1" s="1"/>
  <c r="K22" i="1"/>
  <c r="M22" i="1" s="1"/>
  <c r="K21" i="1"/>
  <c r="M21" i="1" s="1"/>
  <c r="K20" i="1"/>
  <c r="M20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I14" i="1"/>
  <c r="H14" i="1"/>
  <c r="K13" i="1"/>
  <c r="M13" i="1" s="1"/>
  <c r="I13" i="1"/>
  <c r="H13" i="1"/>
  <c r="K12" i="1"/>
  <c r="M12" i="1" s="1"/>
  <c r="I11" i="1"/>
  <c r="H11" i="1"/>
  <c r="K11" i="1" s="1"/>
  <c r="M11" i="1" s="1"/>
  <c r="K10" i="1"/>
  <c r="M10" i="1" s="1"/>
  <c r="K9" i="1"/>
  <c r="M9" i="1" s="1"/>
  <c r="K8" i="1"/>
  <c r="M8" i="1" s="1"/>
  <c r="K7" i="1"/>
  <c r="M7" i="1" s="1"/>
  <c r="K6" i="1"/>
  <c r="M6" i="1" s="1"/>
  <c r="K5" i="1"/>
  <c r="M5" i="1" s="1"/>
  <c r="I5" i="1"/>
  <c r="H5" i="1"/>
  <c r="K4" i="1"/>
  <c r="M4" i="1" s="1"/>
  <c r="I4" i="1"/>
  <c r="H4" i="1"/>
  <c r="M3" i="1"/>
  <c r="K34" i="1" l="1"/>
  <c r="M34" i="1" s="1"/>
  <c r="K32" i="1"/>
  <c r="M32" i="1" s="1"/>
</calcChain>
</file>

<file path=xl/sharedStrings.xml><?xml version="1.0" encoding="utf-8"?>
<sst xmlns="http://schemas.openxmlformats.org/spreadsheetml/2006/main" count="164" uniqueCount="121">
  <si>
    <t>Feature number</t>
  </si>
  <si>
    <t>Feature group</t>
  </si>
  <si>
    <t>Feature name</t>
  </si>
  <si>
    <t>Feature sub-name</t>
  </si>
  <si>
    <t>Latitude</t>
  </si>
  <si>
    <t>Longitude</t>
  </si>
  <si>
    <t>Decimal Latitude</t>
  </si>
  <si>
    <t>Lat, Long</t>
  </si>
  <si>
    <t>Leaflet marker plot</t>
  </si>
  <si>
    <t>THORNDON</t>
  </si>
  <si>
    <t>OLD HALL POND</t>
  </si>
  <si>
    <t>BELHUS PARK</t>
  </si>
  <si>
    <t>REMAINS OF TUDOR/JACOBEAN GARDEN CANALS</t>
  </si>
  <si>
    <t>Centre of western linear feature</t>
  </si>
  <si>
    <t>51° 30’ 34.09”</t>
  </si>
  <si>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E0E0E"/>
        <rFont val="Calibri"/>
        <family val="2"/>
      </rPr>
      <t>0° 15’ 46.21”</t>
    </r>
  </si>
  <si>
    <t>Centre of northern linear feature</t>
  </si>
  <si>
    <t>51° 30’ 36.03”</t>
  </si>
  <si>
    <t xml:space="preserve"> 0° 15’ 50.00”</t>
  </si>
  <si>
    <t>51° 30’ 00.00”</t>
  </si>
  <si>
    <t xml:space="preserve"> 0° 15’ 42.00”</t>
  </si>
  <si>
    <t>REMAINS OF MID C18 WALL FOR WALLED GARDEN</t>
  </si>
  <si>
    <t>LONG POND</t>
  </si>
  <si>
    <t>Location 1:   Belhus Country Park, Romford Road, Aveley, RM15 4JX</t>
  </si>
  <si>
    <t>Location 2:   Oak and Ash Plantation, Humber Avenue, South Ockendon, RM15 5JN</t>
  </si>
  <si>
    <t>ICE HOUSE WELL</t>
  </si>
  <si>
    <t>BRICK KILN WOODS BRICKMAKING STRUCTURE</t>
  </si>
  <si>
    <t>51° 31' 07.00"</t>
  </si>
  <si>
    <t xml:space="preserve"> 0° 15' 43.00"</t>
  </si>
  <si>
    <t>STENCH PIPE</t>
  </si>
  <si>
    <t>51° 30’ 52.00”</t>
  </si>
  <si>
    <t xml:space="preserve"> 0° 15’ 05.00 ”</t>
  </si>
  <si>
    <t>VETERAN SWEET CHESTNUT TREE</t>
  </si>
  <si>
    <t>51° 30’ 17.00”</t>
  </si>
  <si>
    <t xml:space="preserve"> 0° 16’ 09.00”</t>
  </si>
  <si>
    <t>ANCIENT SWEET CHESTNUT TREE</t>
  </si>
  <si>
    <t xml:space="preserve">51° 30’ 17.00” </t>
  </si>
  <si>
    <t xml:space="preserve"> 0° 15’ 59.00” </t>
  </si>
  <si>
    <t>THREE SWEET CHESTNUT TREES</t>
  </si>
  <si>
    <t>WEALD PARK</t>
  </si>
  <si>
    <t>BELVEDERE MOUND</t>
  </si>
  <si>
    <t>,</t>
  </si>
  <si>
    <t>BEDFORDS PARK</t>
  </si>
  <si>
    <t>PUMP HOUSE</t>
  </si>
  <si>
    <t>WALLED GARDEN WELL</t>
  </si>
  <si>
    <t>BEDFORDS BRIDLEWAY</t>
  </si>
  <si>
    <t>STONE STEPS</t>
  </si>
  <si>
    <t>DAGNAMS PARK</t>
  </si>
  <si>
    <t>THE MOATED SITE OF MAYLAND’S HOUSE</t>
  </si>
  <si>
    <t>FISH POND/Lake</t>
  </si>
  <si>
    <t>ROUNDEL MOUNT</t>
  </si>
  <si>
    <t>HORSESHOE PLANTATION</t>
  </si>
  <si>
    <t xml:space="preserve"> (Viewpoint)</t>
  </si>
  <si>
    <t>PLEASURE GROUND</t>
  </si>
  <si>
    <t>STABLES AND WALLED KITCHEN GARDEN</t>
  </si>
  <si>
    <t>PRIORY AND NORTH LODGE</t>
  </si>
  <si>
    <t>COLUMN BASES</t>
  </si>
  <si>
    <t>None given by John Mac. perhaps Rob will have them?</t>
  </si>
  <si>
    <t>GAYNES PARK</t>
  </si>
  <si>
    <t>PARKLANDS BRIDGE</t>
  </si>
  <si>
    <t>51° 32’ 38.00”</t>
  </si>
  <si>
    <t xml:space="preserve"> 0° 14’ 50.00”</t>
  </si>
  <si>
    <t>LANGTON GARDENS</t>
  </si>
  <si>
    <t>KISSING GATE</t>
  </si>
  <si>
    <t>51° 33’ 55.82”</t>
  </si>
  <si>
    <t xml:space="preserve"> 0° 12’ 56.38”</t>
  </si>
  <si>
    <t>MARTINHOLE WOODS</t>
  </si>
  <si>
    <t>51° 32’ 59.00”</t>
  </si>
  <si>
    <t>CLOCKHOUSE GARDENS</t>
  </si>
  <si>
    <t>GRAYS BOUNDARY POST</t>
  </si>
  <si>
    <r>
      <t>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CENTURY BOUNDARY POST</t>
    </r>
  </si>
  <si>
    <t>51° 28' 40.00'' N</t>
  </si>
  <si>
    <t>WARLEY PLACE</t>
  </si>
  <si>
    <t>ALPINE GORGE and FILMY FERN CAVE</t>
  </si>
  <si>
    <t>FILMY FERN CAVE</t>
  </si>
  <si>
    <t>GRAYS TOWN PARK</t>
  </si>
  <si>
    <t>THE SHELTER</t>
  </si>
  <si>
    <t>THE ROCKERY</t>
  </si>
  <si>
    <t>51° 28' 43.99'' N</t>
  </si>
  <si>
    <r>
      <t xml:space="preserve"> </t>
    </r>
    <r>
      <rPr>
        <b/>
        <sz val="12"/>
        <color rgb="FF161616"/>
        <rFont val="Calibri"/>
        <family val="2"/>
      </rPr>
      <t>0° 19' 50.06'' E</t>
    </r>
  </si>
  <si>
    <t>GRAYS QUARRY GARDEN</t>
  </si>
  <si>
    <t>HERBERT E. BROOKS MEMORIAL REST GARDEN</t>
  </si>
  <si>
    <t>NAME SIGN</t>
  </si>
  <si>
    <t>HOLOCAUST MEMORIAL</t>
  </si>
  <si>
    <t>REJECT BRICK WALLS</t>
  </si>
  <si>
    <t>MILLARD’S GARDEN</t>
  </si>
  <si>
    <t>MILLARDS GARDEN</t>
  </si>
  <si>
    <t>DILKES PARK</t>
  </si>
  <si>
    <t>BRICK PILLARS AND ENTRANCE GATES</t>
  </si>
  <si>
    <t>DIPPING POND</t>
  </si>
  <si>
    <t>JUMPING BLOCKS POSITIONED ON FORMER, CIRCULAR ROSE BEDS</t>
  </si>
  <si>
    <t>OLD PADDLING POOL</t>
  </si>
  <si>
    <t>HUMBER AVE AMENITY GREEN</t>
  </si>
  <si>
    <t>MATURE TREES</t>
  </si>
  <si>
    <r>
      <t xml:space="preserve">1.  Horse Chestnut.   </t>
    </r>
    <r>
      <rPr>
        <b/>
        <sz val="12"/>
        <color rgb="FFFF0000"/>
        <rFont val="Calibri"/>
        <family val="2"/>
      </rPr>
      <t xml:space="preserve">      </t>
    </r>
    <r>
      <rPr>
        <b/>
        <sz val="12"/>
        <color rgb="FF000000"/>
        <rFont val="Calibri"/>
        <family val="2"/>
      </rPr>
      <t xml:space="preserve">348cm </t>
    </r>
  </si>
  <si>
    <r>
      <t xml:space="preserve">2.  Horse Chestnut.   </t>
    </r>
    <r>
      <rPr>
        <b/>
        <sz val="12"/>
        <color rgb="FFFF0000"/>
        <rFont val="Calibri"/>
        <family val="2"/>
      </rPr>
      <t xml:space="preserve">  </t>
    </r>
    <r>
      <rPr>
        <b/>
        <sz val="12"/>
        <color rgb="FF000000"/>
        <rFont val="Calibri"/>
        <family val="2"/>
      </rPr>
      <t>326cm</t>
    </r>
  </si>
  <si>
    <r>
      <t xml:space="preserve">3.  Horse Chestnut.  </t>
    </r>
    <r>
      <rPr>
        <b/>
        <sz val="12"/>
        <color rgb="FFFF0000"/>
        <rFont val="Calibri"/>
        <family val="2"/>
      </rPr>
      <t xml:space="preserve">   </t>
    </r>
    <r>
      <rPr>
        <b/>
        <sz val="12"/>
        <color rgb="FF000000"/>
        <rFont val="Calibri"/>
        <family val="2"/>
      </rPr>
      <t>321cm</t>
    </r>
  </si>
  <si>
    <r>
      <t xml:space="preserve">4.  Sweet Chestnut   </t>
    </r>
    <r>
      <rPr>
        <b/>
        <sz val="12"/>
        <color rgb="FFFF0000"/>
        <rFont val="Calibri"/>
        <family val="2"/>
      </rPr>
      <t xml:space="preserve">     </t>
    </r>
    <r>
      <rPr>
        <b/>
        <sz val="12"/>
        <color rgb="FF000000"/>
        <rFont val="Calibri"/>
        <family val="2"/>
      </rPr>
      <t xml:space="preserve">292cm </t>
    </r>
  </si>
  <si>
    <r>
      <t xml:space="preserve">5.  Horse Chestnut. 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270cm </t>
    </r>
  </si>
  <si>
    <t xml:space="preserve">6.  Scots Pine 169cm </t>
  </si>
  <si>
    <r>
      <t xml:space="preserve">7.  Scots Pine 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190cm </t>
    </r>
  </si>
  <si>
    <r>
      <t xml:space="preserve"> 8. Scots Pine NGR. </t>
    </r>
    <r>
      <rPr>
        <b/>
        <sz val="12"/>
        <color rgb="FFFF0000"/>
        <rFont val="Calibri"/>
        <family val="2"/>
      </rPr>
      <t xml:space="preserve">  </t>
    </r>
    <r>
      <rPr>
        <b/>
        <sz val="12"/>
        <color rgb="FF000000"/>
        <rFont val="Calibri"/>
        <family val="2"/>
      </rPr>
      <t>143cm</t>
    </r>
  </si>
  <si>
    <t>BONNYGATE WOOD</t>
  </si>
  <si>
    <t>Bishop Bonners Palace</t>
  </si>
  <si>
    <t>Decimal Longitude</t>
  </si>
  <si>
    <t>GeoJSON</t>
  </si>
  <si>
    <t xml:space="preserve">51o 36' 15.00" </t>
  </si>
  <si>
    <t xml:space="preserve"> 0o 11' 45.00"</t>
  </si>
  <si>
    <t xml:space="preserve">The Garden Walls </t>
  </si>
  <si>
    <t>Little Belhus House, South Ockendon</t>
  </si>
  <si>
    <t>51° 30’ 58.00”</t>
  </si>
  <si>
    <t xml:space="preserve"> 0° 16’ 59.00”</t>
  </si>
  <si>
    <t>Long, Lat</t>
  </si>
  <si>
    <t>CASHS WELL</t>
  </si>
  <si>
    <t xml:space="preserve"> 0° 26’ 64.00”</t>
  </si>
  <si>
    <t xml:space="preserve"> 0° 19' 50.50'' E</t>
  </si>
  <si>
    <t>QUEEN ANNES WELL</t>
  </si>
  <si>
    <t>THE ELMS GARDEN RAILINGS</t>
  </si>
  <si>
    <r>
      <t xml:space="preserve">THE ELMS </t>
    </r>
    <r>
      <rPr>
        <b/>
        <sz val="12"/>
        <color rgb="FF000000"/>
        <rFont val="Calibri"/>
        <family val="2"/>
      </rPr>
      <t>CASCADE</t>
    </r>
  </si>
  <si>
    <r>
      <t xml:space="preserve">THE ELMS </t>
    </r>
    <r>
      <rPr>
        <b/>
        <sz val="12"/>
        <color rgb="FF000000"/>
        <rFont val="Calibri"/>
        <family val="2"/>
      </rPr>
      <t>GROTTO</t>
    </r>
  </si>
  <si>
    <t>REMAINS OF A CIRCULAR TUDOR/JACOBEAN GARDEN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</si>
</sst>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b/>
      <sz val="11"/>
      <color rgb="FF000000"/>
      <name val="Arial1"/>
    </font>
    <font>
      <b/>
      <sz val="12"/>
      <color rgb="FF000000"/>
      <name val="Calibri"/>
      <family val="2"/>
    </font>
    <font>
      <b/>
      <sz val="12"/>
      <color rgb="FF0E0E0E"/>
      <name val="Calibri"/>
      <family val="2"/>
    </font>
    <font>
      <b/>
      <sz val="12"/>
      <color rgb="FF161616"/>
      <name val="Calibri"/>
      <family val="2"/>
    </font>
    <font>
      <b/>
      <u/>
      <sz val="11"/>
      <color rgb="FF000000"/>
      <name val="Arial1"/>
    </font>
    <font>
      <b/>
      <sz val="12"/>
      <color rgb="FFFF0000"/>
      <name val="Calibri"/>
      <family val="2"/>
    </font>
    <font>
      <b/>
      <sz val="12"/>
      <color rgb="FFC00000"/>
      <name val="Calibri"/>
      <family val="2"/>
    </font>
    <font>
      <b/>
      <vertAlign val="superscript"/>
      <sz val="12"/>
      <color rgb="FF000000"/>
      <name val="Calibri"/>
      <family val="2"/>
    </font>
    <font>
      <b/>
      <u/>
      <sz val="12"/>
      <color rgb="FF161616"/>
      <name val="Calibri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75B8-246F-4567-9F84-161875A59DA5}">
  <dimension ref="B2:P64"/>
  <sheetViews>
    <sheetView tabSelected="1" topLeftCell="A30" workbookViewId="0">
      <selection activeCell="G34" sqref="G34"/>
    </sheetView>
  </sheetViews>
  <sheetFormatPr defaultRowHeight="14.4"/>
  <cols>
    <col min="2" max="3" width="14.6640625" style="2" customWidth="1"/>
    <col min="4" max="4" width="28.33203125" style="2" customWidth="1"/>
    <col min="5" max="5" width="28.5546875" style="2" customWidth="1"/>
    <col min="6" max="12" width="14.6640625" style="2" customWidth="1"/>
    <col min="13" max="13" width="47.6640625" style="2" customWidth="1"/>
    <col min="16" max="16" width="8.88671875" style="1"/>
  </cols>
  <sheetData>
    <row r="2" spans="2:16" s="12" customFormat="1" ht="28.8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104</v>
      </c>
      <c r="J2" s="13"/>
      <c r="K2" s="13" t="s">
        <v>7</v>
      </c>
      <c r="L2" s="13" t="s">
        <v>112</v>
      </c>
      <c r="M2" s="13" t="s">
        <v>8</v>
      </c>
      <c r="P2" s="14" t="s">
        <v>105</v>
      </c>
    </row>
    <row r="3" spans="2:16" ht="28.8">
      <c r="B3" s="2">
        <f>1</f>
        <v>1</v>
      </c>
      <c r="C3" s="3" t="s">
        <v>9</v>
      </c>
      <c r="D3" s="7" t="s">
        <v>10</v>
      </c>
      <c r="E3" s="7"/>
      <c r="F3" s="7"/>
      <c r="G3" s="7"/>
      <c r="H3" s="2">
        <v>51.584440999999998</v>
      </c>
      <c r="I3" s="2">
        <v>0.34675899999999998</v>
      </c>
      <c r="K3" s="2" t="str">
        <f>"["&amp;TEXT(I3,"0.000000")&amp;", "&amp;TEXT(H3,"0.000000")&amp;"]"</f>
        <v>[0.346759, 51.584441]</v>
      </c>
      <c r="L3" s="2" t="str">
        <f>"["&amp;TEXT(I3,"0.000000")&amp;", "&amp;TEXT(H3,"0.000000")&amp;"]"</f>
        <v>[0.346759, 51.584441]</v>
      </c>
      <c r="M3" s="2" t="str">
        <f t="shared" ref="M3:M28" si="0">"L.marker("&amp;K3&amp;").addTo(map).bindPopup('"&amp;D3&amp;"');"</f>
        <v>L.marker([0.346759, 51.584441]).addTo(map).bindPopup('OLD HALL POND');</v>
      </c>
      <c r="P3" s="1" t="str">
        <f>"{'type': 'Feature', 'geometry': {'type' : 'Point' , 'coordinates' : "&amp;L3&amp;"}, 'properties': {'name': '"&amp;D3&amp;"'} };"</f>
        <v>{'type': 'Feature', 'geometry': {'type' : 'Point' , 'coordinates' : [0.346759, 51.584441]}, 'properties': {'name': 'OLD HALL POND'} };</v>
      </c>
    </row>
    <row r="4" spans="2:16" ht="43.2">
      <c r="B4" s="2">
        <f>B3+1</f>
        <v>2</v>
      </c>
      <c r="C4" s="3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2">
        <f>VALUE(LEFT(F4,2))+VALUE(MID(F4,5,2)/60)+VALUE(MID(F4,9,2)/3600)+VALUE(MID(F4,12,2)/360000)</f>
        <v>51.509469444444449</v>
      </c>
      <c r="I4" s="2">
        <f>VALUE(LEFT(G4,2))+VALUE(MID(G4,5,2)/60)+VALUE(MID(G4,9,2)/3600)+VALUE(MID(G4,12,2)/360000)</f>
        <v>0.2628361111111111</v>
      </c>
      <c r="K4" s="2" t="str">
        <f t="shared" ref="K4:K28" si="1">"["&amp;TEXT(H4,"0.000000")&amp;", "&amp;TEXT(I4,"0.000000")&amp;"]"</f>
        <v>[51.509469, 0.262836]</v>
      </c>
      <c r="L4" s="2" t="str">
        <f>"["&amp;TEXT(I4,"0.000000")&amp;", "&amp;TEXT(H4,"0.000000")&amp;"]"</f>
        <v>[0.262836, 51.509469]</v>
      </c>
      <c r="M4" s="2" t="str">
        <f t="shared" si="0"/>
        <v>L.marker([51.509469, 0.262836]).addTo(map).bindPopup('REMAINS OF TUDOR/JACOBEAN GARDEN CANALS');</v>
      </c>
      <c r="P4" s="1" t="str">
        <f t="shared" ref="P4:P62" si="2">"{'type': 'Feature', 'geometry': {'type' : 'Point' , 'coordinates' : "&amp;L4&amp;"}, 'properties': {'name': '"&amp;D4&amp;"'} };"</f>
        <v>{'type': 'Feature', 'geometry': {'type' : 'Point' , 'coordinates' : [0.262836, 51.509469]}, 'properties': {'name': 'REMAINS OF TUDOR/JACOBEAN GARDEN CANALS'} };</v>
      </c>
    </row>
    <row r="5" spans="2:16" ht="43.2">
      <c r="B5" s="2">
        <f t="shared" ref="B5:B61" si="3">B4+1</f>
        <v>3</v>
      </c>
      <c r="C5" s="3" t="s">
        <v>11</v>
      </c>
      <c r="D5" s="7" t="s">
        <v>12</v>
      </c>
      <c r="E5" s="7" t="s">
        <v>16</v>
      </c>
      <c r="F5" s="7" t="s">
        <v>17</v>
      </c>
      <c r="G5" s="7" t="s">
        <v>18</v>
      </c>
      <c r="H5" s="2">
        <f>VALUE(LEFT(F5,2))+VALUE(MID(F5,5,2)/60)+VALUE(MID(F5,9,2)/3600)+VALUE(MID(F5,12,2)/360000)</f>
        <v>51.510008333333332</v>
      </c>
      <c r="I5" s="2">
        <f>VALUE(LEFT(G5,2))+VALUE(MID(G5,5,2)/60)+VALUE(MID(G5,9,2)/3600)+VALUE(MID(G5,12,2)/360000)</f>
        <v>0.2638888888888889</v>
      </c>
      <c r="K5" s="2" t="str">
        <f t="shared" si="1"/>
        <v>[51.510008, 0.263889]</v>
      </c>
      <c r="L5" s="2" t="str">
        <f t="shared" ref="L5:L62" si="4">"["&amp;TEXT(I5,"0.000000")&amp;", "&amp;TEXT(H5,"0.000000")&amp;"]"</f>
        <v>[0.263889, 51.510008]</v>
      </c>
      <c r="M5" s="2" t="str">
        <f t="shared" si="0"/>
        <v>L.marker([51.510008, 0.263889]).addTo(map).bindPopup('REMAINS OF TUDOR/JACOBEAN GARDEN CANALS');</v>
      </c>
      <c r="P5" s="1" t="str">
        <f t="shared" si="2"/>
        <v>{'type': 'Feature', 'geometry': {'type' : 'Point' , 'coordinates' : [0.263889, 51.510008]}, 'properties': {'name': 'REMAINS OF TUDOR/JACOBEAN GARDEN CANALS'} };</v>
      </c>
    </row>
    <row r="6" spans="2:16" ht="43.2">
      <c r="B6" s="2">
        <f t="shared" si="3"/>
        <v>4</v>
      </c>
      <c r="C6" s="3" t="s">
        <v>11</v>
      </c>
      <c r="D6" s="7" t="s">
        <v>120</v>
      </c>
      <c r="F6" s="7" t="s">
        <v>19</v>
      </c>
      <c r="G6" s="7" t="s">
        <v>20</v>
      </c>
      <c r="H6" s="2">
        <v>51.508277999999997</v>
      </c>
      <c r="I6" s="2">
        <v>0.26164900000000002</v>
      </c>
      <c r="K6" s="2" t="str">
        <f t="shared" si="1"/>
        <v>[51.508278, 0.261649]</v>
      </c>
      <c r="L6" s="2" t="str">
        <f t="shared" si="4"/>
        <v>[0.261649, 51.508278]</v>
      </c>
      <c r="M6" s="2" t="str">
        <f t="shared" si="0"/>
        <v>L.marker([51.508278, 0.261649]).addTo(map).bindPopup('REMAINS OF A CIRCULAR TUDOR/JACOBEAN GARDEN FEATURE');</v>
      </c>
      <c r="P6" s="1" t="str">
        <f t="shared" si="2"/>
        <v>{'type': 'Feature', 'geometry': {'type' : 'Point' , 'coordinates' : [0.261649, 51.508278]}, 'properties': {'name': 'REMAINS OF A CIRCULAR TUDOR/JACOBEAN GARDEN FEATURE'} };</v>
      </c>
    </row>
    <row r="7" spans="2:16" ht="43.2">
      <c r="B7" s="2">
        <f t="shared" si="3"/>
        <v>5</v>
      </c>
      <c r="C7" s="3" t="s">
        <v>11</v>
      </c>
      <c r="D7" s="7" t="s">
        <v>21</v>
      </c>
      <c r="H7" s="2">
        <v>51.510599999999997</v>
      </c>
      <c r="I7" s="2">
        <v>0.27029999999999998</v>
      </c>
      <c r="K7" s="2" t="str">
        <f t="shared" si="1"/>
        <v>[51.510600, 0.270300]</v>
      </c>
      <c r="L7" s="2" t="str">
        <f t="shared" si="4"/>
        <v>[0.270300, 51.510600]</v>
      </c>
      <c r="M7" s="2" t="str">
        <f t="shared" si="0"/>
        <v>L.marker([51.510600, 0.270300]).addTo(map).bindPopup('REMAINS OF MID C18 WALL FOR WALLED GARDEN');</v>
      </c>
      <c r="P7" s="1" t="str">
        <f t="shared" si="2"/>
        <v>{'type': 'Feature', 'geometry': {'type' : 'Point' , 'coordinates' : [0.270300, 51.510600]}, 'properties': {'name': 'REMAINS OF MID C18 WALL FOR WALLED GARDEN'} };</v>
      </c>
    </row>
    <row r="8" spans="2:16" ht="41.4">
      <c r="B8" s="2">
        <f t="shared" si="3"/>
        <v>6</v>
      </c>
      <c r="C8" s="3" t="s">
        <v>11</v>
      </c>
      <c r="D8" s="7" t="s">
        <v>22</v>
      </c>
      <c r="E8" s="7" t="s">
        <v>23</v>
      </c>
      <c r="H8" s="2">
        <v>51.514496000000001</v>
      </c>
      <c r="I8" s="2">
        <v>0.26691999999999999</v>
      </c>
      <c r="K8" s="2" t="str">
        <f t="shared" si="1"/>
        <v>[51.514496, 0.266920]</v>
      </c>
      <c r="L8" s="2" t="str">
        <f t="shared" si="4"/>
        <v>[0.266920, 51.514496]</v>
      </c>
      <c r="M8" s="2" t="str">
        <f t="shared" si="0"/>
        <v>L.marker([51.514496, 0.266920]).addTo(map).bindPopup('LONG POND');</v>
      </c>
      <c r="P8" s="1" t="str">
        <f t="shared" si="2"/>
        <v>{'type': 'Feature', 'geometry': {'type' : 'Point' , 'coordinates' : [0.266920, 51.514496]}, 'properties': {'name': 'LONG POND'} };</v>
      </c>
    </row>
    <row r="9" spans="2:16" ht="55.2">
      <c r="B9" s="2">
        <f t="shared" si="3"/>
        <v>7</v>
      </c>
      <c r="C9" s="3" t="s">
        <v>11</v>
      </c>
      <c r="D9" s="7" t="s">
        <v>22</v>
      </c>
      <c r="E9" s="7" t="s">
        <v>24</v>
      </c>
      <c r="H9" s="2">
        <v>51.511400000000002</v>
      </c>
      <c r="I9" s="2">
        <v>0.27360000000000001</v>
      </c>
      <c r="K9" s="2" t="str">
        <f t="shared" si="1"/>
        <v>[51.511400, 0.273600]</v>
      </c>
      <c r="L9" s="2" t="str">
        <f t="shared" si="4"/>
        <v>[0.273600, 51.511400]</v>
      </c>
      <c r="M9" s="2" t="str">
        <f t="shared" si="0"/>
        <v>L.marker([51.511400, 0.273600]).addTo(map).bindPopup('LONG POND');</v>
      </c>
      <c r="P9" s="1" t="str">
        <f t="shared" si="2"/>
        <v>{'type': 'Feature', 'geometry': {'type' : 'Point' , 'coordinates' : [0.273600, 51.511400]}, 'properties': {'name': 'LONG POND'} };</v>
      </c>
    </row>
    <row r="10" spans="2:16" ht="28.8">
      <c r="B10" s="2">
        <f t="shared" si="3"/>
        <v>8</v>
      </c>
      <c r="C10" s="3" t="s">
        <v>11</v>
      </c>
      <c r="D10" s="7" t="s">
        <v>25</v>
      </c>
      <c r="H10" s="2">
        <v>51.5107</v>
      </c>
      <c r="I10" s="2">
        <v>0.26860000000000001</v>
      </c>
      <c r="K10" s="2" t="str">
        <f t="shared" si="1"/>
        <v>[51.510700, 0.268600]</v>
      </c>
      <c r="L10" s="2" t="str">
        <f t="shared" si="4"/>
        <v>[0.268600, 51.510700]</v>
      </c>
      <c r="M10" s="2" t="str">
        <f t="shared" si="0"/>
        <v>L.marker([51.510700, 0.268600]).addTo(map).bindPopup('ICE HOUSE WELL');</v>
      </c>
      <c r="P10" s="1" t="str">
        <f t="shared" si="2"/>
        <v>{'type': 'Feature', 'geometry': {'type' : 'Point' , 'coordinates' : [0.268600, 51.510700]}, 'properties': {'name': 'ICE HOUSE WELL'} };</v>
      </c>
    </row>
    <row r="11" spans="2:16" ht="43.2">
      <c r="B11" s="2">
        <f t="shared" si="3"/>
        <v>9</v>
      </c>
      <c r="C11" s="3" t="s">
        <v>11</v>
      </c>
      <c r="D11" s="7" t="s">
        <v>26</v>
      </c>
      <c r="F11" s="8" t="s">
        <v>27</v>
      </c>
      <c r="G11" s="8" t="s">
        <v>28</v>
      </c>
      <c r="H11" s="2">
        <f>VALUE(LEFT(F11,2))+VALUE(MID(F11,5,2)/60)+VALUE(MID(F11,9,2)/3600)+VALUE(MID(F11,12,2)/360000)</f>
        <v>51.518611111111113</v>
      </c>
      <c r="I11" s="2">
        <f>VALUE(LEFT(G11,2))+VALUE(MID(G11,5,2)/60)+VALUE(MID(G11,9,2)/3600)+VALUE(MID(G11,12,2)/360000)</f>
        <v>0.26194444444444442</v>
      </c>
      <c r="K11" s="2" t="str">
        <f t="shared" si="1"/>
        <v>[51.518611, 0.261944]</v>
      </c>
      <c r="L11" s="2" t="str">
        <f t="shared" si="4"/>
        <v>[0.261944, 51.518611]</v>
      </c>
      <c r="M11" s="2" t="str">
        <f t="shared" si="0"/>
        <v>L.marker([51.518611, 0.261944]).addTo(map).bindPopup('BRICK KILN WOODS BRICKMAKING STRUCTURE');</v>
      </c>
      <c r="P11" s="1" t="str">
        <f t="shared" si="2"/>
        <v>{'type': 'Feature', 'geometry': {'type' : 'Point' , 'coordinates' : [0.261944, 51.518611]}, 'properties': {'name': 'BRICK KILN WOODS BRICKMAKING STRUCTURE'} };</v>
      </c>
    </row>
    <row r="12" spans="2:16" ht="28.8">
      <c r="B12" s="2">
        <f t="shared" si="3"/>
        <v>10</v>
      </c>
      <c r="C12" s="3" t="s">
        <v>11</v>
      </c>
      <c r="D12" s="7" t="s">
        <v>29</v>
      </c>
      <c r="F12" s="8" t="s">
        <v>30</v>
      </c>
      <c r="G12" s="8" t="s">
        <v>31</v>
      </c>
      <c r="H12" s="2">
        <v>51.514299999999999</v>
      </c>
      <c r="I12" s="2">
        <v>0.26529999999999998</v>
      </c>
      <c r="K12" s="2" t="str">
        <f t="shared" si="1"/>
        <v>[51.514300, 0.265300]</v>
      </c>
      <c r="L12" s="2" t="str">
        <f t="shared" si="4"/>
        <v>[0.265300, 51.514300]</v>
      </c>
      <c r="M12" s="2" t="str">
        <f t="shared" si="0"/>
        <v>L.marker([51.514300, 0.265300]).addTo(map).bindPopup('STENCH PIPE');</v>
      </c>
      <c r="P12" s="1" t="str">
        <f t="shared" si="2"/>
        <v>{'type': 'Feature', 'geometry': {'type' : 'Point' , 'coordinates' : [0.265300, 51.514300]}, 'properties': {'name': 'STENCH PIPE'} };</v>
      </c>
    </row>
    <row r="13" spans="2:16" ht="43.2">
      <c r="B13" s="2">
        <f t="shared" si="3"/>
        <v>11</v>
      </c>
      <c r="C13" s="3" t="s">
        <v>11</v>
      </c>
      <c r="D13" s="7" t="s">
        <v>32</v>
      </c>
      <c r="F13" s="9" t="s">
        <v>33</v>
      </c>
      <c r="G13" s="9" t="s">
        <v>34</v>
      </c>
      <c r="H13" s="2">
        <f>VALUE(LEFT(F13,2))+VALUE(MID(F13,5,2)/60)+VALUE(MID(F13,9,2)/3600)+VALUE(MID(F13,12,2)/360000)</f>
        <v>51.50472222222222</v>
      </c>
      <c r="I13" s="2">
        <f>VALUE(LEFT(G13,2))+VALUE(MID(G13,5,2)/60)+VALUE(MID(G13,9,2)/3600)+VALUE(MID(G13,12,2)/360000)</f>
        <v>0.26916666666666667</v>
      </c>
      <c r="K13" s="2" t="str">
        <f t="shared" si="1"/>
        <v>[51.504722, 0.269167]</v>
      </c>
      <c r="L13" s="2" t="str">
        <f t="shared" si="4"/>
        <v>[0.269167, 51.504722]</v>
      </c>
      <c r="M13" s="2" t="str">
        <f t="shared" si="0"/>
        <v>L.marker([51.504722, 0.269167]).addTo(map).bindPopup('VETERAN SWEET CHESTNUT TREE');</v>
      </c>
      <c r="P13" s="1" t="str">
        <f t="shared" si="2"/>
        <v>{'type': 'Feature', 'geometry': {'type' : 'Point' , 'coordinates' : [0.269167, 51.504722]}, 'properties': {'name': 'VETERAN SWEET CHESTNUT TREE'} };</v>
      </c>
    </row>
    <row r="14" spans="2:16" ht="43.2">
      <c r="B14" s="2">
        <f t="shared" si="3"/>
        <v>12</v>
      </c>
      <c r="C14" s="3" t="s">
        <v>11</v>
      </c>
      <c r="D14" s="7" t="s">
        <v>35</v>
      </c>
      <c r="F14" s="9" t="s">
        <v>36</v>
      </c>
      <c r="G14" s="9" t="s">
        <v>37</v>
      </c>
      <c r="H14" s="2">
        <f>VALUE(LEFT(F14,2))+VALUE(MID(F14,5,2)/60)+VALUE(MID(F14,9,2)/3600)+VALUE(MID(F14,12,2)/360000)</f>
        <v>51.50472222222222</v>
      </c>
      <c r="I14" s="2">
        <f>VALUE(LEFT(G14,2))+VALUE(MID(G14,5,2)/60)+VALUE(MID(G14,9,2)/3600)+VALUE(MID(G14,12,2)/360000)</f>
        <v>0.2663888888888889</v>
      </c>
      <c r="K14" s="2" t="str">
        <f t="shared" si="1"/>
        <v>[51.504722, 0.266389]</v>
      </c>
      <c r="L14" s="2" t="str">
        <f t="shared" si="4"/>
        <v>[0.266389, 51.504722]</v>
      </c>
      <c r="M14" s="2" t="str">
        <f t="shared" si="0"/>
        <v>L.marker([51.504722, 0.266389]).addTo(map).bindPopup('ANCIENT SWEET CHESTNUT TREE');</v>
      </c>
      <c r="P14" s="1" t="str">
        <f t="shared" si="2"/>
        <v>{'type': 'Feature', 'geometry': {'type' : 'Point' , 'coordinates' : [0.266389, 51.504722]}, 'properties': {'name': 'ANCIENT SWEET CHESTNUT TREE'} };</v>
      </c>
    </row>
    <row r="15" spans="2:16" ht="43.2">
      <c r="B15" s="2">
        <f t="shared" si="3"/>
        <v>13</v>
      </c>
      <c r="C15" s="3" t="s">
        <v>11</v>
      </c>
      <c r="D15" s="7" t="s">
        <v>38</v>
      </c>
      <c r="H15" s="2">
        <v>51.506399999999999</v>
      </c>
      <c r="I15" s="2">
        <v>0.27029999999999998</v>
      </c>
      <c r="K15" s="2" t="str">
        <f t="shared" si="1"/>
        <v>[51.506400, 0.270300]</v>
      </c>
      <c r="L15" s="2" t="str">
        <f t="shared" si="4"/>
        <v>[0.270300, 51.506400]</v>
      </c>
      <c r="M15" s="2" t="str">
        <f t="shared" si="0"/>
        <v>L.marker([51.506400, 0.270300]).addTo(map).bindPopup('THREE SWEET CHESTNUT TREES');</v>
      </c>
      <c r="P15" s="1" t="str">
        <f t="shared" si="2"/>
        <v>{'type': 'Feature', 'geometry': {'type' : 'Point' , 'coordinates' : [0.270300, 51.506400]}, 'properties': {'name': 'THREE SWEET CHESTNUT TREES'} };</v>
      </c>
    </row>
    <row r="16" spans="2:16" ht="43.2">
      <c r="B16" s="2">
        <f t="shared" si="3"/>
        <v>14</v>
      </c>
      <c r="C16" s="4" t="s">
        <v>39</v>
      </c>
      <c r="D16" s="7" t="s">
        <v>40</v>
      </c>
      <c r="E16" s="2" t="s">
        <v>41</v>
      </c>
      <c r="H16" s="2">
        <v>51.622999999999998</v>
      </c>
      <c r="I16" s="2">
        <v>0.26800000000000002</v>
      </c>
      <c r="K16" s="2" t="str">
        <f t="shared" si="1"/>
        <v>[51.623000, 0.268000]</v>
      </c>
      <c r="L16" s="2" t="str">
        <f t="shared" si="4"/>
        <v>[0.268000, 51.623000]</v>
      </c>
      <c r="M16" s="2" t="str">
        <f t="shared" si="0"/>
        <v>L.marker([51.623000, 0.268000]).addTo(map).bindPopup('BELVEDERE MOUND');</v>
      </c>
      <c r="P16" s="1" t="str">
        <f t="shared" si="2"/>
        <v>{'type': 'Feature', 'geometry': {'type' : 'Point' , 'coordinates' : [0.268000, 51.623000]}, 'properties': {'name': 'BELVEDERE MOUND'} };</v>
      </c>
    </row>
    <row r="17" spans="2:16" ht="28.8">
      <c r="B17" s="2">
        <f t="shared" si="3"/>
        <v>15</v>
      </c>
      <c r="C17" s="4" t="s">
        <v>42</v>
      </c>
      <c r="D17" s="7" t="s">
        <v>43</v>
      </c>
      <c r="H17" s="10">
        <v>51.609099999999998</v>
      </c>
      <c r="I17" s="10">
        <v>0.19500000000000001</v>
      </c>
      <c r="K17" s="2" t="str">
        <f t="shared" si="1"/>
        <v>[51.609100, 0.195000]</v>
      </c>
      <c r="L17" s="2" t="str">
        <f t="shared" si="4"/>
        <v>[0.195000, 51.609100]</v>
      </c>
      <c r="M17" s="2" t="str">
        <f t="shared" si="0"/>
        <v>L.marker([51.609100, 0.195000]).addTo(map).bindPopup('PUMP HOUSE');</v>
      </c>
      <c r="P17" s="1" t="str">
        <f t="shared" si="2"/>
        <v>{'type': 'Feature', 'geometry': {'type' : 'Point' , 'coordinates' : [0.195000, 51.609100]}, 'properties': {'name': 'PUMP HOUSE'} };</v>
      </c>
    </row>
    <row r="18" spans="2:16" ht="43.2">
      <c r="B18" s="2">
        <f t="shared" si="3"/>
        <v>16</v>
      </c>
      <c r="C18" s="4" t="s">
        <v>42</v>
      </c>
      <c r="D18" s="5" t="s">
        <v>116</v>
      </c>
      <c r="H18" s="10">
        <v>51.609499999999997</v>
      </c>
      <c r="I18" s="10">
        <v>0.1968</v>
      </c>
      <c r="K18" s="2" t="str">
        <f t="shared" si="1"/>
        <v>[51.609500, 0.196800]</v>
      </c>
      <c r="L18" s="2" t="str">
        <f t="shared" si="4"/>
        <v>[0.196800, 51.609500]</v>
      </c>
      <c r="M18" s="2" t="str">
        <f t="shared" si="0"/>
        <v>L.marker([51.609500, 0.196800]).addTo(map).bindPopup('QUEEN ANNES WELL');</v>
      </c>
      <c r="P18" s="1" t="str">
        <f t="shared" si="2"/>
        <v>{'type': 'Feature', 'geometry': {'type' : 'Point' , 'coordinates' : [0.196800, 51.609500]}, 'properties': {'name': 'QUEEN ANNES WELL'} };</v>
      </c>
    </row>
    <row r="19" spans="2:16" ht="43.2">
      <c r="B19" s="2">
        <f t="shared" si="3"/>
        <v>17</v>
      </c>
      <c r="C19" s="4" t="s">
        <v>42</v>
      </c>
      <c r="D19" s="5" t="s">
        <v>44</v>
      </c>
      <c r="H19" s="10">
        <v>51.609499999999997</v>
      </c>
      <c r="I19" s="10">
        <v>0.19570000000000001</v>
      </c>
      <c r="K19" s="2" t="str">
        <f t="shared" si="1"/>
        <v>[51.609500, 0.195700]</v>
      </c>
      <c r="L19" s="2" t="str">
        <f t="shared" si="4"/>
        <v>[0.195700, 51.609500]</v>
      </c>
      <c r="M19" s="2" t="str">
        <f t="shared" si="0"/>
        <v>L.marker([51.609500, 0.195700]).addTo(map).bindPopup('WALLED GARDEN WELL');</v>
      </c>
      <c r="P19" s="1" t="str">
        <f t="shared" si="2"/>
        <v>{'type': 'Feature', 'geometry': {'type' : 'Point' , 'coordinates' : [0.195700, 51.609500]}, 'properties': {'name': 'WALLED GARDEN WELL'} };</v>
      </c>
    </row>
    <row r="20" spans="2:16" ht="43.2">
      <c r="B20" s="2">
        <f t="shared" si="3"/>
        <v>18</v>
      </c>
      <c r="C20" s="4" t="s">
        <v>42</v>
      </c>
      <c r="D20" s="5" t="s">
        <v>45</v>
      </c>
      <c r="F20" s="2" t="s">
        <v>106</v>
      </c>
      <c r="G20" s="2" t="s">
        <v>107</v>
      </c>
      <c r="H20" s="2">
        <f>VALUE(LEFT(F20,2))+VALUE(MID(F20,5,2)/60)+VALUE(MID(F20,9,2)/3600)+VALUE(MID(F20,12,2)/360000)</f>
        <v>51.604166666666671</v>
      </c>
      <c r="I20" s="2">
        <f>VALUE(LEFT(G20,2))+VALUE(MID(G20,5,2)/60)+VALUE(MID(G20,9,2)/3600)+VALUE(MID(G20,12,2)/360000)</f>
        <v>0.19583333333333333</v>
      </c>
      <c r="K20" s="2" t="str">
        <f t="shared" si="1"/>
        <v>[51.604167, 0.195833]</v>
      </c>
      <c r="L20" s="2" t="str">
        <f t="shared" si="4"/>
        <v>[0.195833, 51.604167]</v>
      </c>
      <c r="M20" s="2" t="str">
        <f t="shared" si="0"/>
        <v>L.marker([51.604167, 0.195833]).addTo(map).bindPopup('BEDFORDS BRIDLEWAY');</v>
      </c>
      <c r="P20" s="1" t="str">
        <f t="shared" si="2"/>
        <v>{'type': 'Feature', 'geometry': {'type' : 'Point' , 'coordinates' : [0.195833, 51.604167]}, 'properties': {'name': 'BEDFORDS BRIDLEWAY'} };</v>
      </c>
    </row>
    <row r="21" spans="2:16" ht="28.8">
      <c r="B21" s="2">
        <f t="shared" si="3"/>
        <v>19</v>
      </c>
      <c r="C21" s="4" t="s">
        <v>42</v>
      </c>
      <c r="D21" s="5" t="s">
        <v>46</v>
      </c>
      <c r="H21" s="10">
        <v>51.6083</v>
      </c>
      <c r="I21" s="10">
        <v>0.1928</v>
      </c>
      <c r="K21" s="2" t="str">
        <f t="shared" si="1"/>
        <v>[51.608300, 0.192800]</v>
      </c>
      <c r="L21" s="2" t="str">
        <f t="shared" si="4"/>
        <v>[0.192800, 51.608300]</v>
      </c>
      <c r="M21" s="2" t="str">
        <f t="shared" si="0"/>
        <v>L.marker([51.608300, 0.192800]).addTo(map).bindPopup('STONE STEPS');</v>
      </c>
      <c r="P21" s="1" t="str">
        <f t="shared" si="2"/>
        <v>{'type': 'Feature', 'geometry': {'type' : 'Point' , 'coordinates' : [0.192800, 51.608300]}, 'properties': {'name': 'STONE STEPS'} };</v>
      </c>
    </row>
    <row r="22" spans="2:16" ht="43.2">
      <c r="B22" s="2">
        <f t="shared" si="3"/>
        <v>20</v>
      </c>
      <c r="C22" s="3" t="s">
        <v>47</v>
      </c>
      <c r="D22" s="5" t="s">
        <v>48</v>
      </c>
      <c r="H22" s="10">
        <v>51.613779999999998</v>
      </c>
      <c r="I22" s="10">
        <v>0.24527599999999999</v>
      </c>
      <c r="K22" s="2" t="str">
        <f t="shared" si="1"/>
        <v>[51.613780, 0.245276]</v>
      </c>
      <c r="L22" s="2" t="str">
        <f t="shared" si="4"/>
        <v>[0.245276, 51.613780]</v>
      </c>
      <c r="M22" s="2" t="str">
        <f t="shared" si="0"/>
        <v>L.marker([51.613780, 0.245276]).addTo(map).bindPopup('THE MOATED SITE OF MAYLAND’S HOUSE');</v>
      </c>
      <c r="P22" s="1" t="str">
        <f t="shared" si="2"/>
        <v>{'type': 'Feature', 'geometry': {'type' : 'Point' , 'coordinates' : [0.245276, 51.613780]}, 'properties': {'name': 'THE MOATED SITE OF MAYLAND’S HOUSE'} };</v>
      </c>
    </row>
    <row r="23" spans="2:16" ht="31.2">
      <c r="B23" s="2">
        <f t="shared" si="3"/>
        <v>21</v>
      </c>
      <c r="C23" s="3" t="s">
        <v>47</v>
      </c>
      <c r="D23" s="5" t="s">
        <v>49</v>
      </c>
      <c r="H23" s="11">
        <v>51.617216999999997</v>
      </c>
      <c r="I23" s="11">
        <v>0.24060899999999999</v>
      </c>
      <c r="K23" s="2" t="str">
        <f t="shared" si="1"/>
        <v>[51.617217, 0.240609]</v>
      </c>
      <c r="L23" s="2" t="str">
        <f t="shared" si="4"/>
        <v>[0.240609, 51.617217]</v>
      </c>
      <c r="M23" s="2" t="str">
        <f t="shared" si="0"/>
        <v>L.marker([51.617217, 0.240609]).addTo(map).bindPopup('FISH POND/Lake');</v>
      </c>
      <c r="P23" s="1" t="str">
        <f t="shared" si="2"/>
        <v>{'type': 'Feature', 'geometry': {'type' : 'Point' , 'coordinates' : [0.240609, 51.617217]}, 'properties': {'name': 'FISH POND/Lake'} };</v>
      </c>
    </row>
    <row r="24" spans="2:16" ht="43.2">
      <c r="B24" s="2">
        <f t="shared" si="3"/>
        <v>22</v>
      </c>
      <c r="C24" s="3" t="s">
        <v>47</v>
      </c>
      <c r="D24" s="5" t="s">
        <v>50</v>
      </c>
      <c r="H24" s="10">
        <v>51.614646</v>
      </c>
      <c r="I24" s="10">
        <v>0.23483599999999999</v>
      </c>
      <c r="K24" s="2" t="str">
        <f t="shared" si="1"/>
        <v>[51.614646, 0.234836]</v>
      </c>
      <c r="L24" s="2" t="str">
        <f t="shared" si="4"/>
        <v>[0.234836, 51.614646]</v>
      </c>
      <c r="M24" s="2" t="str">
        <f t="shared" si="0"/>
        <v>L.marker([51.614646, 0.234836]).addTo(map).bindPopup('ROUNDEL MOUNT');</v>
      </c>
      <c r="P24" s="1" t="str">
        <f t="shared" si="2"/>
        <v>{'type': 'Feature', 'geometry': {'type' : 'Point' , 'coordinates' : [0.234836, 51.614646]}, 'properties': {'name': 'ROUNDEL MOUNT'} };</v>
      </c>
    </row>
    <row r="25" spans="2:16" ht="43.2">
      <c r="B25" s="2">
        <f t="shared" si="3"/>
        <v>23</v>
      </c>
      <c r="C25" s="3" t="s">
        <v>47</v>
      </c>
      <c r="D25" s="5" t="s">
        <v>51</v>
      </c>
      <c r="E25" s="2" t="s">
        <v>52</v>
      </c>
      <c r="H25" s="11">
        <v>51.615285</v>
      </c>
      <c r="I25" s="11">
        <v>0.23397399999999999</v>
      </c>
      <c r="K25" s="2" t="str">
        <f t="shared" si="1"/>
        <v>[51.615285, 0.233974]</v>
      </c>
      <c r="L25" s="2" t="str">
        <f t="shared" si="4"/>
        <v>[0.233974, 51.615285]</v>
      </c>
      <c r="M25" s="2" t="str">
        <f t="shared" si="0"/>
        <v>L.marker([51.615285, 0.233974]).addTo(map).bindPopup('HORSESHOE PLANTATION');</v>
      </c>
      <c r="P25" s="1" t="str">
        <f t="shared" si="2"/>
        <v>{'type': 'Feature', 'geometry': {'type' : 'Point' , 'coordinates' : [0.233974, 51.615285]}, 'properties': {'name': 'HORSESHOE PLANTATION'} };</v>
      </c>
    </row>
    <row r="26" spans="2:16" ht="43.2">
      <c r="B26" s="2">
        <f t="shared" si="3"/>
        <v>24</v>
      </c>
      <c r="C26" s="3" t="s">
        <v>47</v>
      </c>
      <c r="D26" s="5" t="s">
        <v>53</v>
      </c>
      <c r="H26" s="10">
        <v>51.616478000000001</v>
      </c>
      <c r="I26" s="10">
        <v>0.23538200000000001</v>
      </c>
      <c r="K26" s="2" t="str">
        <f t="shared" si="1"/>
        <v>[51.616478, 0.235382]</v>
      </c>
      <c r="L26" s="2" t="str">
        <f t="shared" si="4"/>
        <v>[0.235382, 51.616478]</v>
      </c>
      <c r="M26" s="2" t="str">
        <f t="shared" si="0"/>
        <v>L.marker([51.616478, 0.235382]).addTo(map).bindPopup('PLEASURE GROUND');</v>
      </c>
      <c r="P26" s="1" t="str">
        <f t="shared" si="2"/>
        <v>{'type': 'Feature', 'geometry': {'type' : 'Point' , 'coordinates' : [0.235382, 51.616478]}, 'properties': {'name': 'PLEASURE GROUND'} };</v>
      </c>
    </row>
    <row r="27" spans="2:16" ht="43.2">
      <c r="B27" s="2">
        <f t="shared" si="3"/>
        <v>25</v>
      </c>
      <c r="C27" s="3" t="s">
        <v>47</v>
      </c>
      <c r="D27" s="5" t="s">
        <v>54</v>
      </c>
      <c r="H27" s="10">
        <v>51.611910000000002</v>
      </c>
      <c r="I27" s="10">
        <v>0.23738799999999999</v>
      </c>
      <c r="K27" s="2" t="str">
        <f t="shared" si="1"/>
        <v>[51.611910, 0.237388]</v>
      </c>
      <c r="L27" s="2" t="str">
        <f t="shared" si="4"/>
        <v>[0.237388, 51.611910]</v>
      </c>
      <c r="M27" s="2" t="str">
        <f t="shared" si="0"/>
        <v>L.marker([51.611910, 0.237388]).addTo(map).bindPopup('STABLES AND WALLED KITCHEN GARDEN');</v>
      </c>
      <c r="P27" s="1" t="str">
        <f t="shared" si="2"/>
        <v>{'type': 'Feature', 'geometry': {'type' : 'Point' , 'coordinates' : [0.237388, 51.611910]}, 'properties': {'name': 'STABLES AND WALLED KITCHEN GARDEN'} };</v>
      </c>
    </row>
    <row r="28" spans="2:16" ht="43.2">
      <c r="B28" s="2">
        <f t="shared" si="3"/>
        <v>26</v>
      </c>
      <c r="C28" s="3" t="s">
        <v>47</v>
      </c>
      <c r="D28" s="5" t="s">
        <v>55</v>
      </c>
      <c r="H28" s="10">
        <v>51.619216000000002</v>
      </c>
      <c r="I28" s="10">
        <v>0.22994700000000001</v>
      </c>
      <c r="K28" s="2" t="str">
        <f t="shared" si="1"/>
        <v>[51.619216, 0.229947]</v>
      </c>
      <c r="L28" s="2" t="str">
        <f t="shared" si="4"/>
        <v>[0.229947, 51.619216]</v>
      </c>
      <c r="M28" s="2" t="str">
        <f t="shared" si="0"/>
        <v>L.marker([51.619216, 0.229947]).addTo(map).bindPopup('PRIORY AND NORTH LODGE');</v>
      </c>
      <c r="P28" s="1" t="str">
        <f t="shared" si="2"/>
        <v>{'type': 'Feature', 'geometry': {'type' : 'Point' , 'coordinates' : [0.229947, 51.619216]}, 'properties': {'name': 'PRIORY AND NORTH LODGE'} };</v>
      </c>
    </row>
    <row r="29" spans="2:16" ht="78">
      <c r="B29" s="2">
        <f t="shared" si="3"/>
        <v>27</v>
      </c>
      <c r="C29" s="3" t="s">
        <v>47</v>
      </c>
      <c r="D29" s="5" t="s">
        <v>56</v>
      </c>
      <c r="H29" s="5" t="s">
        <v>57</v>
      </c>
      <c r="L29" s="2" t="str">
        <f t="shared" si="4"/>
        <v>[0.000000, None given by John Mac. perhaps Rob will have them?]</v>
      </c>
      <c r="P29" s="1" t="str">
        <f t="shared" si="2"/>
        <v>{'type': 'Feature', 'geometry': {'type' : 'Point' , 'coordinates' : [0.000000, None given by John Mac. perhaps Rob will have them?]}, 'properties': {'name': 'COLUMN BASES'} };</v>
      </c>
    </row>
    <row r="30" spans="2:16" ht="43.2">
      <c r="B30" s="2">
        <f t="shared" si="3"/>
        <v>28</v>
      </c>
      <c r="C30" s="3" t="s">
        <v>58</v>
      </c>
      <c r="D30" s="5" t="s">
        <v>59</v>
      </c>
      <c r="F30" s="5" t="s">
        <v>60</v>
      </c>
      <c r="G30" s="5" t="s">
        <v>61</v>
      </c>
      <c r="H30" s="2">
        <f t="shared" ref="H30:I32" si="5">VALUE(LEFT(F30,2))+VALUE(MID(F30,5,2)/60)+VALUE(MID(F30,9,2)/3600)+VALUE(MID(F30,12,2)/360000)</f>
        <v>51.543888888888887</v>
      </c>
      <c r="I30" s="2">
        <f t="shared" si="5"/>
        <v>0.24722222222222223</v>
      </c>
      <c r="K30" s="2" t="str">
        <f t="shared" ref="K30:K35" si="6">"["&amp;TEXT(H30,"0.000000")&amp;", "&amp;TEXT(I30,"0.000000")&amp;"]"</f>
        <v>[51.543889, 0.247222]</v>
      </c>
      <c r="L30" s="2" t="str">
        <f t="shared" si="4"/>
        <v>[0.247222, 51.543889]</v>
      </c>
      <c r="M30" s="2" t="str">
        <f t="shared" ref="M30:M35" si="7">"L.marker("&amp;K30&amp;").addTo(map).bindPopup('"&amp;D30&amp;"');"</f>
        <v>L.marker([51.543889, 0.247222]).addTo(map).bindPopup('PARKLANDS BRIDGE');</v>
      </c>
      <c r="P30" s="1" t="str">
        <f t="shared" si="2"/>
        <v>{'type': 'Feature', 'geometry': {'type' : 'Point' , 'coordinates' : [0.247222, 51.543889]}, 'properties': {'name': 'PARKLANDS BRIDGE'} };</v>
      </c>
    </row>
    <row r="31" spans="2:16" ht="31.2">
      <c r="B31" s="2">
        <f t="shared" si="3"/>
        <v>29</v>
      </c>
      <c r="C31" s="3" t="s">
        <v>62</v>
      </c>
      <c r="D31" s="5" t="s">
        <v>63</v>
      </c>
      <c r="F31" s="5" t="s">
        <v>64</v>
      </c>
      <c r="G31" s="5" t="s">
        <v>65</v>
      </c>
      <c r="H31" s="2">
        <f t="shared" si="5"/>
        <v>51.565505555555553</v>
      </c>
      <c r="I31" s="2">
        <f t="shared" si="5"/>
        <v>0.21566111111111111</v>
      </c>
      <c r="K31" s="2" t="str">
        <f t="shared" si="6"/>
        <v>[51.565506, 0.215661]</v>
      </c>
      <c r="L31" s="2" t="str">
        <f t="shared" si="4"/>
        <v>[0.215661, 51.565506]</v>
      </c>
      <c r="M31" s="2" t="str">
        <f t="shared" si="7"/>
        <v>L.marker([51.565506, 0.215661]).addTo(map).bindPopup('KISSING GATE');</v>
      </c>
      <c r="P31" s="1" t="str">
        <f t="shared" si="2"/>
        <v>{'type': 'Feature', 'geometry': {'type' : 'Point' , 'coordinates' : [0.215661, 51.565506]}, 'properties': {'name': 'KISSING GATE'} };</v>
      </c>
    </row>
    <row r="32" spans="2:16" ht="31.2">
      <c r="B32" s="2">
        <f t="shared" si="3"/>
        <v>30</v>
      </c>
      <c r="C32" s="3" t="s">
        <v>66</v>
      </c>
      <c r="D32" s="5" t="s">
        <v>113</v>
      </c>
      <c r="F32" s="5" t="s">
        <v>67</v>
      </c>
      <c r="G32" s="5" t="s">
        <v>114</v>
      </c>
      <c r="H32" s="2">
        <f t="shared" si="5"/>
        <v>51.549722222222222</v>
      </c>
      <c r="I32" s="2">
        <f t="shared" si="5"/>
        <v>0.45111111111111113</v>
      </c>
      <c r="K32" s="2" t="str">
        <f t="shared" si="6"/>
        <v>[51.549722, 0.451111]</v>
      </c>
      <c r="L32" s="2" t="str">
        <f t="shared" si="4"/>
        <v>[0.451111, 51.549722]</v>
      </c>
      <c r="M32" s="2" t="str">
        <f t="shared" si="7"/>
        <v>L.marker([51.549722, 0.451111]).addTo(map).bindPopup('CASHS WELL');</v>
      </c>
      <c r="P32" s="1" t="str">
        <f t="shared" si="2"/>
        <v>{'type': 'Feature', 'geometry': {'type' : 'Point' , 'coordinates' : [0.451111, 51.549722]}, 'properties': {'name': 'CASHS WELL'} };</v>
      </c>
    </row>
    <row r="33" spans="2:16" ht="43.2">
      <c r="B33" s="2">
        <f t="shared" si="3"/>
        <v>31</v>
      </c>
      <c r="C33" s="3" t="s">
        <v>68</v>
      </c>
      <c r="D33" s="3" t="s">
        <v>68</v>
      </c>
      <c r="H33" s="10">
        <v>51.556800000000003</v>
      </c>
      <c r="I33" s="10">
        <v>0.255</v>
      </c>
      <c r="K33" s="2" t="str">
        <f t="shared" si="6"/>
        <v>[51.556800, 0.255000]</v>
      </c>
      <c r="L33" s="2" t="str">
        <f t="shared" si="4"/>
        <v>[0.255000, 51.556800]</v>
      </c>
      <c r="M33" s="2" t="str">
        <f t="shared" si="7"/>
        <v>L.marker([51.556800, 0.255000]).addTo(map).bindPopup('CLOCKHOUSE GARDENS');</v>
      </c>
      <c r="P33" s="1" t="str">
        <f t="shared" si="2"/>
        <v>{'type': 'Feature', 'geometry': {'type' : 'Point' , 'coordinates' : [0.255000, 51.556800]}, 'properties': {'name': 'CLOCKHOUSE GARDENS'} };</v>
      </c>
    </row>
    <row r="34" spans="2:16" ht="46.8">
      <c r="B34" s="2">
        <f t="shared" si="3"/>
        <v>32</v>
      </c>
      <c r="C34" s="3" t="s">
        <v>69</v>
      </c>
      <c r="D34" s="5" t="s">
        <v>70</v>
      </c>
      <c r="F34" s="9" t="s">
        <v>71</v>
      </c>
      <c r="G34" s="2" t="s">
        <v>115</v>
      </c>
      <c r="H34" s="2">
        <f>VALUE(LEFT(F34,2))+VALUE(MID(F34,5,2)/60)+VALUE(MID(F34,9,2)/3600)+VALUE(MID(F34,12,2)/360000)</f>
        <v>51.477777777777781</v>
      </c>
      <c r="I34" s="2">
        <f>VALUE(LEFT(G34,2))+VALUE(MID(G34,5,2)/60)+VALUE(MID(G34,9,2)/3600)+VALUE(MID(G34,12,2)/360000)</f>
        <v>0.33069444444444446</v>
      </c>
      <c r="K34" s="2" t="str">
        <f t="shared" si="6"/>
        <v>[51.477778, 0.330694]</v>
      </c>
      <c r="L34" s="2" t="str">
        <f t="shared" si="4"/>
        <v>[0.330694, 51.477778]</v>
      </c>
      <c r="M34" s="2" t="str">
        <f t="shared" si="7"/>
        <v>L.marker([51.477778, 0.330694]).addTo(map).bindPopup('19TH CENTURY BOUNDARY POST');</v>
      </c>
      <c r="P34" s="1" t="str">
        <f t="shared" si="2"/>
        <v>{'type': 'Feature', 'geometry': {'type' : 'Point' , 'coordinates' : [0.330694, 51.477778]}, 'properties': {'name': '19TH CENTURY BOUNDARY POST'} };</v>
      </c>
    </row>
    <row r="35" spans="2:16" ht="43.2">
      <c r="B35" s="2">
        <f t="shared" si="3"/>
        <v>33</v>
      </c>
      <c r="C35" s="3" t="s">
        <v>72</v>
      </c>
      <c r="D35" s="5" t="s">
        <v>73</v>
      </c>
      <c r="H35" s="10">
        <v>51.594700000000003</v>
      </c>
      <c r="I35" s="10">
        <v>0.28610000000000002</v>
      </c>
      <c r="K35" s="2" t="str">
        <f t="shared" si="6"/>
        <v>[51.594700, 0.286100]</v>
      </c>
      <c r="L35" s="2" t="str">
        <f t="shared" si="4"/>
        <v>[0.286100, 51.594700]</v>
      </c>
      <c r="M35" s="2" t="str">
        <f t="shared" si="7"/>
        <v>L.marker([51.594700, 0.286100]).addTo(map).bindPopup('ALPINE GORGE and FILMY FERN CAVE');</v>
      </c>
      <c r="P35" s="1" t="str">
        <f t="shared" si="2"/>
        <v>{'type': 'Feature', 'geometry': {'type' : 'Point' , 'coordinates' : [0.286100, 51.594700]}, 'properties': {'name': 'ALPINE GORGE and FILMY FERN CAVE'} };</v>
      </c>
    </row>
    <row r="36" spans="2:16" ht="31.2">
      <c r="B36" s="2">
        <f t="shared" si="3"/>
        <v>34</v>
      </c>
      <c r="C36" s="3" t="s">
        <v>72</v>
      </c>
      <c r="D36" s="5" t="s">
        <v>74</v>
      </c>
      <c r="L36" s="2" t="str">
        <f t="shared" si="4"/>
        <v>[0.000000, 0.000000]</v>
      </c>
      <c r="P36" s="1" t="str">
        <f t="shared" si="2"/>
        <v>{'type': 'Feature', 'geometry': {'type' : 'Point' , 'coordinates' : [0.000000, 0.000000]}, 'properties': {'name': 'FILMY FERN CAVE'} };</v>
      </c>
    </row>
    <row r="37" spans="2:16" ht="31.2">
      <c r="B37" s="2">
        <f t="shared" si="3"/>
        <v>35</v>
      </c>
      <c r="C37" s="3" t="s">
        <v>75</v>
      </c>
      <c r="D37" s="5" t="s">
        <v>76</v>
      </c>
      <c r="H37" s="10">
        <v>51.478822999999998</v>
      </c>
      <c r="I37" s="10">
        <v>0.32796199999999998</v>
      </c>
      <c r="K37" s="2" t="str">
        <f t="shared" ref="K37:K47" si="8">"["&amp;TEXT(H37,"0.000000")&amp;", "&amp;TEXT(I37,"0.000000")&amp;"]"</f>
        <v>[51.478823, 0.327962]</v>
      </c>
      <c r="L37" s="2" t="str">
        <f t="shared" si="4"/>
        <v>[0.327962, 51.478823]</v>
      </c>
      <c r="M37" s="2" t="str">
        <f t="shared" ref="M37:M62" si="9">"L.marker("&amp;K37&amp;").addTo(map).bindPopup('"&amp;D37&amp;"');"</f>
        <v>L.marker([51.478823, 0.327962]).addTo(map).bindPopup('THE SHELTER');</v>
      </c>
      <c r="P37" s="1" t="str">
        <f t="shared" si="2"/>
        <v>{'type': 'Feature', 'geometry': {'type' : 'Point' , 'coordinates' : [0.327962, 51.478823]}, 'properties': {'name': 'THE SHELTER'} };</v>
      </c>
    </row>
    <row r="38" spans="2:16" ht="31.2">
      <c r="B38" s="2">
        <f t="shared" si="3"/>
        <v>36</v>
      </c>
      <c r="C38" s="3" t="s">
        <v>75</v>
      </c>
      <c r="D38" s="5" t="s">
        <v>77</v>
      </c>
      <c r="F38" s="9" t="s">
        <v>78</v>
      </c>
      <c r="G38" s="5" t="s">
        <v>79</v>
      </c>
      <c r="H38" s="2">
        <f>VALUE(LEFT(F38,2))+VALUE(MID(F38,5,2)/60)+VALUE(MID(F38,9,2)/3600)+VALUE(MID(F38,12,2)/360000)</f>
        <v>51.478886111111116</v>
      </c>
      <c r="I38" s="2">
        <f>VALUE(LEFT(G38,2))+VALUE(MID(G38,5,2)/60)+VALUE(MID(G38,9,2)/3600)+VALUE(MID(G38,12,2)/360000)</f>
        <v>0.33057222222222221</v>
      </c>
      <c r="K38" s="2" t="str">
        <f t="shared" si="8"/>
        <v>[51.478886, 0.330572]</v>
      </c>
      <c r="L38" s="2" t="str">
        <f t="shared" si="4"/>
        <v>[0.330572, 51.478886]</v>
      </c>
      <c r="M38" s="2" t="str">
        <f t="shared" si="9"/>
        <v>L.marker([51.478886, 0.330572]).addTo(map).bindPopup('THE ROCKERY');</v>
      </c>
      <c r="P38" s="1" t="str">
        <f t="shared" si="2"/>
        <v>{'type': 'Feature', 'geometry': {'type' : 'Point' , 'coordinates' : [0.330572, 51.478886]}, 'properties': {'name': 'THE ROCKERY'} };</v>
      </c>
    </row>
    <row r="39" spans="2:16" ht="46.8">
      <c r="B39" s="2">
        <f t="shared" si="3"/>
        <v>37</v>
      </c>
      <c r="C39" s="3" t="s">
        <v>80</v>
      </c>
      <c r="D39" s="9" t="s">
        <v>117</v>
      </c>
      <c r="H39" s="5">
        <v>51.483446000000001</v>
      </c>
      <c r="I39" s="5">
        <v>0.32667600000000002</v>
      </c>
      <c r="K39" s="2" t="str">
        <f t="shared" si="8"/>
        <v>[51.483446, 0.326676]</v>
      </c>
      <c r="L39" s="2" t="str">
        <f t="shared" si="4"/>
        <v>[0.326676, 51.483446]</v>
      </c>
      <c r="M39" s="2" t="str">
        <f t="shared" si="9"/>
        <v>L.marker([51.483446, 0.326676]).addTo(map).bindPopup('THE ELMS GARDEN RAILINGS');</v>
      </c>
      <c r="P39" s="1" t="str">
        <f t="shared" si="2"/>
        <v>{'type': 'Feature', 'geometry': {'type' : 'Point' , 'coordinates' : [0.326676, 51.483446]}, 'properties': {'name': 'THE ELMS GARDEN RAILINGS'} };</v>
      </c>
    </row>
    <row r="40" spans="2:16" ht="46.8">
      <c r="B40" s="2">
        <f t="shared" si="3"/>
        <v>38</v>
      </c>
      <c r="C40" s="3" t="s">
        <v>80</v>
      </c>
      <c r="D40" s="9" t="s">
        <v>118</v>
      </c>
      <c r="H40" s="10">
        <v>51.483960000000003</v>
      </c>
      <c r="I40" s="10">
        <v>0.32667600000000002</v>
      </c>
      <c r="K40" s="2" t="str">
        <f t="shared" si="8"/>
        <v>[51.483960, 0.326676]</v>
      </c>
      <c r="L40" s="2" t="str">
        <f t="shared" si="4"/>
        <v>[0.326676, 51.483960]</v>
      </c>
      <c r="M40" s="2" t="str">
        <f t="shared" si="9"/>
        <v>L.marker([51.483960, 0.326676]).addTo(map).bindPopup('THE ELMS CASCADE');</v>
      </c>
      <c r="P40" s="1" t="str">
        <f t="shared" si="2"/>
        <v>{'type': 'Feature', 'geometry': {'type' : 'Point' , 'coordinates' : [0.326676, 51.483960]}, 'properties': {'name': 'THE ELMS CASCADE'} };</v>
      </c>
    </row>
    <row r="41" spans="2:16" ht="46.8">
      <c r="B41" s="2">
        <f t="shared" si="3"/>
        <v>39</v>
      </c>
      <c r="C41" s="3" t="s">
        <v>80</v>
      </c>
      <c r="D41" s="9" t="s">
        <v>119</v>
      </c>
      <c r="H41" s="10">
        <v>51.484059999999999</v>
      </c>
      <c r="I41" s="10">
        <v>0.32600099999999999</v>
      </c>
      <c r="K41" s="2" t="str">
        <f t="shared" si="8"/>
        <v>[51.484060, 0.326001]</v>
      </c>
      <c r="L41" s="2" t="str">
        <f t="shared" si="4"/>
        <v>[0.326001, 51.484060]</v>
      </c>
      <c r="M41" s="2" t="str">
        <f t="shared" si="9"/>
        <v>L.marker([51.484060, 0.326001]).addTo(map).bindPopup('THE ELMS GROTTO');</v>
      </c>
      <c r="P41" s="1" t="str">
        <f t="shared" si="2"/>
        <v>{'type': 'Feature', 'geometry': {'type' : 'Point' , 'coordinates' : [0.326001, 51.484060]}, 'properties': {'name': 'THE ELMS GROTTO'} };</v>
      </c>
    </row>
    <row r="42" spans="2:16" ht="62.4">
      <c r="B42" s="2">
        <f t="shared" si="3"/>
        <v>40</v>
      </c>
      <c r="C42" s="3" t="s">
        <v>81</v>
      </c>
      <c r="D42" s="5" t="s">
        <v>82</v>
      </c>
      <c r="H42" s="10">
        <v>51.480981999999997</v>
      </c>
      <c r="I42" s="10">
        <v>0.33210200000000001</v>
      </c>
      <c r="K42" s="2" t="str">
        <f t="shared" si="8"/>
        <v>[51.480982, 0.332102]</v>
      </c>
      <c r="L42" s="2" t="str">
        <f t="shared" si="4"/>
        <v>[0.332102, 51.480982]</v>
      </c>
      <c r="M42" s="2" t="str">
        <f t="shared" si="9"/>
        <v>L.marker([51.480982, 0.332102]).addTo(map).bindPopup('NAME SIGN');</v>
      </c>
      <c r="P42" s="1" t="str">
        <f t="shared" si="2"/>
        <v>{'type': 'Feature', 'geometry': {'type' : 'Point' , 'coordinates' : [0.332102, 51.480982]}, 'properties': {'name': 'NAME SIGN'} };</v>
      </c>
    </row>
    <row r="43" spans="2:16" ht="62.4">
      <c r="B43" s="2">
        <f t="shared" si="3"/>
        <v>41</v>
      </c>
      <c r="C43" s="3" t="s">
        <v>81</v>
      </c>
      <c r="D43" s="5" t="s">
        <v>76</v>
      </c>
      <c r="H43" s="10">
        <v>51.481130999999998</v>
      </c>
      <c r="I43" s="10">
        <v>0.33271699999999998</v>
      </c>
      <c r="K43" s="2" t="str">
        <f t="shared" si="8"/>
        <v>[51.481131, 0.332717]</v>
      </c>
      <c r="L43" s="2" t="str">
        <f t="shared" si="4"/>
        <v>[0.332717, 51.481131]</v>
      </c>
      <c r="M43" s="2" t="str">
        <f t="shared" si="9"/>
        <v>L.marker([51.481131, 0.332717]).addTo(map).bindPopup('THE SHELTER');</v>
      </c>
      <c r="P43" s="1" t="str">
        <f t="shared" si="2"/>
        <v>{'type': 'Feature', 'geometry': {'type' : 'Point' , 'coordinates' : [0.332717, 51.481131]}, 'properties': {'name': 'THE SHELTER'} };</v>
      </c>
    </row>
    <row r="44" spans="2:16" ht="62.4">
      <c r="B44" s="2">
        <f t="shared" si="3"/>
        <v>42</v>
      </c>
      <c r="C44" s="3" t="s">
        <v>81</v>
      </c>
      <c r="D44" s="5" t="s">
        <v>83</v>
      </c>
      <c r="H44" s="10">
        <v>51.480991000000003</v>
      </c>
      <c r="I44" s="10">
        <v>0.33224199999999998</v>
      </c>
      <c r="K44" s="2" t="str">
        <f t="shared" si="8"/>
        <v>[51.480991, 0.332242]</v>
      </c>
      <c r="L44" s="2" t="str">
        <f t="shared" si="4"/>
        <v>[0.332242, 51.480991]</v>
      </c>
      <c r="M44" s="2" t="str">
        <f t="shared" si="9"/>
        <v>L.marker([51.480991, 0.332242]).addTo(map).bindPopup('HOLOCAUST MEMORIAL');</v>
      </c>
      <c r="P44" s="1" t="str">
        <f t="shared" si="2"/>
        <v>{'type': 'Feature', 'geometry': {'type' : 'Point' , 'coordinates' : [0.332242, 51.480991]}, 'properties': {'name': 'HOLOCAUST MEMORIAL'} };</v>
      </c>
    </row>
    <row r="45" spans="2:16" ht="62.4">
      <c r="B45" s="2">
        <f t="shared" si="3"/>
        <v>43</v>
      </c>
      <c r="C45" s="3" t="s">
        <v>81</v>
      </c>
      <c r="D45" s="5" t="s">
        <v>84</v>
      </c>
      <c r="H45" s="10">
        <v>51.480919999999998</v>
      </c>
      <c r="I45" s="10">
        <v>0.33222499999999999</v>
      </c>
      <c r="K45" s="2" t="str">
        <f t="shared" si="8"/>
        <v>[51.480920, 0.332225]</v>
      </c>
      <c r="L45" s="2" t="str">
        <f t="shared" si="4"/>
        <v>[0.332225, 51.480920]</v>
      </c>
      <c r="M45" s="2" t="str">
        <f t="shared" si="9"/>
        <v>L.marker([51.480920, 0.332225]).addTo(map).bindPopup('REJECT BRICK WALLS');</v>
      </c>
      <c r="P45" s="1" t="str">
        <f t="shared" si="2"/>
        <v>{'type': 'Feature', 'geometry': {'type' : 'Point' , 'coordinates' : [0.332225, 51.480920]}, 'properties': {'name': 'REJECT BRICK WALLS'} };</v>
      </c>
    </row>
    <row r="46" spans="2:16" ht="43.2">
      <c r="B46" s="2">
        <f t="shared" si="3"/>
        <v>44</v>
      </c>
      <c r="C46" s="3" t="s">
        <v>85</v>
      </c>
      <c r="D46" s="5" t="s">
        <v>86</v>
      </c>
      <c r="H46" s="10">
        <v>51.502499999999998</v>
      </c>
      <c r="I46" s="10">
        <v>0.28100000000000003</v>
      </c>
      <c r="K46" s="2" t="str">
        <f t="shared" si="8"/>
        <v>[51.502500, 0.281000]</v>
      </c>
      <c r="L46" s="2" t="str">
        <f t="shared" si="4"/>
        <v>[0.281000, 51.502500]</v>
      </c>
      <c r="M46" s="2" t="str">
        <f t="shared" si="9"/>
        <v>L.marker([51.502500, 0.281000]).addTo(map).bindPopup('MILLARDS GARDEN');</v>
      </c>
      <c r="P46" s="1" t="str">
        <f t="shared" si="2"/>
        <v>{'type': 'Feature', 'geometry': {'type' : 'Point' , 'coordinates' : [0.281000, 51.502500]}, 'properties': {'name': 'MILLARDS GARDEN'} };</v>
      </c>
    </row>
    <row r="47" spans="2:16" ht="43.2">
      <c r="B47" s="2">
        <f t="shared" si="3"/>
        <v>45</v>
      </c>
      <c r="C47" s="3" t="s">
        <v>87</v>
      </c>
      <c r="D47" s="5" t="s">
        <v>88</v>
      </c>
      <c r="H47" s="10">
        <v>51.506500000000003</v>
      </c>
      <c r="I47" s="10">
        <v>0.27639999999999998</v>
      </c>
      <c r="K47" s="2" t="str">
        <f t="shared" si="8"/>
        <v>[51.506500, 0.276400]</v>
      </c>
      <c r="L47" s="2" t="str">
        <f t="shared" si="4"/>
        <v>[0.276400, 51.506500]</v>
      </c>
      <c r="M47" s="2" t="str">
        <f t="shared" si="9"/>
        <v>L.marker([51.506500, 0.276400]).addTo(map).bindPopup('BRICK PILLARS AND ENTRANCE GATES');</v>
      </c>
      <c r="P47" s="1" t="str">
        <f t="shared" si="2"/>
        <v>{'type': 'Feature', 'geometry': {'type' : 'Point' , 'coordinates' : [0.276400, 51.506500]}, 'properties': {'name': 'BRICK PILLARS AND ENTRANCE GATES'} };</v>
      </c>
    </row>
    <row r="48" spans="2:16" ht="28.8">
      <c r="B48" s="2">
        <f t="shared" si="3"/>
        <v>46</v>
      </c>
      <c r="D48" s="5" t="s">
        <v>89</v>
      </c>
      <c r="H48" s="10">
        <v>51.506900000000002</v>
      </c>
      <c r="I48" s="10">
        <v>0.27860000000000001</v>
      </c>
      <c r="K48" s="2" t="str">
        <f>"["&amp;TEXT(H48,"0.000000")&amp;", "&amp;TEXT(I49,"0.000000")&amp;"]"</f>
        <v>[51.506900, 0.278000]</v>
      </c>
      <c r="L48" s="2" t="str">
        <f t="shared" si="4"/>
        <v>[0.278600, 51.506900]</v>
      </c>
      <c r="M48" s="2" t="str">
        <f t="shared" si="9"/>
        <v>L.marker([51.506900, 0.278000]).addTo(map).bindPopup('DIPPING POND');</v>
      </c>
      <c r="P48" s="1" t="str">
        <f t="shared" si="2"/>
        <v>{'type': 'Feature', 'geometry': {'type' : 'Point' , 'coordinates' : [0.278600, 51.506900]}, 'properties': {'name': 'DIPPING POND'} };</v>
      </c>
    </row>
    <row r="49" spans="2:16" ht="46.8">
      <c r="B49" s="2">
        <f t="shared" si="3"/>
        <v>47</v>
      </c>
      <c r="D49" s="5" t="s">
        <v>90</v>
      </c>
      <c r="H49" s="10">
        <v>51.506599999999999</v>
      </c>
      <c r="I49" s="10">
        <v>0.27800000000000002</v>
      </c>
      <c r="K49" s="2" t="str">
        <f>"["&amp;TEXT(H49,"0.000000")&amp;", "&amp;TEXT(I48,"0.000000")&amp;"]"</f>
        <v>[51.506600, 0.278600]</v>
      </c>
      <c r="L49" s="2" t="str">
        <f t="shared" si="4"/>
        <v>[0.278000, 51.506600]</v>
      </c>
      <c r="M49" s="2" t="str">
        <f t="shared" si="9"/>
        <v>L.marker([51.506600, 0.278600]).addTo(map).bindPopup('JUMPING BLOCKS POSITIONED ON FORMER, CIRCULAR ROSE BEDS');</v>
      </c>
      <c r="P49" s="1" t="str">
        <f t="shared" si="2"/>
        <v>{'type': 'Feature', 'geometry': {'type' : 'Point' , 'coordinates' : [0.278000, 51.506600]}, 'properties': {'name': 'JUMPING BLOCKS POSITIONED ON FORMER, CIRCULAR ROSE BEDS'} };</v>
      </c>
    </row>
    <row r="50" spans="2:16" ht="43.2">
      <c r="B50" s="2">
        <f t="shared" si="3"/>
        <v>48</v>
      </c>
      <c r="D50" s="5" t="s">
        <v>91</v>
      </c>
      <c r="H50" s="10">
        <v>51.506</v>
      </c>
      <c r="I50" s="10">
        <v>0.27779999999999999</v>
      </c>
      <c r="K50" s="2" t="str">
        <f t="shared" ref="K50:K62" si="10">"["&amp;TEXT(H50,"0.000000")&amp;", "&amp;TEXT(I50,"0.000000")&amp;"]"</f>
        <v>[51.506000, 0.277800]</v>
      </c>
      <c r="L50" s="2" t="str">
        <f t="shared" si="4"/>
        <v>[0.277800, 51.506000]</v>
      </c>
      <c r="M50" s="2" t="str">
        <f t="shared" si="9"/>
        <v>L.marker([51.506000, 0.277800]).addTo(map).bindPopup('OLD PADDLING POOL');</v>
      </c>
      <c r="P50" s="1" t="str">
        <f t="shared" si="2"/>
        <v>{'type': 'Feature', 'geometry': {'type' : 'Point' , 'coordinates' : [0.277800, 51.506000]}, 'properties': {'name': 'OLD PADDLING POOL'} };</v>
      </c>
    </row>
    <row r="51" spans="2:16" ht="46.8">
      <c r="B51" s="2">
        <f t="shared" si="3"/>
        <v>49</v>
      </c>
      <c r="C51" s="6" t="s">
        <v>92</v>
      </c>
      <c r="D51" s="6" t="s">
        <v>92</v>
      </c>
      <c r="H51" s="10">
        <v>51.506889999999999</v>
      </c>
      <c r="I51" s="2">
        <v>0.272538</v>
      </c>
      <c r="K51" s="2" t="str">
        <f t="shared" si="10"/>
        <v>[51.506890, 0.272538]</v>
      </c>
      <c r="L51" s="2" t="str">
        <f t="shared" si="4"/>
        <v>[0.272538, 51.506890]</v>
      </c>
      <c r="M51" s="2" t="str">
        <f t="shared" si="9"/>
        <v>L.marker([51.506890, 0.272538]).addTo(map).bindPopup('HUMBER AVE AMENITY GREEN');</v>
      </c>
      <c r="P51" s="1" t="str">
        <f t="shared" si="2"/>
        <v>{'type': 'Feature', 'geometry': {'type' : 'Point' , 'coordinates' : [0.272538, 51.506890]}, 'properties': {'name': 'HUMBER AVE AMENITY GREEN'} };</v>
      </c>
    </row>
    <row r="52" spans="2:16" ht="46.8">
      <c r="B52" s="2">
        <f t="shared" si="3"/>
        <v>50</v>
      </c>
      <c r="C52" s="6" t="s">
        <v>92</v>
      </c>
      <c r="D52" s="9" t="s">
        <v>93</v>
      </c>
      <c r="E52" s="5" t="s">
        <v>94</v>
      </c>
      <c r="H52" s="2">
        <v>51.506900000000002</v>
      </c>
      <c r="I52" s="2">
        <v>0.27210000000000001</v>
      </c>
      <c r="K52" s="2" t="str">
        <f t="shared" si="10"/>
        <v>[51.506900, 0.272100]</v>
      </c>
      <c r="L52" s="2" t="str">
        <f t="shared" si="4"/>
        <v>[0.272100, 51.506900]</v>
      </c>
      <c r="M52" s="2" t="str">
        <f t="shared" si="9"/>
        <v>L.marker([51.506900, 0.272100]).addTo(map).bindPopup('MATURE TREES');</v>
      </c>
      <c r="P52" s="1" t="str">
        <f t="shared" si="2"/>
        <v>{'type': 'Feature', 'geometry': {'type' : 'Point' , 'coordinates' : [0.272100, 51.506900]}, 'properties': {'name': 'MATURE TREES'} };</v>
      </c>
    </row>
    <row r="53" spans="2:16" ht="28.8">
      <c r="B53" s="2">
        <f t="shared" si="3"/>
        <v>51</v>
      </c>
      <c r="D53" s="9" t="s">
        <v>93</v>
      </c>
      <c r="E53" s="5" t="s">
        <v>95</v>
      </c>
      <c r="H53" s="2">
        <v>51.507100000000001</v>
      </c>
      <c r="I53" s="2">
        <v>0.27189999999999998</v>
      </c>
      <c r="K53" s="2" t="str">
        <f t="shared" si="10"/>
        <v>[51.507100, 0.271900]</v>
      </c>
      <c r="L53" s="2" t="str">
        <f t="shared" si="4"/>
        <v>[0.271900, 51.507100]</v>
      </c>
      <c r="M53" s="2" t="str">
        <f t="shared" si="9"/>
        <v>L.marker([51.507100, 0.271900]).addTo(map).bindPopup('MATURE TREES');</v>
      </c>
      <c r="P53" s="1" t="str">
        <f t="shared" si="2"/>
        <v>{'type': 'Feature', 'geometry': {'type' : 'Point' , 'coordinates' : [0.271900, 51.507100]}, 'properties': {'name': 'MATURE TREES'} };</v>
      </c>
    </row>
    <row r="54" spans="2:16" ht="28.8">
      <c r="B54" s="2">
        <f t="shared" si="3"/>
        <v>52</v>
      </c>
      <c r="D54" s="9" t="s">
        <v>93</v>
      </c>
      <c r="E54" s="5" t="s">
        <v>96</v>
      </c>
      <c r="H54" s="2">
        <v>51.506900000000002</v>
      </c>
      <c r="I54" s="2">
        <v>0.27160000000000001</v>
      </c>
      <c r="K54" s="2" t="str">
        <f t="shared" si="10"/>
        <v>[51.506900, 0.271600]</v>
      </c>
      <c r="L54" s="2" t="str">
        <f t="shared" si="4"/>
        <v>[0.271600, 51.506900]</v>
      </c>
      <c r="M54" s="2" t="str">
        <f t="shared" si="9"/>
        <v>L.marker([51.506900, 0.271600]).addTo(map).bindPopup('MATURE TREES');</v>
      </c>
      <c r="P54" s="1" t="str">
        <f t="shared" si="2"/>
        <v>{'type': 'Feature', 'geometry': {'type' : 'Point' , 'coordinates' : [0.271600, 51.506900]}, 'properties': {'name': 'MATURE TREES'} };</v>
      </c>
    </row>
    <row r="55" spans="2:16" ht="31.2">
      <c r="B55" s="2">
        <f t="shared" si="3"/>
        <v>53</v>
      </c>
      <c r="D55" s="9" t="s">
        <v>93</v>
      </c>
      <c r="E55" s="5" t="s">
        <v>97</v>
      </c>
      <c r="H55" s="2">
        <v>51.506700000000002</v>
      </c>
      <c r="I55" s="2">
        <v>0.2717</v>
      </c>
      <c r="K55" s="2" t="str">
        <f t="shared" si="10"/>
        <v>[51.506700, 0.271700]</v>
      </c>
      <c r="L55" s="2" t="str">
        <f t="shared" si="4"/>
        <v>[0.271700, 51.506700]</v>
      </c>
      <c r="M55" s="2" t="str">
        <f t="shared" si="9"/>
        <v>L.marker([51.506700, 0.271700]).addTo(map).bindPopup('MATURE TREES');</v>
      </c>
      <c r="P55" s="1" t="str">
        <f t="shared" si="2"/>
        <v>{'type': 'Feature', 'geometry': {'type' : 'Point' , 'coordinates' : [0.271700, 51.506700]}, 'properties': {'name': 'MATURE TREES'} };</v>
      </c>
    </row>
    <row r="56" spans="2:16" ht="28.8">
      <c r="B56" s="2">
        <f t="shared" si="3"/>
        <v>54</v>
      </c>
      <c r="D56" s="9" t="s">
        <v>93</v>
      </c>
      <c r="E56" s="5" t="s">
        <v>98</v>
      </c>
      <c r="H56" s="2">
        <v>51.506700000000002</v>
      </c>
      <c r="I56" s="2">
        <v>0.27150000000000002</v>
      </c>
      <c r="K56" s="2" t="str">
        <f t="shared" si="10"/>
        <v>[51.506700, 0.271500]</v>
      </c>
      <c r="L56" s="2" t="str">
        <f t="shared" si="4"/>
        <v>[0.271500, 51.506700]</v>
      </c>
      <c r="M56" s="2" t="str">
        <f t="shared" si="9"/>
        <v>L.marker([51.506700, 0.271500]).addTo(map).bindPopup('MATURE TREES');</v>
      </c>
      <c r="P56" s="1" t="str">
        <f t="shared" si="2"/>
        <v>{'type': 'Feature', 'geometry': {'type' : 'Point' , 'coordinates' : [0.271500, 51.506700]}, 'properties': {'name': 'MATURE TREES'} };</v>
      </c>
    </row>
    <row r="57" spans="2:16" ht="28.8">
      <c r="B57" s="2">
        <f t="shared" si="3"/>
        <v>55</v>
      </c>
      <c r="D57" s="9" t="s">
        <v>93</v>
      </c>
      <c r="E57" s="5" t="s">
        <v>99</v>
      </c>
      <c r="H57" s="2">
        <v>51.506599999999999</v>
      </c>
      <c r="I57" s="2">
        <v>0.27110000000000001</v>
      </c>
      <c r="K57" s="2" t="str">
        <f t="shared" si="10"/>
        <v>[51.506600, 0.271100]</v>
      </c>
      <c r="L57" s="2" t="str">
        <f t="shared" si="4"/>
        <v>[0.271100, 51.506600]</v>
      </c>
      <c r="M57" s="2" t="str">
        <f t="shared" si="9"/>
        <v>L.marker([51.506600, 0.271100]).addTo(map).bindPopup('MATURE TREES');</v>
      </c>
      <c r="P57" s="1" t="str">
        <f t="shared" si="2"/>
        <v>{'type': 'Feature', 'geometry': {'type' : 'Point' , 'coordinates' : [0.271100, 51.506600]}, 'properties': {'name': 'MATURE TREES'} };</v>
      </c>
    </row>
    <row r="58" spans="2:16" ht="28.8">
      <c r="B58" s="2">
        <f t="shared" si="3"/>
        <v>56</v>
      </c>
      <c r="D58" s="9" t="s">
        <v>93</v>
      </c>
      <c r="E58" s="5" t="s">
        <v>100</v>
      </c>
      <c r="H58" s="2">
        <v>51.506599999999999</v>
      </c>
      <c r="I58" s="2">
        <v>0.27089999999999997</v>
      </c>
      <c r="K58" s="2" t="str">
        <f t="shared" si="10"/>
        <v>[51.506600, 0.270900]</v>
      </c>
      <c r="L58" s="2" t="str">
        <f t="shared" si="4"/>
        <v>[0.270900, 51.506600]</v>
      </c>
      <c r="M58" s="2" t="str">
        <f t="shared" si="9"/>
        <v>L.marker([51.506600, 0.270900]).addTo(map).bindPopup('MATURE TREES');</v>
      </c>
      <c r="P58" s="1" t="str">
        <f t="shared" si="2"/>
        <v>{'type': 'Feature', 'geometry': {'type' : 'Point' , 'coordinates' : [0.270900, 51.506600]}, 'properties': {'name': 'MATURE TREES'} };</v>
      </c>
    </row>
    <row r="59" spans="2:16" ht="28.8">
      <c r="B59" s="2">
        <f t="shared" si="3"/>
        <v>57</v>
      </c>
      <c r="D59" s="9" t="s">
        <v>93</v>
      </c>
      <c r="E59" s="5" t="s">
        <v>101</v>
      </c>
      <c r="H59" s="2">
        <v>51.506799999999998</v>
      </c>
      <c r="I59" s="2">
        <v>0.27089999999999997</v>
      </c>
      <c r="K59" s="2" t="str">
        <f t="shared" si="10"/>
        <v>[51.506800, 0.270900]</v>
      </c>
      <c r="L59" s="2" t="str">
        <f t="shared" si="4"/>
        <v>[0.270900, 51.506800]</v>
      </c>
      <c r="M59" s="2" t="str">
        <f t="shared" si="9"/>
        <v>L.marker([51.506800, 0.270900]).addTo(map).bindPopup('MATURE TREES');</v>
      </c>
      <c r="P59" s="1" t="str">
        <f t="shared" si="2"/>
        <v>{'type': 'Feature', 'geometry': {'type' : 'Point' , 'coordinates' : [0.270900, 51.506800]}, 'properties': {'name': 'MATURE TREES'} };</v>
      </c>
    </row>
    <row r="60" spans="2:16" ht="43.2">
      <c r="B60" s="2">
        <f t="shared" si="3"/>
        <v>58</v>
      </c>
      <c r="C60" s="3" t="s">
        <v>102</v>
      </c>
      <c r="D60" s="3" t="s">
        <v>102</v>
      </c>
      <c r="H60" s="10">
        <v>51.511200000000002</v>
      </c>
      <c r="I60" s="10">
        <v>0.28410000000000002</v>
      </c>
      <c r="K60" s="2" t="str">
        <f t="shared" si="10"/>
        <v>[51.511200, 0.284100]</v>
      </c>
      <c r="L60" s="2" t="str">
        <f t="shared" si="4"/>
        <v>[0.284100, 51.511200]</v>
      </c>
      <c r="M60" s="2" t="str">
        <f t="shared" si="9"/>
        <v>L.marker([51.511200, 0.284100]).addTo(map).bindPopup('BONNYGATE WOOD');</v>
      </c>
      <c r="P60" s="1" t="str">
        <f t="shared" si="2"/>
        <v>{'type': 'Feature', 'geometry': {'type' : 'Point' , 'coordinates' : [0.284100, 51.511200]}, 'properties': {'name': 'BONNYGATE WOOD'} };</v>
      </c>
    </row>
    <row r="61" spans="2:16" ht="43.2">
      <c r="B61" s="2">
        <f t="shared" si="3"/>
        <v>59</v>
      </c>
      <c r="D61" s="9" t="s">
        <v>103</v>
      </c>
      <c r="H61" s="10">
        <v>51.515180000000001</v>
      </c>
      <c r="I61" s="10">
        <v>0.36373</v>
      </c>
      <c r="K61" s="2" t="str">
        <f t="shared" si="10"/>
        <v>[51.515180, 0.363730]</v>
      </c>
      <c r="L61" s="2" t="str">
        <f t="shared" si="4"/>
        <v>[0.363730, 51.515180]</v>
      </c>
      <c r="M61" s="2" t="str">
        <f t="shared" si="9"/>
        <v>L.marker([51.515180, 0.363730]).addTo(map).bindPopup('Bishop Bonners Palace');</v>
      </c>
      <c r="P61" s="1" t="str">
        <f t="shared" si="2"/>
        <v>{'type': 'Feature', 'geometry': {'type' : 'Point' , 'coordinates' : [0.363730, 51.515180]}, 'properties': {'name': 'Bishop Bonners Palace'} };</v>
      </c>
    </row>
    <row r="62" spans="2:16" ht="43.2">
      <c r="C62" s="2" t="s">
        <v>109</v>
      </c>
      <c r="D62" t="s">
        <v>108</v>
      </c>
      <c r="F62" s="15" t="s">
        <v>110</v>
      </c>
      <c r="G62" s="2" t="s">
        <v>111</v>
      </c>
      <c r="H62" s="2">
        <f>VALUE(LEFT(F62,2))+VALUE(MID(F62,5,2)/60)+VALUE(MID(F62,9,2)/3600)+VALUE(MID(F62,12,2)/360000)</f>
        <v>51.516111111111108</v>
      </c>
      <c r="I62" s="2">
        <f>VALUE(LEFT(G62,2))+VALUE(MID(G62,5,2)/60)+VALUE(MID(G62,9,2)/3600)+VALUE(MID(G62,12,2)/360000)</f>
        <v>0.28305555555555556</v>
      </c>
      <c r="K62" s="2" t="str">
        <f t="shared" si="10"/>
        <v>[51.516111, 0.283056]</v>
      </c>
      <c r="L62" s="2" t="str">
        <f t="shared" si="4"/>
        <v>[0.283056, 51.516111]</v>
      </c>
      <c r="M62" s="2" t="str">
        <f t="shared" si="9"/>
        <v>L.marker([51.516111, 0.283056]).addTo(map).bindPopup('The Garden Walls ');</v>
      </c>
      <c r="P62" s="1" t="str">
        <f t="shared" si="2"/>
        <v>{'type': 'Feature', 'geometry': {'type' : 'Point' , 'coordinates' : [0.283056, 51.516111]}, 'properties': {'name': 'The Garden Walls '} };</v>
      </c>
    </row>
    <row r="63" spans="2:16">
      <c r="F63" s="1"/>
    </row>
    <row r="64" spans="2:16">
      <c r="F6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RJM</dc:creator>
  <cp:lastModifiedBy>RJM</cp:lastModifiedBy>
  <dcterms:created xsi:type="dcterms:W3CDTF">2020-09-15T10:23:27Z</dcterms:created>
  <dcterms:modified xsi:type="dcterms:W3CDTF">2020-09-18T07:29:05Z</dcterms:modified>
</cp:coreProperties>
</file>