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esktop/Deuel/chip_seq/"/>
    </mc:Choice>
  </mc:AlternateContent>
  <xr:revisionPtr revIDLastSave="0" documentId="13_ncr:1_{3DB245FD-EC58-424C-937C-3C006ADC5DC2}" xr6:coauthVersionLast="47" xr6:coauthVersionMax="47" xr10:uidLastSave="{00000000-0000-0000-0000-000000000000}"/>
  <bookViews>
    <workbookView xWindow="3420" yWindow="2200" windowWidth="27240" windowHeight="16440" activeTab="1" xr2:uid="{85443006-5EF9-6844-81D3-DBFAAE4AEAB7}"/>
  </bookViews>
  <sheets>
    <sheet name=" rt-pcr " sheetId="1" r:id="rId1"/>
    <sheet name="Csta" sheetId="2" r:id="rId2"/>
    <sheet name="Akt2" sheetId="4" r:id="rId3"/>
    <sheet name="Cers1" sheetId="5" r:id="rId4"/>
    <sheet name="Plin2" sheetId="6" r:id="rId5"/>
    <sheet name="Insig2" sheetId="7" r:id="rId6"/>
    <sheet name="Results" sheetId="3" r:id="rId7"/>
    <sheet name="Deuel" sheetId="8" r:id="rId8"/>
    <sheet name="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8" l="1"/>
  <c r="I38" i="8"/>
  <c r="I39" i="8"/>
  <c r="I40" i="8"/>
  <c r="I41" i="8"/>
  <c r="I42" i="8"/>
  <c r="I43" i="8"/>
  <c r="I44" i="8"/>
  <c r="I45" i="8"/>
  <c r="I46" i="8"/>
  <c r="I47" i="8"/>
  <c r="I48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" i="8"/>
  <c r="AC6" i="7"/>
  <c r="Z6" i="7"/>
  <c r="V6" i="7"/>
  <c r="S6" i="7"/>
  <c r="O6" i="7"/>
  <c r="L6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C6" i="6"/>
  <c r="Z6" i="6"/>
  <c r="V6" i="6"/>
  <c r="S6" i="6"/>
  <c r="O6" i="6"/>
  <c r="L6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C6" i="2"/>
  <c r="Z6" i="2"/>
  <c r="V6" i="2"/>
  <c r="S6" i="2"/>
  <c r="O6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L6" i="2"/>
  <c r="AC6" i="5"/>
  <c r="Z6" i="5"/>
  <c r="V6" i="5"/>
  <c r="S6" i="5"/>
  <c r="M6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O5" i="5"/>
  <c r="J6" i="5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AD22" i="7"/>
  <c r="AD16" i="7" s="1"/>
  <c r="AC22" i="7"/>
  <c r="AC16" i="7" s="1"/>
  <c r="AB22" i="7"/>
  <c r="AB16" i="7" s="1"/>
  <c r="AA22" i="7"/>
  <c r="AA16" i="7" s="1"/>
  <c r="Z22" i="7"/>
  <c r="Z14" i="7" s="1"/>
  <c r="Y22" i="7"/>
  <c r="Y14" i="7" s="1"/>
  <c r="X22" i="7"/>
  <c r="X16" i="7" s="1"/>
  <c r="W22" i="7"/>
  <c r="W16" i="7" s="1"/>
  <c r="V22" i="7"/>
  <c r="V16" i="7" s="1"/>
  <c r="U22" i="7"/>
  <c r="U16" i="7" s="1"/>
  <c r="T22" i="7"/>
  <c r="T16" i="7" s="1"/>
  <c r="S22" i="7"/>
  <c r="S16" i="7" s="1"/>
  <c r="R22" i="7"/>
  <c r="Q22" i="7"/>
  <c r="Q14" i="7" s="1"/>
  <c r="P22" i="7"/>
  <c r="P16" i="7" s="1"/>
  <c r="O22" i="7"/>
  <c r="O16" i="7" s="1"/>
  <c r="N22" i="7"/>
  <c r="N16" i="7" s="1"/>
  <c r="M22" i="7"/>
  <c r="M16" i="7" s="1"/>
  <c r="L22" i="7"/>
  <c r="L16" i="7" s="1"/>
  <c r="K22" i="7"/>
  <c r="K16" i="7" s="1"/>
  <c r="J22" i="7"/>
  <c r="J14" i="7" s="1"/>
  <c r="AD21" i="7"/>
  <c r="AD24" i="7" s="1"/>
  <c r="AC21" i="7"/>
  <c r="AB21" i="7"/>
  <c r="AB15" i="7" s="1"/>
  <c r="AA21" i="7"/>
  <c r="AA15" i="7" s="1"/>
  <c r="Z21" i="7"/>
  <c r="Z24" i="7" s="1"/>
  <c r="Y21" i="7"/>
  <c r="X21" i="7"/>
  <c r="X15" i="7" s="1"/>
  <c r="W21" i="7"/>
  <c r="W13" i="7" s="1"/>
  <c r="V21" i="7"/>
  <c r="V24" i="7" s="1"/>
  <c r="U21" i="7"/>
  <c r="T21" i="7"/>
  <c r="T15" i="7" s="1"/>
  <c r="S21" i="7"/>
  <c r="S13" i="7" s="1"/>
  <c r="R21" i="7"/>
  <c r="R24" i="7" s="1"/>
  <c r="Q21" i="7"/>
  <c r="P21" i="7"/>
  <c r="P15" i="7" s="1"/>
  <c r="O21" i="7"/>
  <c r="O15" i="7" s="1"/>
  <c r="N21" i="7"/>
  <c r="N24" i="7" s="1"/>
  <c r="M21" i="7"/>
  <c r="L21" i="7"/>
  <c r="L15" i="7" s="1"/>
  <c r="K21" i="7"/>
  <c r="K15" i="7" s="1"/>
  <c r="J21" i="7"/>
  <c r="J24" i="7" s="1"/>
  <c r="R16" i="7"/>
  <c r="Q16" i="7"/>
  <c r="I16" i="7"/>
  <c r="H16" i="7"/>
  <c r="G16" i="7"/>
  <c r="F16" i="7"/>
  <c r="E16" i="7"/>
  <c r="D16" i="7"/>
  <c r="C16" i="7"/>
  <c r="AC15" i="7"/>
  <c r="Y15" i="7"/>
  <c r="W15" i="7"/>
  <c r="U15" i="7"/>
  <c r="S15" i="7"/>
  <c r="Q15" i="7"/>
  <c r="M15" i="7"/>
  <c r="I15" i="7"/>
  <c r="H15" i="7"/>
  <c r="G15" i="7"/>
  <c r="F15" i="7"/>
  <c r="E15" i="7"/>
  <c r="D15" i="7"/>
  <c r="C15" i="7"/>
  <c r="AA14" i="7"/>
  <c r="W14" i="7"/>
  <c r="V14" i="7"/>
  <c r="R14" i="7"/>
  <c r="O14" i="7"/>
  <c r="N14" i="7"/>
  <c r="K14" i="7"/>
  <c r="I14" i="7"/>
  <c r="H14" i="7"/>
  <c r="G14" i="7"/>
  <c r="F14" i="7"/>
  <c r="E14" i="7"/>
  <c r="D14" i="7"/>
  <c r="C14" i="7"/>
  <c r="AC13" i="7"/>
  <c r="AA13" i="7"/>
  <c r="Y13" i="7"/>
  <c r="U13" i="7"/>
  <c r="Q13" i="7"/>
  <c r="O13" i="7"/>
  <c r="N13" i="7"/>
  <c r="M13" i="7"/>
  <c r="K13" i="7"/>
  <c r="I13" i="7"/>
  <c r="I17" i="7" s="1"/>
  <c r="I18" i="7" s="1"/>
  <c r="I29" i="7" s="1"/>
  <c r="H13" i="7"/>
  <c r="H17" i="7" s="1"/>
  <c r="H18" i="7" s="1"/>
  <c r="H29" i="7" s="1"/>
  <c r="G13" i="7"/>
  <c r="G17" i="7" s="1"/>
  <c r="G18" i="7" s="1"/>
  <c r="G29" i="7" s="1"/>
  <c r="F13" i="7"/>
  <c r="F17" i="7" s="1"/>
  <c r="F18" i="7" s="1"/>
  <c r="F29" i="7" s="1"/>
  <c r="E13" i="7"/>
  <c r="E17" i="7" s="1"/>
  <c r="E18" i="7" s="1"/>
  <c r="E29" i="7" s="1"/>
  <c r="D13" i="7"/>
  <c r="D17" i="7" s="1"/>
  <c r="D18" i="7" s="1"/>
  <c r="D29" i="7" s="1"/>
  <c r="C13" i="7"/>
  <c r="C17" i="7" s="1"/>
  <c r="C18" i="7" s="1"/>
  <c r="C29" i="7" s="1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I28" i="7" s="1"/>
  <c r="H10" i="7"/>
  <c r="H28" i="7" s="1"/>
  <c r="G10" i="7"/>
  <c r="G28" i="7" s="1"/>
  <c r="F10" i="7"/>
  <c r="F28" i="7" s="1"/>
  <c r="F30" i="7" s="1"/>
  <c r="E10" i="7"/>
  <c r="E28" i="7" s="1"/>
  <c r="D10" i="7"/>
  <c r="D28" i="7" s="1"/>
  <c r="C10" i="7"/>
  <c r="C28" i="7" s="1"/>
  <c r="C30" i="7" s="1"/>
  <c r="N5" i="7"/>
  <c r="M5" i="7"/>
  <c r="L5" i="7"/>
  <c r="K5" i="7"/>
  <c r="J5" i="7"/>
  <c r="I5" i="7"/>
  <c r="H5" i="7"/>
  <c r="G5" i="7"/>
  <c r="F5" i="7"/>
  <c r="E5" i="7"/>
  <c r="D5" i="7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AD22" i="6"/>
  <c r="AD16" i="6" s="1"/>
  <c r="AC22" i="6"/>
  <c r="AB22" i="6"/>
  <c r="AB16" i="6" s="1"/>
  <c r="AA22" i="6"/>
  <c r="AA16" i="6" s="1"/>
  <c r="Z22" i="6"/>
  <c r="Y22" i="6"/>
  <c r="X22" i="6"/>
  <c r="X16" i="6" s="1"/>
  <c r="W22" i="6"/>
  <c r="W16" i="6" s="1"/>
  <c r="V22" i="6"/>
  <c r="V16" i="6" s="1"/>
  <c r="U22" i="6"/>
  <c r="T22" i="6"/>
  <c r="T16" i="6" s="1"/>
  <c r="S22" i="6"/>
  <c r="S16" i="6" s="1"/>
  <c r="R22" i="6"/>
  <c r="Q22" i="6"/>
  <c r="P22" i="6"/>
  <c r="P16" i="6" s="1"/>
  <c r="O22" i="6"/>
  <c r="O16" i="6" s="1"/>
  <c r="N22" i="6"/>
  <c r="N16" i="6" s="1"/>
  <c r="M22" i="6"/>
  <c r="L22" i="6"/>
  <c r="L16" i="6" s="1"/>
  <c r="K22" i="6"/>
  <c r="K16" i="6" s="1"/>
  <c r="J22" i="6"/>
  <c r="AD21" i="6"/>
  <c r="AC21" i="6"/>
  <c r="AC24" i="6" s="1"/>
  <c r="AB21" i="6"/>
  <c r="AB15" i="6" s="1"/>
  <c r="AA21" i="6"/>
  <c r="AA15" i="6" s="1"/>
  <c r="Z21" i="6"/>
  <c r="Y21" i="6"/>
  <c r="Y24" i="6" s="1"/>
  <c r="X21" i="6"/>
  <c r="X15" i="6" s="1"/>
  <c r="W21" i="6"/>
  <c r="W15" i="6" s="1"/>
  <c r="V21" i="6"/>
  <c r="U21" i="6"/>
  <c r="U24" i="6" s="1"/>
  <c r="T21" i="6"/>
  <c r="T15" i="6" s="1"/>
  <c r="S21" i="6"/>
  <c r="R21" i="6"/>
  <c r="Q21" i="6"/>
  <c r="Q24" i="6" s="1"/>
  <c r="P21" i="6"/>
  <c r="P15" i="6" s="1"/>
  <c r="O21" i="6"/>
  <c r="O15" i="6" s="1"/>
  <c r="N21" i="6"/>
  <c r="M21" i="6"/>
  <c r="M24" i="6" s="1"/>
  <c r="L21" i="6"/>
  <c r="L15" i="6" s="1"/>
  <c r="K21" i="6"/>
  <c r="K15" i="6" s="1"/>
  <c r="J21" i="6"/>
  <c r="AC16" i="6"/>
  <c r="Z16" i="6"/>
  <c r="Y16" i="6"/>
  <c r="U16" i="6"/>
  <c r="R16" i="6"/>
  <c r="Q16" i="6"/>
  <c r="M16" i="6"/>
  <c r="J16" i="6"/>
  <c r="I16" i="6"/>
  <c r="H16" i="6"/>
  <c r="G16" i="6"/>
  <c r="F16" i="6"/>
  <c r="E16" i="6"/>
  <c r="D16" i="6"/>
  <c r="C16" i="6"/>
  <c r="AC15" i="6"/>
  <c r="U15" i="6"/>
  <c r="S15" i="6"/>
  <c r="R15" i="6"/>
  <c r="Q15" i="6"/>
  <c r="M15" i="6"/>
  <c r="I15" i="6"/>
  <c r="H15" i="6"/>
  <c r="G15" i="6"/>
  <c r="F15" i="6"/>
  <c r="E15" i="6"/>
  <c r="D15" i="6"/>
  <c r="C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D13" i="6"/>
  <c r="AC13" i="6"/>
  <c r="AB13" i="6"/>
  <c r="AB17" i="6" s="1"/>
  <c r="AB18" i="6" s="1"/>
  <c r="AB29" i="6" s="1"/>
  <c r="AA13" i="6"/>
  <c r="Z13" i="6"/>
  <c r="Y13" i="6"/>
  <c r="X13" i="6"/>
  <c r="X17" i="6" s="1"/>
  <c r="X18" i="6" s="1"/>
  <c r="X29" i="6" s="1"/>
  <c r="W13" i="6"/>
  <c r="V13" i="6"/>
  <c r="U13" i="6"/>
  <c r="T13" i="6"/>
  <c r="T17" i="6" s="1"/>
  <c r="T18" i="6" s="1"/>
  <c r="T29" i="6" s="1"/>
  <c r="S13" i="6"/>
  <c r="R13" i="6"/>
  <c r="Q13" i="6"/>
  <c r="P13" i="6"/>
  <c r="P17" i="6" s="1"/>
  <c r="P18" i="6" s="1"/>
  <c r="P29" i="6" s="1"/>
  <c r="S37" i="6" s="1"/>
  <c r="O13" i="6"/>
  <c r="N13" i="6"/>
  <c r="M13" i="6"/>
  <c r="L13" i="6"/>
  <c r="L17" i="6" s="1"/>
  <c r="L18" i="6" s="1"/>
  <c r="L29" i="6" s="1"/>
  <c r="K13" i="6"/>
  <c r="J13" i="6"/>
  <c r="I13" i="6"/>
  <c r="I17" i="6" s="1"/>
  <c r="I18" i="6" s="1"/>
  <c r="I29" i="6" s="1"/>
  <c r="H13" i="6"/>
  <c r="H17" i="6" s="1"/>
  <c r="H18" i="6" s="1"/>
  <c r="H29" i="6" s="1"/>
  <c r="G13" i="6"/>
  <c r="G17" i="6" s="1"/>
  <c r="G18" i="6" s="1"/>
  <c r="G29" i="6" s="1"/>
  <c r="F13" i="6"/>
  <c r="F17" i="6" s="1"/>
  <c r="F18" i="6" s="1"/>
  <c r="F29" i="6" s="1"/>
  <c r="E13" i="6"/>
  <c r="E17" i="6" s="1"/>
  <c r="E18" i="6" s="1"/>
  <c r="E29" i="6" s="1"/>
  <c r="D13" i="6"/>
  <c r="D17" i="6" s="1"/>
  <c r="D18" i="6" s="1"/>
  <c r="D29" i="6" s="1"/>
  <c r="C13" i="6"/>
  <c r="C17" i="6" s="1"/>
  <c r="C18" i="6" s="1"/>
  <c r="C29" i="6" s="1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I28" i="6" s="1"/>
  <c r="H10" i="6"/>
  <c r="H28" i="6" s="1"/>
  <c r="H30" i="6" s="1"/>
  <c r="G10" i="6"/>
  <c r="G28" i="6" s="1"/>
  <c r="F10" i="6"/>
  <c r="F28" i="6" s="1"/>
  <c r="E10" i="6"/>
  <c r="E28" i="6" s="1"/>
  <c r="D10" i="6"/>
  <c r="D28" i="6" s="1"/>
  <c r="D30" i="6" s="1"/>
  <c r="C10" i="6"/>
  <c r="C28" i="6" s="1"/>
  <c r="C30" i="6" s="1"/>
  <c r="N5" i="6"/>
  <c r="M5" i="6"/>
  <c r="L5" i="6"/>
  <c r="K5" i="6"/>
  <c r="J5" i="6"/>
  <c r="I5" i="6"/>
  <c r="H5" i="6"/>
  <c r="G5" i="6"/>
  <c r="F5" i="6"/>
  <c r="E5" i="6"/>
  <c r="D5" i="6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AD22" i="5"/>
  <c r="AD16" i="5" s="1"/>
  <c r="AC22" i="5"/>
  <c r="AC16" i="5" s="1"/>
  <c r="AB22" i="5"/>
  <c r="AA22" i="5"/>
  <c r="AA16" i="5" s="1"/>
  <c r="Z22" i="5"/>
  <c r="Y22" i="5"/>
  <c r="Y16" i="5" s="1"/>
  <c r="X22" i="5"/>
  <c r="W22" i="5"/>
  <c r="W16" i="5" s="1"/>
  <c r="V22" i="5"/>
  <c r="U22" i="5"/>
  <c r="U16" i="5" s="1"/>
  <c r="T22" i="5"/>
  <c r="S22" i="5"/>
  <c r="S16" i="5" s="1"/>
  <c r="R22" i="5"/>
  <c r="R16" i="5" s="1"/>
  <c r="Q22" i="5"/>
  <c r="Q16" i="5" s="1"/>
  <c r="P22" i="5"/>
  <c r="O22" i="5"/>
  <c r="O16" i="5" s="1"/>
  <c r="N22" i="5"/>
  <c r="N16" i="5" s="1"/>
  <c r="M22" i="5"/>
  <c r="M16" i="5" s="1"/>
  <c r="L22" i="5"/>
  <c r="K22" i="5"/>
  <c r="K16" i="5" s="1"/>
  <c r="J22" i="5"/>
  <c r="AD21" i="5"/>
  <c r="AD24" i="5" s="1"/>
  <c r="AC21" i="5"/>
  <c r="AB21" i="5"/>
  <c r="AB15" i="5" s="1"/>
  <c r="AA21" i="5"/>
  <c r="Z21" i="5"/>
  <c r="Z24" i="5" s="1"/>
  <c r="Y21" i="5"/>
  <c r="X21" i="5"/>
  <c r="X15" i="5" s="1"/>
  <c r="W21" i="5"/>
  <c r="V21" i="5"/>
  <c r="V24" i="5" s="1"/>
  <c r="U21" i="5"/>
  <c r="T21" i="5"/>
  <c r="T15" i="5" s="1"/>
  <c r="S21" i="5"/>
  <c r="R21" i="5"/>
  <c r="R24" i="5" s="1"/>
  <c r="Q21" i="5"/>
  <c r="P21" i="5"/>
  <c r="P15" i="5" s="1"/>
  <c r="O21" i="5"/>
  <c r="N21" i="5"/>
  <c r="N24" i="5" s="1"/>
  <c r="M21" i="5"/>
  <c r="L21" i="5"/>
  <c r="L15" i="5" s="1"/>
  <c r="K21" i="5"/>
  <c r="J21" i="5"/>
  <c r="J24" i="5" s="1"/>
  <c r="AB16" i="5"/>
  <c r="Z16" i="5"/>
  <c r="X16" i="5"/>
  <c r="V16" i="5"/>
  <c r="T16" i="5"/>
  <c r="P16" i="5"/>
  <c r="L16" i="5"/>
  <c r="J16" i="5"/>
  <c r="I16" i="5"/>
  <c r="H16" i="5"/>
  <c r="G16" i="5"/>
  <c r="F16" i="5"/>
  <c r="E16" i="5"/>
  <c r="D16" i="5"/>
  <c r="C16" i="5"/>
  <c r="AC15" i="5"/>
  <c r="AA15" i="5"/>
  <c r="Y15" i="5"/>
  <c r="W15" i="5"/>
  <c r="U15" i="5"/>
  <c r="S15" i="5"/>
  <c r="Q15" i="5"/>
  <c r="O15" i="5"/>
  <c r="M15" i="5"/>
  <c r="K15" i="5"/>
  <c r="I15" i="5"/>
  <c r="H15" i="5"/>
  <c r="G15" i="5"/>
  <c r="F15" i="5"/>
  <c r="E15" i="5"/>
  <c r="D15" i="5"/>
  <c r="C15" i="5"/>
  <c r="AD14" i="5"/>
  <c r="AB14" i="5"/>
  <c r="AA14" i="5"/>
  <c r="Z14" i="5"/>
  <c r="X14" i="5"/>
  <c r="W14" i="5"/>
  <c r="V14" i="5"/>
  <c r="T14" i="5"/>
  <c r="S14" i="5"/>
  <c r="R14" i="5"/>
  <c r="P14" i="5"/>
  <c r="O14" i="5"/>
  <c r="N14" i="5"/>
  <c r="L14" i="5"/>
  <c r="K14" i="5"/>
  <c r="J14" i="5"/>
  <c r="I14" i="5"/>
  <c r="H14" i="5"/>
  <c r="G14" i="5"/>
  <c r="F14" i="5"/>
  <c r="E14" i="5"/>
  <c r="D14" i="5"/>
  <c r="C14" i="5"/>
  <c r="AC13" i="5"/>
  <c r="AB13" i="5"/>
  <c r="AA13" i="5"/>
  <c r="Y13" i="5"/>
  <c r="X13" i="5"/>
  <c r="W13" i="5"/>
  <c r="W17" i="5" s="1"/>
  <c r="W18" i="5" s="1"/>
  <c r="W29" i="5" s="1"/>
  <c r="V37" i="5" s="1"/>
  <c r="U13" i="5"/>
  <c r="T13" i="5"/>
  <c r="S13" i="5"/>
  <c r="Q13" i="5"/>
  <c r="P13" i="5"/>
  <c r="O13" i="5"/>
  <c r="M13" i="5"/>
  <c r="L13" i="5"/>
  <c r="K13" i="5"/>
  <c r="I13" i="5"/>
  <c r="I17" i="5" s="1"/>
  <c r="I18" i="5" s="1"/>
  <c r="I29" i="5" s="1"/>
  <c r="H13" i="5"/>
  <c r="H17" i="5" s="1"/>
  <c r="H18" i="5" s="1"/>
  <c r="H29" i="5" s="1"/>
  <c r="G13" i="5"/>
  <c r="G17" i="5" s="1"/>
  <c r="G18" i="5" s="1"/>
  <c r="G29" i="5" s="1"/>
  <c r="F13" i="5"/>
  <c r="F17" i="5" s="1"/>
  <c r="F18" i="5" s="1"/>
  <c r="F29" i="5" s="1"/>
  <c r="E13" i="5"/>
  <c r="E17" i="5" s="1"/>
  <c r="E18" i="5" s="1"/>
  <c r="E29" i="5" s="1"/>
  <c r="D13" i="5"/>
  <c r="D17" i="5" s="1"/>
  <c r="D18" i="5" s="1"/>
  <c r="D29" i="5" s="1"/>
  <c r="C13" i="5"/>
  <c r="C17" i="5" s="1"/>
  <c r="C18" i="5" s="1"/>
  <c r="C29" i="5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I28" i="5" s="1"/>
  <c r="H10" i="5"/>
  <c r="H28" i="5" s="1"/>
  <c r="G10" i="5"/>
  <c r="G28" i="5" s="1"/>
  <c r="F10" i="5"/>
  <c r="F28" i="5" s="1"/>
  <c r="E10" i="5"/>
  <c r="E28" i="5" s="1"/>
  <c r="D10" i="5"/>
  <c r="D28" i="5" s="1"/>
  <c r="C10" i="5"/>
  <c r="C28" i="5" s="1"/>
  <c r="C30" i="5" s="1"/>
  <c r="N5" i="5"/>
  <c r="M5" i="5"/>
  <c r="L5" i="5"/>
  <c r="K5" i="5"/>
  <c r="J5" i="5"/>
  <c r="I5" i="5"/>
  <c r="H5" i="5"/>
  <c r="G5" i="5"/>
  <c r="F5" i="5"/>
  <c r="E5" i="5"/>
  <c r="D5" i="5"/>
  <c r="AD22" i="4"/>
  <c r="AD21" i="4"/>
  <c r="AC22" i="4"/>
  <c r="AC21" i="4"/>
  <c r="AB22" i="4"/>
  <c r="AB21" i="4"/>
  <c r="AA22" i="4"/>
  <c r="AA21" i="4"/>
  <c r="AA24" i="4" s="1"/>
  <c r="Z22" i="4"/>
  <c r="Z21" i="4"/>
  <c r="Y22" i="4"/>
  <c r="Y21" i="4"/>
  <c r="X22" i="4"/>
  <c r="X21" i="4"/>
  <c r="W22" i="4"/>
  <c r="W21" i="4"/>
  <c r="W24" i="4" s="1"/>
  <c r="V22" i="4"/>
  <c r="V21" i="4"/>
  <c r="U22" i="4"/>
  <c r="U21" i="4"/>
  <c r="T22" i="4"/>
  <c r="T21" i="4"/>
  <c r="S22" i="4"/>
  <c r="S21" i="4"/>
  <c r="S24" i="4" s="1"/>
  <c r="R22" i="4"/>
  <c r="R21" i="4"/>
  <c r="Q22" i="4"/>
  <c r="Q21" i="4"/>
  <c r="P22" i="4"/>
  <c r="P21" i="4"/>
  <c r="O22" i="4"/>
  <c r="O21" i="4"/>
  <c r="O24" i="4" s="1"/>
  <c r="N22" i="4"/>
  <c r="N21" i="4"/>
  <c r="M22" i="4"/>
  <c r="M21" i="4"/>
  <c r="L22" i="4"/>
  <c r="L21" i="4"/>
  <c r="K22" i="4"/>
  <c r="K21" i="4"/>
  <c r="K24" i="4" s="1"/>
  <c r="J22" i="4"/>
  <c r="J21" i="4"/>
  <c r="AD24" i="4"/>
  <c r="AC24" i="4"/>
  <c r="AB24" i="4"/>
  <c r="Z24" i="4"/>
  <c r="Y24" i="4"/>
  <c r="X24" i="4"/>
  <c r="V24" i="4"/>
  <c r="U24" i="4"/>
  <c r="T24" i="4"/>
  <c r="R24" i="4"/>
  <c r="Q24" i="4"/>
  <c r="P24" i="4"/>
  <c r="N24" i="4"/>
  <c r="M24" i="4"/>
  <c r="L24" i="4"/>
  <c r="J24" i="4"/>
  <c r="I24" i="4"/>
  <c r="H24" i="4"/>
  <c r="G24" i="4"/>
  <c r="F24" i="4"/>
  <c r="E24" i="4"/>
  <c r="D24" i="4"/>
  <c r="C24" i="4"/>
  <c r="AD23" i="4"/>
  <c r="AC23" i="4"/>
  <c r="AB23" i="4"/>
  <c r="Z23" i="4"/>
  <c r="Y23" i="4"/>
  <c r="X23" i="4"/>
  <c r="V23" i="4"/>
  <c r="U23" i="4"/>
  <c r="T23" i="4"/>
  <c r="R23" i="4"/>
  <c r="Q23" i="4"/>
  <c r="P23" i="4"/>
  <c r="N23" i="4"/>
  <c r="M23" i="4"/>
  <c r="L23" i="4"/>
  <c r="J23" i="4"/>
  <c r="I23" i="4"/>
  <c r="H23" i="4"/>
  <c r="G23" i="4"/>
  <c r="F23" i="4"/>
  <c r="E23" i="4"/>
  <c r="D23" i="4"/>
  <c r="C23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D13" i="4"/>
  <c r="AD17" i="4" s="1"/>
  <c r="AD18" i="4" s="1"/>
  <c r="AD29" i="4" s="1"/>
  <c r="Y37" i="4" s="1"/>
  <c r="AC13" i="4"/>
  <c r="AC17" i="4" s="1"/>
  <c r="AC18" i="4" s="1"/>
  <c r="AC29" i="4" s="1"/>
  <c r="AB13" i="4"/>
  <c r="AB17" i="4" s="1"/>
  <c r="AB18" i="4" s="1"/>
  <c r="AB29" i="4" s="1"/>
  <c r="AA13" i="4"/>
  <c r="AA17" i="4" s="1"/>
  <c r="AA18" i="4" s="1"/>
  <c r="AA29" i="4" s="1"/>
  <c r="Z13" i="4"/>
  <c r="Z17" i="4" s="1"/>
  <c r="Z18" i="4" s="1"/>
  <c r="Z29" i="4" s="1"/>
  <c r="Y13" i="4"/>
  <c r="Y17" i="4" s="1"/>
  <c r="Y18" i="4" s="1"/>
  <c r="Y29" i="4" s="1"/>
  <c r="X13" i="4"/>
  <c r="X17" i="4" s="1"/>
  <c r="X18" i="4" s="1"/>
  <c r="X29" i="4" s="1"/>
  <c r="W13" i="4"/>
  <c r="W17" i="4" s="1"/>
  <c r="W18" i="4" s="1"/>
  <c r="W29" i="4" s="1"/>
  <c r="V37" i="4" s="1"/>
  <c r="V13" i="4"/>
  <c r="V17" i="4" s="1"/>
  <c r="V18" i="4" s="1"/>
  <c r="V29" i="4" s="1"/>
  <c r="U13" i="4"/>
  <c r="U17" i="4" s="1"/>
  <c r="U18" i="4" s="1"/>
  <c r="U29" i="4" s="1"/>
  <c r="T13" i="4"/>
  <c r="T17" i="4" s="1"/>
  <c r="T18" i="4" s="1"/>
  <c r="T29" i="4" s="1"/>
  <c r="S13" i="4"/>
  <c r="S17" i="4" s="1"/>
  <c r="S18" i="4" s="1"/>
  <c r="S29" i="4" s="1"/>
  <c r="R13" i="4"/>
  <c r="R17" i="4" s="1"/>
  <c r="R18" i="4" s="1"/>
  <c r="R29" i="4" s="1"/>
  <c r="Q13" i="4"/>
  <c r="Q17" i="4" s="1"/>
  <c r="Q18" i="4" s="1"/>
  <c r="Q29" i="4" s="1"/>
  <c r="P13" i="4"/>
  <c r="P17" i="4" s="1"/>
  <c r="P18" i="4" s="1"/>
  <c r="P29" i="4" s="1"/>
  <c r="S37" i="4" s="1"/>
  <c r="O13" i="4"/>
  <c r="O17" i="4" s="1"/>
  <c r="O18" i="4" s="1"/>
  <c r="O29" i="4" s="1"/>
  <c r="N13" i="4"/>
  <c r="N17" i="4" s="1"/>
  <c r="N18" i="4" s="1"/>
  <c r="N29" i="4" s="1"/>
  <c r="M13" i="4"/>
  <c r="M17" i="4" s="1"/>
  <c r="M18" i="4" s="1"/>
  <c r="M29" i="4" s="1"/>
  <c r="L13" i="4"/>
  <c r="L17" i="4" s="1"/>
  <c r="L18" i="4" s="1"/>
  <c r="L29" i="4" s="1"/>
  <c r="K13" i="4"/>
  <c r="K17" i="4" s="1"/>
  <c r="K18" i="4" s="1"/>
  <c r="K29" i="4" s="1"/>
  <c r="J13" i="4"/>
  <c r="J17" i="4" s="1"/>
  <c r="J18" i="4" s="1"/>
  <c r="J29" i="4" s="1"/>
  <c r="I13" i="4"/>
  <c r="I17" i="4" s="1"/>
  <c r="I18" i="4" s="1"/>
  <c r="I29" i="4" s="1"/>
  <c r="H13" i="4"/>
  <c r="H17" i="4" s="1"/>
  <c r="H18" i="4" s="1"/>
  <c r="H29" i="4" s="1"/>
  <c r="G13" i="4"/>
  <c r="G17" i="4" s="1"/>
  <c r="G18" i="4" s="1"/>
  <c r="G29" i="4" s="1"/>
  <c r="F13" i="4"/>
  <c r="F17" i="4" s="1"/>
  <c r="F18" i="4" s="1"/>
  <c r="F29" i="4" s="1"/>
  <c r="E13" i="4"/>
  <c r="E17" i="4" s="1"/>
  <c r="E18" i="4" s="1"/>
  <c r="E29" i="4" s="1"/>
  <c r="D13" i="4"/>
  <c r="D17" i="4" s="1"/>
  <c r="D18" i="4" s="1"/>
  <c r="D29" i="4" s="1"/>
  <c r="C13" i="4"/>
  <c r="C17" i="4" s="1"/>
  <c r="C18" i="4" s="1"/>
  <c r="C29" i="4" s="1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D28" i="4" s="1"/>
  <c r="AC10" i="4"/>
  <c r="AC28" i="4" s="1"/>
  <c r="AB10" i="4"/>
  <c r="AA10" i="4"/>
  <c r="Z10" i="4"/>
  <c r="Z28" i="4" s="1"/>
  <c r="Y10" i="4"/>
  <c r="Y28" i="4" s="1"/>
  <c r="X10" i="4"/>
  <c r="X28" i="4" s="1"/>
  <c r="W10" i="4"/>
  <c r="V10" i="4"/>
  <c r="V28" i="4" s="1"/>
  <c r="U10" i="4"/>
  <c r="U28" i="4" s="1"/>
  <c r="T10" i="4"/>
  <c r="T28" i="4" s="1"/>
  <c r="S10" i="4"/>
  <c r="R10" i="4"/>
  <c r="R28" i="4" s="1"/>
  <c r="Q10" i="4"/>
  <c r="Q28" i="4" s="1"/>
  <c r="P10" i="4"/>
  <c r="P28" i="4" s="1"/>
  <c r="O10" i="4"/>
  <c r="N10" i="4"/>
  <c r="N28" i="4" s="1"/>
  <c r="M10" i="4"/>
  <c r="M28" i="4" s="1"/>
  <c r="L10" i="4"/>
  <c r="L28" i="4" s="1"/>
  <c r="K10" i="4"/>
  <c r="J10" i="4"/>
  <c r="J28" i="4" s="1"/>
  <c r="I10" i="4"/>
  <c r="I28" i="4" s="1"/>
  <c r="H10" i="4"/>
  <c r="H28" i="4" s="1"/>
  <c r="G10" i="4"/>
  <c r="G28" i="4" s="1"/>
  <c r="F10" i="4"/>
  <c r="F28" i="4" s="1"/>
  <c r="E10" i="4"/>
  <c r="E28" i="4" s="1"/>
  <c r="D10" i="4"/>
  <c r="D28" i="4" s="1"/>
  <c r="C10" i="4"/>
  <c r="C28" i="4" s="1"/>
  <c r="C30" i="4" s="1"/>
  <c r="N5" i="4"/>
  <c r="M5" i="4"/>
  <c r="L5" i="4"/>
  <c r="K5" i="4"/>
  <c r="J5" i="4"/>
  <c r="I5" i="4"/>
  <c r="H5" i="4"/>
  <c r="G5" i="4"/>
  <c r="F5" i="4"/>
  <c r="E5" i="4"/>
  <c r="D5" i="4"/>
  <c r="L24" i="2"/>
  <c r="I14" i="2"/>
  <c r="J14" i="2"/>
  <c r="N14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Q10" i="2"/>
  <c r="Q28" i="2" s="1"/>
  <c r="R10" i="2"/>
  <c r="R28" i="2" s="1"/>
  <c r="S10" i="2"/>
  <c r="T10" i="2"/>
  <c r="U10" i="2"/>
  <c r="U28" i="2" s="1"/>
  <c r="V10" i="2"/>
  <c r="V28" i="2" s="1"/>
  <c r="W10" i="2"/>
  <c r="X10" i="2"/>
  <c r="Y10" i="2"/>
  <c r="Y28" i="2" s="1"/>
  <c r="Z10" i="2"/>
  <c r="Z28" i="2" s="1"/>
  <c r="AA10" i="2"/>
  <c r="AB10" i="2"/>
  <c r="AC10" i="2"/>
  <c r="AC28" i="2" s="1"/>
  <c r="AD10" i="2"/>
  <c r="AD28" i="2" s="1"/>
  <c r="Y35" i="2" s="1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H24" i="2"/>
  <c r="G24" i="2"/>
  <c r="F24" i="2"/>
  <c r="E24" i="2"/>
  <c r="D24" i="2"/>
  <c r="C24" i="2"/>
  <c r="H23" i="2"/>
  <c r="G23" i="2"/>
  <c r="F23" i="2"/>
  <c r="E23" i="2"/>
  <c r="D23" i="2"/>
  <c r="C23" i="2"/>
  <c r="M14" i="2"/>
  <c r="P24" i="2"/>
  <c r="O23" i="2"/>
  <c r="N23" i="2"/>
  <c r="M24" i="2"/>
  <c r="K24" i="2"/>
  <c r="J23" i="2"/>
  <c r="I24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M15" i="2"/>
  <c r="H15" i="2"/>
  <c r="G15" i="2"/>
  <c r="F15" i="2"/>
  <c r="E15" i="2"/>
  <c r="D15" i="2"/>
  <c r="C15" i="2"/>
  <c r="P14" i="2"/>
  <c r="O14" i="2"/>
  <c r="L14" i="2"/>
  <c r="K14" i="2"/>
  <c r="H14" i="2"/>
  <c r="G14" i="2"/>
  <c r="F14" i="2"/>
  <c r="E14" i="2"/>
  <c r="D14" i="2"/>
  <c r="C14" i="2"/>
  <c r="P13" i="2"/>
  <c r="M13" i="2"/>
  <c r="H13" i="2"/>
  <c r="H17" i="2" s="1"/>
  <c r="H18" i="2" s="1"/>
  <c r="H29" i="2" s="1"/>
  <c r="G13" i="2"/>
  <c r="G17" i="2" s="1"/>
  <c r="G18" i="2" s="1"/>
  <c r="G29" i="2" s="1"/>
  <c r="F13" i="2"/>
  <c r="E13" i="2"/>
  <c r="D13" i="2"/>
  <c r="D17" i="2" s="1"/>
  <c r="D18" i="2" s="1"/>
  <c r="D29" i="2" s="1"/>
  <c r="C13" i="2"/>
  <c r="C17" i="2" s="1"/>
  <c r="C18" i="2" s="1"/>
  <c r="C29" i="2" s="1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H28" i="2" s="1"/>
  <c r="G10" i="2"/>
  <c r="G28" i="2" s="1"/>
  <c r="F10" i="2"/>
  <c r="F28" i="2" s="1"/>
  <c r="E10" i="2"/>
  <c r="E28" i="2" s="1"/>
  <c r="D10" i="2"/>
  <c r="D28" i="2" s="1"/>
  <c r="C10" i="2"/>
  <c r="C28" i="2" s="1"/>
  <c r="C30" i="2" s="1"/>
  <c r="N5" i="2"/>
  <c r="M5" i="2"/>
  <c r="L5" i="2"/>
  <c r="K5" i="2"/>
  <c r="J5" i="2"/>
  <c r="I5" i="2"/>
  <c r="H5" i="2"/>
  <c r="G5" i="2"/>
  <c r="F5" i="2"/>
  <c r="E5" i="2"/>
  <c r="D5" i="2"/>
  <c r="Z24" i="1"/>
  <c r="K24" i="1"/>
  <c r="Z23" i="1"/>
  <c r="P23" i="1"/>
  <c r="K23" i="1"/>
  <c r="Z22" i="1"/>
  <c r="P22" i="1"/>
  <c r="K22" i="1"/>
  <c r="V21" i="1"/>
  <c r="V27" i="1" s="1"/>
  <c r="Z27" i="1" s="1"/>
  <c r="G21" i="1"/>
  <c r="G27" i="1" s="1"/>
  <c r="K27" i="1" s="1"/>
  <c r="X19" i="1"/>
  <c r="Z19" i="1" s="1"/>
  <c r="X18" i="1"/>
  <c r="Z18" i="1" s="1"/>
  <c r="O28" i="4" l="1"/>
  <c r="S28" i="4"/>
  <c r="W28" i="4"/>
  <c r="K23" i="4"/>
  <c r="K28" i="4" s="1"/>
  <c r="O23" i="4"/>
  <c r="S23" i="4"/>
  <c r="W23" i="4"/>
  <c r="AA23" i="4"/>
  <c r="AA28" i="4" s="1"/>
  <c r="N15" i="5"/>
  <c r="Z21" i="1"/>
  <c r="Z26" i="1" s="1"/>
  <c r="M14" i="5"/>
  <c r="Q14" i="5"/>
  <c r="U14" i="5"/>
  <c r="Y14" i="5"/>
  <c r="AC14" i="5"/>
  <c r="AD15" i="5"/>
  <c r="J13" i="7"/>
  <c r="V13" i="7"/>
  <c r="R15" i="7"/>
  <c r="Y17" i="2"/>
  <c r="Y18" i="2" s="1"/>
  <c r="Y29" i="2" s="1"/>
  <c r="W17" i="2"/>
  <c r="W18" i="2" s="1"/>
  <c r="W29" i="2" s="1"/>
  <c r="V37" i="2" s="1"/>
  <c r="S17" i="2"/>
  <c r="S18" i="2" s="1"/>
  <c r="S29" i="2" s="1"/>
  <c r="AD13" i="7"/>
  <c r="Y16" i="7"/>
  <c r="E30" i="6"/>
  <c r="I30" i="6"/>
  <c r="M17" i="6"/>
  <c r="M18" i="6" s="1"/>
  <c r="M29" i="6" s="1"/>
  <c r="Q17" i="6"/>
  <c r="Q18" i="6" s="1"/>
  <c r="Q29" i="6" s="1"/>
  <c r="U17" i="6"/>
  <c r="U18" i="6" s="1"/>
  <c r="U29" i="6" s="1"/>
  <c r="Y17" i="6"/>
  <c r="Y18" i="6" s="1"/>
  <c r="Y29" i="6" s="1"/>
  <c r="Y15" i="6"/>
  <c r="J24" i="6"/>
  <c r="N24" i="6"/>
  <c r="R24" i="6"/>
  <c r="V24" i="6"/>
  <c r="Z24" i="6"/>
  <c r="AD24" i="6"/>
  <c r="Z13" i="7"/>
  <c r="M14" i="7"/>
  <c r="S14" i="7"/>
  <c r="S17" i="7" s="1"/>
  <c r="S18" i="7" s="1"/>
  <c r="S29" i="7" s="1"/>
  <c r="AC14" i="7"/>
  <c r="AC17" i="7" s="1"/>
  <c r="AC18" i="7" s="1"/>
  <c r="AC29" i="7" s="1"/>
  <c r="AD15" i="7"/>
  <c r="J16" i="7"/>
  <c r="Z16" i="7"/>
  <c r="AD14" i="7"/>
  <c r="W17" i="7"/>
  <c r="W18" i="7" s="1"/>
  <c r="W29" i="7" s="1"/>
  <c r="V37" i="7" s="1"/>
  <c r="Q17" i="7"/>
  <c r="Q18" i="7" s="1"/>
  <c r="Q29" i="7" s="1"/>
  <c r="Y17" i="7"/>
  <c r="Y18" i="7" s="1"/>
  <c r="Y29" i="7" s="1"/>
  <c r="AD17" i="7"/>
  <c r="AD18" i="7" s="1"/>
  <c r="AD29" i="7" s="1"/>
  <c r="Y37" i="7" s="1"/>
  <c r="U14" i="7"/>
  <c r="U17" i="7" s="1"/>
  <c r="U18" i="7" s="1"/>
  <c r="U29" i="7" s="1"/>
  <c r="M24" i="7"/>
  <c r="Q24" i="7"/>
  <c r="U24" i="7"/>
  <c r="Y24" i="7"/>
  <c r="AC24" i="7"/>
  <c r="O17" i="7"/>
  <c r="O18" i="7" s="1"/>
  <c r="O29" i="7" s="1"/>
  <c r="K17" i="7"/>
  <c r="K18" i="7" s="1"/>
  <c r="K29" i="7" s="1"/>
  <c r="AA17" i="7"/>
  <c r="AA18" i="7" s="1"/>
  <c r="AA29" i="7" s="1"/>
  <c r="N15" i="7"/>
  <c r="N17" i="7" s="1"/>
  <c r="N18" i="7" s="1"/>
  <c r="N29" i="7" s="1"/>
  <c r="M17" i="7"/>
  <c r="M18" i="7" s="1"/>
  <c r="M29" i="7" s="1"/>
  <c r="R13" i="7"/>
  <c r="R17" i="7" s="1"/>
  <c r="R18" i="7" s="1"/>
  <c r="R29" i="7" s="1"/>
  <c r="J15" i="7"/>
  <c r="J17" i="7" s="1"/>
  <c r="J18" i="7" s="1"/>
  <c r="J29" i="7" s="1"/>
  <c r="Z15" i="7"/>
  <c r="Z17" i="7" s="1"/>
  <c r="Z18" i="7" s="1"/>
  <c r="Z29" i="7" s="1"/>
  <c r="V15" i="7"/>
  <c r="V17" i="7" s="1"/>
  <c r="V18" i="7" s="1"/>
  <c r="V29" i="7" s="1"/>
  <c r="G30" i="7"/>
  <c r="D30" i="7"/>
  <c r="H30" i="7"/>
  <c r="E30" i="7"/>
  <c r="I30" i="7"/>
  <c r="K23" i="7"/>
  <c r="K28" i="7" s="1"/>
  <c r="K30" i="7" s="1"/>
  <c r="O23" i="7"/>
  <c r="O28" i="7" s="1"/>
  <c r="O30" i="7" s="1"/>
  <c r="S23" i="7"/>
  <c r="S28" i="7" s="1"/>
  <c r="S30" i="7" s="1"/>
  <c r="W23" i="7"/>
  <c r="W28" i="7" s="1"/>
  <c r="AA23" i="7"/>
  <c r="AA28" i="7" s="1"/>
  <c r="K24" i="7"/>
  <c r="O24" i="7"/>
  <c r="S24" i="7"/>
  <c r="W24" i="7"/>
  <c r="AA24" i="7"/>
  <c r="L23" i="7"/>
  <c r="L28" i="7" s="1"/>
  <c r="L30" i="7" s="1"/>
  <c r="P23" i="7"/>
  <c r="P28" i="7" s="1"/>
  <c r="T23" i="7"/>
  <c r="T28" i="7" s="1"/>
  <c r="X23" i="7"/>
  <c r="X28" i="7" s="1"/>
  <c r="AB23" i="7"/>
  <c r="AB28" i="7" s="1"/>
  <c r="AB30" i="7" s="1"/>
  <c r="L24" i="7"/>
  <c r="P24" i="7"/>
  <c r="T24" i="7"/>
  <c r="X24" i="7"/>
  <c r="AB24" i="7"/>
  <c r="M23" i="7"/>
  <c r="M28" i="7" s="1"/>
  <c r="Q23" i="7"/>
  <c r="Q28" i="7" s="1"/>
  <c r="U23" i="7"/>
  <c r="U28" i="7" s="1"/>
  <c r="U30" i="7" s="1"/>
  <c r="Y23" i="7"/>
  <c r="Y28" i="7" s="1"/>
  <c r="Y30" i="7" s="1"/>
  <c r="AC23" i="7"/>
  <c r="AC28" i="7" s="1"/>
  <c r="AC30" i="7" s="1"/>
  <c r="L13" i="7"/>
  <c r="P13" i="7"/>
  <c r="T13" i="7"/>
  <c r="X13" i="7"/>
  <c r="AB13" i="7"/>
  <c r="L14" i="7"/>
  <c r="P14" i="7"/>
  <c r="T14" i="7"/>
  <c r="X14" i="7"/>
  <c r="AB14" i="7"/>
  <c r="J23" i="7"/>
  <c r="J28" i="7" s="1"/>
  <c r="N23" i="7"/>
  <c r="N28" i="7" s="1"/>
  <c r="N30" i="7" s="1"/>
  <c r="R23" i="7"/>
  <c r="R28" i="7" s="1"/>
  <c r="R30" i="7" s="1"/>
  <c r="V23" i="7"/>
  <c r="V28" i="7" s="1"/>
  <c r="V30" i="7" s="1"/>
  <c r="Z23" i="7"/>
  <c r="Z28" i="7" s="1"/>
  <c r="Z30" i="7" s="1"/>
  <c r="AD23" i="7"/>
  <c r="AD28" i="7" s="1"/>
  <c r="F30" i="6"/>
  <c r="AC17" i="6"/>
  <c r="AC18" i="6" s="1"/>
  <c r="AC29" i="6" s="1"/>
  <c r="N15" i="6"/>
  <c r="N17" i="6" s="1"/>
  <c r="N18" i="6" s="1"/>
  <c r="N29" i="6" s="1"/>
  <c r="AD15" i="6"/>
  <c r="AD17" i="6" s="1"/>
  <c r="AD18" i="6" s="1"/>
  <c r="AD29" i="6" s="1"/>
  <c r="Y37" i="6" s="1"/>
  <c r="R17" i="6"/>
  <c r="R18" i="6" s="1"/>
  <c r="R29" i="6" s="1"/>
  <c r="Z17" i="6"/>
  <c r="Z18" i="6" s="1"/>
  <c r="Z29" i="6" s="1"/>
  <c r="J15" i="6"/>
  <c r="J17" i="6" s="1"/>
  <c r="J18" i="6" s="1"/>
  <c r="J29" i="6" s="1"/>
  <c r="Z15" i="6"/>
  <c r="V15" i="6"/>
  <c r="V17" i="6" s="1"/>
  <c r="V18" i="6" s="1"/>
  <c r="V29" i="6" s="1"/>
  <c r="Q28" i="6"/>
  <c r="G30" i="6"/>
  <c r="K17" i="6"/>
  <c r="K18" i="6" s="1"/>
  <c r="K29" i="6" s="1"/>
  <c r="O17" i="6"/>
  <c r="O18" i="6" s="1"/>
  <c r="O29" i="6" s="1"/>
  <c r="S17" i="6"/>
  <c r="S18" i="6" s="1"/>
  <c r="S29" i="6" s="1"/>
  <c r="W17" i="6"/>
  <c r="W18" i="6" s="1"/>
  <c r="W29" i="6" s="1"/>
  <c r="V37" i="6" s="1"/>
  <c r="AA17" i="6"/>
  <c r="AA18" i="6" s="1"/>
  <c r="AA29" i="6" s="1"/>
  <c r="K23" i="6"/>
  <c r="K28" i="6" s="1"/>
  <c r="K30" i="6" s="1"/>
  <c r="O23" i="6"/>
  <c r="O28" i="6" s="1"/>
  <c r="O30" i="6" s="1"/>
  <c r="S23" i="6"/>
  <c r="S28" i="6" s="1"/>
  <c r="S30" i="6" s="1"/>
  <c r="W23" i="6"/>
  <c r="W28" i="6" s="1"/>
  <c r="AA23" i="6"/>
  <c r="AA28" i="6" s="1"/>
  <c r="K24" i="6"/>
  <c r="O24" i="6"/>
  <c r="S24" i="6"/>
  <c r="W24" i="6"/>
  <c r="AA24" i="6"/>
  <c r="L23" i="6"/>
  <c r="L28" i="6" s="1"/>
  <c r="L30" i="6" s="1"/>
  <c r="P23" i="6"/>
  <c r="P28" i="6" s="1"/>
  <c r="T23" i="6"/>
  <c r="T28" i="6" s="1"/>
  <c r="X23" i="6"/>
  <c r="X28" i="6" s="1"/>
  <c r="AB23" i="6"/>
  <c r="AB28" i="6" s="1"/>
  <c r="AB30" i="6" s="1"/>
  <c r="L24" i="6"/>
  <c r="P24" i="6"/>
  <c r="T24" i="6"/>
  <c r="X24" i="6"/>
  <c r="AB24" i="6"/>
  <c r="M23" i="6"/>
  <c r="M28" i="6" s="1"/>
  <c r="Q23" i="6"/>
  <c r="U23" i="6"/>
  <c r="U28" i="6" s="1"/>
  <c r="U30" i="6" s="1"/>
  <c r="Y23" i="6"/>
  <c r="Y28" i="6" s="1"/>
  <c r="Y30" i="6" s="1"/>
  <c r="AC23" i="6"/>
  <c r="AC28" i="6" s="1"/>
  <c r="AC30" i="6" s="1"/>
  <c r="J23" i="6"/>
  <c r="J28" i="6" s="1"/>
  <c r="N23" i="6"/>
  <c r="N28" i="6" s="1"/>
  <c r="N30" i="6" s="1"/>
  <c r="R23" i="6"/>
  <c r="R28" i="6" s="1"/>
  <c r="R30" i="6" s="1"/>
  <c r="V23" i="6"/>
  <c r="V28" i="6" s="1"/>
  <c r="V30" i="6" s="1"/>
  <c r="Z23" i="6"/>
  <c r="Z28" i="6" s="1"/>
  <c r="Z30" i="6" s="1"/>
  <c r="AD23" i="6"/>
  <c r="AD28" i="6" s="1"/>
  <c r="Q17" i="5"/>
  <c r="Q18" i="5" s="1"/>
  <c r="Q29" i="5" s="1"/>
  <c r="M17" i="5"/>
  <c r="M18" i="5" s="1"/>
  <c r="M29" i="5" s="1"/>
  <c r="AC17" i="5"/>
  <c r="AC18" i="5" s="1"/>
  <c r="AC29" i="5" s="1"/>
  <c r="E30" i="5"/>
  <c r="I30" i="5"/>
  <c r="O17" i="5"/>
  <c r="O18" i="5" s="1"/>
  <c r="O29" i="5" s="1"/>
  <c r="Y17" i="5"/>
  <c r="Y18" i="5" s="1"/>
  <c r="Y29" i="5" s="1"/>
  <c r="K17" i="5"/>
  <c r="K18" i="5" s="1"/>
  <c r="K29" i="5" s="1"/>
  <c r="U17" i="5"/>
  <c r="U18" i="5" s="1"/>
  <c r="U29" i="5" s="1"/>
  <c r="AA17" i="5"/>
  <c r="AA18" i="5" s="1"/>
  <c r="AA29" i="5" s="1"/>
  <c r="M24" i="5"/>
  <c r="Q24" i="5"/>
  <c r="U24" i="5"/>
  <c r="Y24" i="5"/>
  <c r="AC24" i="5"/>
  <c r="F30" i="5"/>
  <c r="J13" i="5"/>
  <c r="N13" i="5"/>
  <c r="N17" i="5" s="1"/>
  <c r="N18" i="5" s="1"/>
  <c r="N29" i="5" s="1"/>
  <c r="R13" i="5"/>
  <c r="V13" i="5"/>
  <c r="Z13" i="5"/>
  <c r="AD13" i="5"/>
  <c r="AD17" i="5" s="1"/>
  <c r="AD18" i="5" s="1"/>
  <c r="AD29" i="5" s="1"/>
  <c r="Y37" i="5" s="1"/>
  <c r="J15" i="5"/>
  <c r="Z15" i="5"/>
  <c r="S17" i="5"/>
  <c r="S18" i="5" s="1"/>
  <c r="S29" i="5" s="1"/>
  <c r="V15" i="5"/>
  <c r="R15" i="5"/>
  <c r="V28" i="5"/>
  <c r="V30" i="5" s="1"/>
  <c r="G30" i="5"/>
  <c r="D30" i="5"/>
  <c r="H30" i="5"/>
  <c r="L17" i="5"/>
  <c r="L18" i="5" s="1"/>
  <c r="L29" i="5" s="1"/>
  <c r="P17" i="5"/>
  <c r="P18" i="5" s="1"/>
  <c r="P29" i="5" s="1"/>
  <c r="S37" i="5" s="1"/>
  <c r="T17" i="5"/>
  <c r="T18" i="5" s="1"/>
  <c r="T29" i="5" s="1"/>
  <c r="X17" i="5"/>
  <c r="X18" i="5" s="1"/>
  <c r="X29" i="5" s="1"/>
  <c r="AB17" i="5"/>
  <c r="AB18" i="5" s="1"/>
  <c r="AB29" i="5" s="1"/>
  <c r="K23" i="5"/>
  <c r="K28" i="5" s="1"/>
  <c r="K30" i="5" s="1"/>
  <c r="O23" i="5"/>
  <c r="O28" i="5" s="1"/>
  <c r="O30" i="5" s="1"/>
  <c r="S23" i="5"/>
  <c r="S28" i="5" s="1"/>
  <c r="S30" i="5" s="1"/>
  <c r="W23" i="5"/>
  <c r="W28" i="5" s="1"/>
  <c r="AA23" i="5"/>
  <c r="AA28" i="5" s="1"/>
  <c r="K24" i="5"/>
  <c r="O24" i="5"/>
  <c r="S24" i="5"/>
  <c r="W24" i="5"/>
  <c r="AA24" i="5"/>
  <c r="L23" i="5"/>
  <c r="L28" i="5" s="1"/>
  <c r="L30" i="5" s="1"/>
  <c r="P23" i="5"/>
  <c r="P28" i="5" s="1"/>
  <c r="T23" i="5"/>
  <c r="T28" i="5" s="1"/>
  <c r="X23" i="5"/>
  <c r="X28" i="5" s="1"/>
  <c r="AB23" i="5"/>
  <c r="AB28" i="5" s="1"/>
  <c r="AB30" i="5" s="1"/>
  <c r="L24" i="5"/>
  <c r="P24" i="5"/>
  <c r="T24" i="5"/>
  <c r="X24" i="5"/>
  <c r="AB24" i="5"/>
  <c r="M23" i="5"/>
  <c r="M28" i="5" s="1"/>
  <c r="Q23" i="5"/>
  <c r="Q28" i="5" s="1"/>
  <c r="U23" i="5"/>
  <c r="U28" i="5" s="1"/>
  <c r="U30" i="5" s="1"/>
  <c r="Y23" i="5"/>
  <c r="Y28" i="5" s="1"/>
  <c r="Y30" i="5" s="1"/>
  <c r="AC23" i="5"/>
  <c r="AC28" i="5" s="1"/>
  <c r="AC30" i="5" s="1"/>
  <c r="J23" i="5"/>
  <c r="J28" i="5" s="1"/>
  <c r="N23" i="5"/>
  <c r="N28" i="5" s="1"/>
  <c r="N30" i="5" s="1"/>
  <c r="R23" i="5"/>
  <c r="R28" i="5" s="1"/>
  <c r="R30" i="5" s="1"/>
  <c r="V23" i="5"/>
  <c r="Z23" i="5"/>
  <c r="Z28" i="5" s="1"/>
  <c r="Z30" i="5" s="1"/>
  <c r="AD23" i="5"/>
  <c r="AD28" i="5" s="1"/>
  <c r="AB28" i="4"/>
  <c r="G30" i="4"/>
  <c r="H30" i="4"/>
  <c r="S30" i="4"/>
  <c r="D30" i="4"/>
  <c r="S35" i="4"/>
  <c r="P30" i="4"/>
  <c r="AB30" i="4"/>
  <c r="E30" i="4"/>
  <c r="I30" i="4"/>
  <c r="R36" i="4"/>
  <c r="R37" i="4" s="1"/>
  <c r="M30" i="4"/>
  <c r="R35" i="4"/>
  <c r="T36" i="4"/>
  <c r="T37" i="4" s="1"/>
  <c r="T35" i="4"/>
  <c r="Q30" i="4"/>
  <c r="U30" i="4"/>
  <c r="Y30" i="4"/>
  <c r="AC30" i="4"/>
  <c r="O30" i="4"/>
  <c r="V35" i="4"/>
  <c r="W30" i="4"/>
  <c r="L30" i="4"/>
  <c r="T30" i="4"/>
  <c r="U36" i="4"/>
  <c r="U37" i="4" s="1"/>
  <c r="U35" i="4"/>
  <c r="W35" i="4"/>
  <c r="W36" i="4"/>
  <c r="W37" i="4" s="1"/>
  <c r="X30" i="4"/>
  <c r="F30" i="4"/>
  <c r="J30" i="4"/>
  <c r="N30" i="4"/>
  <c r="R30" i="4"/>
  <c r="V30" i="4"/>
  <c r="Z30" i="4"/>
  <c r="AD30" i="4"/>
  <c r="Y35" i="4"/>
  <c r="AB17" i="2"/>
  <c r="AB18" i="2" s="1"/>
  <c r="AB29" i="2" s="1"/>
  <c r="V17" i="2"/>
  <c r="V18" i="2" s="1"/>
  <c r="V29" i="2" s="1"/>
  <c r="T17" i="2"/>
  <c r="T18" i="2" s="1"/>
  <c r="T29" i="2" s="1"/>
  <c r="AC17" i="2"/>
  <c r="AC18" i="2" s="1"/>
  <c r="AC29" i="2" s="1"/>
  <c r="R17" i="2"/>
  <c r="R18" i="2" s="1"/>
  <c r="R29" i="2" s="1"/>
  <c r="X17" i="2"/>
  <c r="X18" i="2" s="1"/>
  <c r="X29" i="2" s="1"/>
  <c r="U17" i="2"/>
  <c r="U18" i="2" s="1"/>
  <c r="U29" i="2" s="1"/>
  <c r="Q17" i="2"/>
  <c r="Q18" i="2" s="1"/>
  <c r="Q29" i="2" s="1"/>
  <c r="AA17" i="2"/>
  <c r="AA18" i="2" s="1"/>
  <c r="AA29" i="2" s="1"/>
  <c r="AD17" i="2"/>
  <c r="AD18" i="2" s="1"/>
  <c r="AD29" i="2" s="1"/>
  <c r="Y37" i="2" s="1"/>
  <c r="Z17" i="2"/>
  <c r="Z18" i="2" s="1"/>
  <c r="Z29" i="2" s="1"/>
  <c r="O28" i="2"/>
  <c r="O30" i="2" s="1"/>
  <c r="AB28" i="2"/>
  <c r="AB30" i="2" s="1"/>
  <c r="X28" i="2"/>
  <c r="T28" i="2"/>
  <c r="AA28" i="2"/>
  <c r="W28" i="2"/>
  <c r="S28" i="2"/>
  <c r="S30" i="2" s="1"/>
  <c r="L13" i="2"/>
  <c r="L15" i="2"/>
  <c r="F17" i="2"/>
  <c r="F18" i="2" s="1"/>
  <c r="F29" i="2" s="1"/>
  <c r="M17" i="2"/>
  <c r="M18" i="2" s="1"/>
  <c r="M29" i="2" s="1"/>
  <c r="G30" i="2"/>
  <c r="P17" i="2"/>
  <c r="P18" i="2" s="1"/>
  <c r="P29" i="2" s="1"/>
  <c r="S37" i="2" s="1"/>
  <c r="Z30" i="2"/>
  <c r="V30" i="2"/>
  <c r="R30" i="2"/>
  <c r="Y30" i="2"/>
  <c r="U30" i="2"/>
  <c r="Q30" i="2"/>
  <c r="P23" i="2"/>
  <c r="P28" i="2" s="1"/>
  <c r="M23" i="2"/>
  <c r="M28" i="2" s="1"/>
  <c r="E17" i="2"/>
  <c r="E18" i="2" s="1"/>
  <c r="E29" i="2" s="1"/>
  <c r="I13" i="2"/>
  <c r="I15" i="2"/>
  <c r="I23" i="2"/>
  <c r="I28" i="2" s="1"/>
  <c r="AD30" i="2"/>
  <c r="L23" i="2"/>
  <c r="L28" i="2" s="1"/>
  <c r="L30" i="2" s="1"/>
  <c r="AC30" i="2"/>
  <c r="K21" i="1"/>
  <c r="K26" i="1" s="1"/>
  <c r="H30" i="2"/>
  <c r="E30" i="2"/>
  <c r="D30" i="2"/>
  <c r="F30" i="2"/>
  <c r="J28" i="2"/>
  <c r="N28" i="2"/>
  <c r="N24" i="2"/>
  <c r="O24" i="2"/>
  <c r="K13" i="2"/>
  <c r="O13" i="2"/>
  <c r="K15" i="2"/>
  <c r="O15" i="2"/>
  <c r="K23" i="2"/>
  <c r="K28" i="2" s="1"/>
  <c r="J24" i="2"/>
  <c r="J13" i="2"/>
  <c r="N13" i="2"/>
  <c r="J15" i="2"/>
  <c r="N15" i="2"/>
  <c r="AA30" i="4" l="1"/>
  <c r="X35" i="4"/>
  <c r="X36" i="4"/>
  <c r="X37" i="4" s="1"/>
  <c r="K30" i="4"/>
  <c r="Q36" i="4"/>
  <c r="Q37" i="4" s="1"/>
  <c r="Q35" i="4"/>
  <c r="AA30" i="2"/>
  <c r="X35" i="2"/>
  <c r="X36" i="2"/>
  <c r="X37" i="2" s="1"/>
  <c r="P30" i="2"/>
  <c r="S35" i="2"/>
  <c r="T30" i="2"/>
  <c r="U36" i="2"/>
  <c r="U37" i="2" s="1"/>
  <c r="U35" i="2"/>
  <c r="X30" i="2"/>
  <c r="W36" i="2"/>
  <c r="W37" i="2" s="1"/>
  <c r="W35" i="2"/>
  <c r="T36" i="2"/>
  <c r="T37" i="2" s="1"/>
  <c r="W30" i="2"/>
  <c r="V35" i="2"/>
  <c r="T35" i="2"/>
  <c r="X17" i="7"/>
  <c r="X18" i="7" s="1"/>
  <c r="X29" i="7" s="1"/>
  <c r="J30" i="7"/>
  <c r="Q36" i="7"/>
  <c r="Q37" i="7" s="1"/>
  <c r="Q35" i="7"/>
  <c r="S35" i="7"/>
  <c r="P30" i="7"/>
  <c r="V35" i="7"/>
  <c r="W30" i="7"/>
  <c r="W35" i="7"/>
  <c r="W36" i="7"/>
  <c r="W37" i="7" s="1"/>
  <c r="X30" i="7"/>
  <c r="AD30" i="7"/>
  <c r="Y35" i="7"/>
  <c r="R36" i="7"/>
  <c r="R37" i="7" s="1"/>
  <c r="M30" i="7"/>
  <c r="R35" i="7"/>
  <c r="T30" i="7"/>
  <c r="U36" i="7"/>
  <c r="U37" i="7" s="1"/>
  <c r="U35" i="7"/>
  <c r="X35" i="7"/>
  <c r="X36" i="7"/>
  <c r="X37" i="7" s="1"/>
  <c r="AA30" i="7"/>
  <c r="T17" i="7"/>
  <c r="T18" i="7" s="1"/>
  <c r="T29" i="7" s="1"/>
  <c r="P17" i="7"/>
  <c r="P18" i="7" s="1"/>
  <c r="P29" i="7" s="1"/>
  <c r="S37" i="7" s="1"/>
  <c r="T36" i="7"/>
  <c r="T37" i="7" s="1"/>
  <c r="T35" i="7"/>
  <c r="Q30" i="7"/>
  <c r="AB17" i="7"/>
  <c r="AB18" i="7" s="1"/>
  <c r="AB29" i="7" s="1"/>
  <c r="L17" i="7"/>
  <c r="L18" i="7" s="1"/>
  <c r="L29" i="7" s="1"/>
  <c r="S35" i="6"/>
  <c r="P30" i="6"/>
  <c r="V35" i="6"/>
  <c r="W30" i="6"/>
  <c r="R36" i="6"/>
  <c r="R37" i="6" s="1"/>
  <c r="M30" i="6"/>
  <c r="R35" i="6"/>
  <c r="T30" i="6"/>
  <c r="U36" i="6"/>
  <c r="U37" i="6" s="1"/>
  <c r="U35" i="6"/>
  <c r="X35" i="6"/>
  <c r="X36" i="6"/>
  <c r="X37" i="6" s="1"/>
  <c r="AA30" i="6"/>
  <c r="AD30" i="6"/>
  <c r="Y35" i="6"/>
  <c r="W35" i="6"/>
  <c r="W36" i="6"/>
  <c r="W37" i="6" s="1"/>
  <c r="X30" i="6"/>
  <c r="J30" i="6"/>
  <c r="Q36" i="6"/>
  <c r="Q37" i="6" s="1"/>
  <c r="Q35" i="6"/>
  <c r="T36" i="6"/>
  <c r="T37" i="6" s="1"/>
  <c r="T35" i="6"/>
  <c r="Q30" i="6"/>
  <c r="R17" i="5"/>
  <c r="R18" i="5" s="1"/>
  <c r="R29" i="5" s="1"/>
  <c r="Z17" i="5"/>
  <c r="Z18" i="5" s="1"/>
  <c r="Z29" i="5" s="1"/>
  <c r="J17" i="5"/>
  <c r="J18" i="5" s="1"/>
  <c r="J29" i="5" s="1"/>
  <c r="V17" i="5"/>
  <c r="V18" i="5" s="1"/>
  <c r="V29" i="5" s="1"/>
  <c r="AD30" i="5"/>
  <c r="Y35" i="5"/>
  <c r="J30" i="5"/>
  <c r="Q36" i="5"/>
  <c r="Q37" i="5" s="1"/>
  <c r="Q35" i="5"/>
  <c r="T36" i="5"/>
  <c r="T37" i="5" s="1"/>
  <c r="T35" i="5"/>
  <c r="Q30" i="5"/>
  <c r="W35" i="5"/>
  <c r="W36" i="5"/>
  <c r="W37" i="5" s="1"/>
  <c r="X30" i="5"/>
  <c r="R36" i="5"/>
  <c r="R37" i="5" s="1"/>
  <c r="M30" i="5"/>
  <c r="R35" i="5"/>
  <c r="T30" i="5"/>
  <c r="U36" i="5"/>
  <c r="U37" i="5" s="1"/>
  <c r="U35" i="5"/>
  <c r="S35" i="5"/>
  <c r="P30" i="5"/>
  <c r="V35" i="5"/>
  <c r="W30" i="5"/>
  <c r="X35" i="5"/>
  <c r="X36" i="5"/>
  <c r="X37" i="5" s="1"/>
  <c r="AA30" i="5"/>
  <c r="Q36" i="2"/>
  <c r="Q37" i="2" s="1"/>
  <c r="Q35" i="2"/>
  <c r="M30" i="2"/>
  <c r="R36" i="2"/>
  <c r="R37" i="2" s="1"/>
  <c r="R35" i="2"/>
  <c r="L17" i="2"/>
  <c r="L18" i="2" s="1"/>
  <c r="L29" i="2" s="1"/>
  <c r="K17" i="2"/>
  <c r="K18" i="2" s="1"/>
  <c r="K29" i="2" s="1"/>
  <c r="I30" i="2"/>
  <c r="I17" i="2"/>
  <c r="I18" i="2" s="1"/>
  <c r="I29" i="2" s="1"/>
  <c r="N17" i="2"/>
  <c r="N18" i="2" s="1"/>
  <c r="N29" i="2" s="1"/>
  <c r="K30" i="2"/>
  <c r="J30" i="2"/>
  <c r="J17" i="2"/>
  <c r="J18" i="2" s="1"/>
  <c r="J29" i="2" s="1"/>
  <c r="O17" i="2"/>
  <c r="O18" i="2" s="1"/>
  <c r="O29" i="2" s="1"/>
  <c r="N30" i="2"/>
</calcChain>
</file>

<file path=xl/sharedStrings.xml><?xml version="1.0" encoding="utf-8"?>
<sst xmlns="http://schemas.openxmlformats.org/spreadsheetml/2006/main" count="4668" uniqueCount="558">
  <si>
    <t xml:space="preserve"> </t>
  </si>
  <si>
    <t>a</t>
    <phoneticPr fontId="0"/>
  </si>
  <si>
    <t>b</t>
    <phoneticPr fontId="0"/>
  </si>
  <si>
    <t>c</t>
    <phoneticPr fontId="0"/>
  </si>
  <si>
    <t>d</t>
    <phoneticPr fontId="0"/>
  </si>
  <si>
    <t>e</t>
    <phoneticPr fontId="0"/>
  </si>
  <si>
    <t>f</t>
    <phoneticPr fontId="0"/>
  </si>
  <si>
    <t>g</t>
    <phoneticPr fontId="0"/>
  </si>
  <si>
    <t>h</t>
    <phoneticPr fontId="0"/>
  </si>
  <si>
    <t>i</t>
    <phoneticPr fontId="0"/>
  </si>
  <si>
    <t>j</t>
    <phoneticPr fontId="0"/>
  </si>
  <si>
    <t>k</t>
    <phoneticPr fontId="0"/>
  </si>
  <si>
    <t>l</t>
    <phoneticPr fontId="0"/>
  </si>
  <si>
    <t>m</t>
    <phoneticPr fontId="0"/>
  </si>
  <si>
    <t>n</t>
    <phoneticPr fontId="0"/>
  </si>
  <si>
    <t>o</t>
    <phoneticPr fontId="0"/>
  </si>
  <si>
    <t>p</t>
    <phoneticPr fontId="0"/>
  </si>
  <si>
    <t>Bsybr</t>
    <phoneticPr fontId="0"/>
  </si>
  <si>
    <t>genes</t>
    <phoneticPr fontId="0"/>
  </si>
  <si>
    <t>gene</t>
    <phoneticPr fontId="0"/>
  </si>
  <si>
    <t>DEPC</t>
    <phoneticPr fontId="0"/>
  </si>
  <si>
    <t>Fwd (100μM)</t>
    <phoneticPr fontId="0"/>
  </si>
  <si>
    <t>final</t>
    <phoneticPr fontId="0"/>
  </si>
  <si>
    <t>nM</t>
    <phoneticPr fontId="0"/>
  </si>
  <si>
    <t>Rev (100μM)</t>
    <phoneticPr fontId="0"/>
  </si>
  <si>
    <t>2xMasterMix</t>
    <phoneticPr fontId="0"/>
  </si>
  <si>
    <t>x</t>
    <phoneticPr fontId="0"/>
  </si>
  <si>
    <t>cDNA</t>
    <phoneticPr fontId="0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</si>
  <si>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</si>
  <si>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 well</t>
    <phoneticPr fontId="0"/>
  </si>
  <si>
    <t>CT1</t>
  </si>
  <si>
    <t>CT2</t>
  </si>
  <si>
    <t>quantity sample</t>
  </si>
  <si>
    <t>Avg</t>
  </si>
  <si>
    <t>Std</t>
  </si>
  <si>
    <t>SE</t>
  </si>
  <si>
    <t>input 4%</t>
  </si>
  <si>
    <t>Fold</t>
  </si>
  <si>
    <t>avg</t>
  </si>
  <si>
    <t>se</t>
  </si>
  <si>
    <t>2 Input</t>
  </si>
  <si>
    <t>3 Input</t>
  </si>
  <si>
    <t>4 Input</t>
  </si>
  <si>
    <t>9 Input</t>
  </si>
  <si>
    <t>10 Input</t>
  </si>
  <si>
    <t>11 Input</t>
  </si>
  <si>
    <t>TFEB KD Input</t>
  </si>
  <si>
    <t>2 IgG</t>
  </si>
  <si>
    <t>3 IgG</t>
  </si>
  <si>
    <t>4 IgG</t>
  </si>
  <si>
    <t>9 IgG</t>
  </si>
  <si>
    <t>10 IgG</t>
  </si>
  <si>
    <t>11 IgG</t>
  </si>
  <si>
    <t>TFEB KD IgG</t>
  </si>
  <si>
    <t>9 Tfeb proteintech</t>
  </si>
  <si>
    <t>10 Tfeb proteintech</t>
  </si>
  <si>
    <t>11 Tfeb proteintech</t>
  </si>
  <si>
    <t>2 Tfeb proteintech</t>
  </si>
  <si>
    <t>3 Tfeb proteintech</t>
  </si>
  <si>
    <t>4 Tfeb proteintech</t>
  </si>
  <si>
    <t>ChIP 1.23.22</t>
  </si>
  <si>
    <t>TFEB KD proteintech</t>
  </si>
  <si>
    <t>2 Tfeb Bethyl</t>
  </si>
  <si>
    <t>3 Tfeb Bethyl</t>
  </si>
  <si>
    <t>4 Tfeb Bethyl</t>
  </si>
  <si>
    <t>9 Tfeb Bethyl</t>
  </si>
  <si>
    <t>10 Tfeb Bethyl</t>
  </si>
  <si>
    <t>11 Tfeb Bethyl</t>
  </si>
  <si>
    <t>TFEB KD Bethyl</t>
  </si>
  <si>
    <t>2 H3</t>
  </si>
  <si>
    <t>3 H3</t>
  </si>
  <si>
    <t>4 H3</t>
  </si>
  <si>
    <t>9 H3</t>
  </si>
  <si>
    <t>10 H3</t>
  </si>
  <si>
    <t>11 H3</t>
  </si>
  <si>
    <t>TFEB KD H3</t>
  </si>
  <si>
    <t>Ctsa</t>
  </si>
  <si>
    <t>AKT2</t>
  </si>
  <si>
    <t>Cers1</t>
  </si>
  <si>
    <t>Plin2</t>
  </si>
  <si>
    <t>Insig2</t>
  </si>
  <si>
    <t>Akt2</t>
  </si>
  <si>
    <t xml:space="preserve">Plin2 </t>
  </si>
  <si>
    <t/>
  </si>
  <si>
    <t>N</t>
  </si>
  <si>
    <t>Amp</t>
  </si>
  <si>
    <t>P9</t>
  </si>
  <si>
    <t>P8</t>
  </si>
  <si>
    <t>P7</t>
  </si>
  <si>
    <t>P6</t>
  </si>
  <si>
    <t>P5</t>
  </si>
  <si>
    <t>Sample 28</t>
  </si>
  <si>
    <t>P4</t>
  </si>
  <si>
    <t>Sample 27</t>
  </si>
  <si>
    <t>P3</t>
  </si>
  <si>
    <t>Sample 26</t>
  </si>
  <si>
    <t>P2</t>
  </si>
  <si>
    <t>Sample 25</t>
  </si>
  <si>
    <t>P1</t>
  </si>
  <si>
    <t>No Amp</t>
  </si>
  <si>
    <t>Undetermined</t>
  </si>
  <si>
    <t>O9</t>
  </si>
  <si>
    <t>O8</t>
  </si>
  <si>
    <t>O7</t>
  </si>
  <si>
    <t>O6</t>
  </si>
  <si>
    <t>O5</t>
  </si>
  <si>
    <t>O4</t>
  </si>
  <si>
    <t>O3</t>
  </si>
  <si>
    <t>O2</t>
  </si>
  <si>
    <t>O1</t>
  </si>
  <si>
    <t>N18</t>
  </si>
  <si>
    <t>N17</t>
  </si>
  <si>
    <t>Y</t>
  </si>
  <si>
    <t>N16</t>
  </si>
  <si>
    <t>N15</t>
  </si>
  <si>
    <t>N14</t>
  </si>
  <si>
    <t>N13</t>
  </si>
  <si>
    <t>N12</t>
  </si>
  <si>
    <t>N11</t>
  </si>
  <si>
    <t>N10</t>
  </si>
  <si>
    <t>N9</t>
  </si>
  <si>
    <t>Inconclusive</t>
  </si>
  <si>
    <t>N8</t>
  </si>
  <si>
    <t>N7</t>
  </si>
  <si>
    <t>N6</t>
  </si>
  <si>
    <t>N5</t>
  </si>
  <si>
    <t>N4</t>
  </si>
  <si>
    <t>N3</t>
  </si>
  <si>
    <t>N2</t>
  </si>
  <si>
    <t>N1</t>
  </si>
  <si>
    <t>M18</t>
  </si>
  <si>
    <t>M17</t>
  </si>
  <si>
    <t>M16</t>
  </si>
  <si>
    <t>M15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</si>
  <si>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</si>
  <si>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</si>
  <si>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</si>
  <si>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</si>
  <si>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</si>
  <si>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</si>
  <si>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</si>
  <si>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</si>
  <si>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</si>
  <si>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</si>
  <si>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</si>
  <si>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</si>
  <si>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</si>
  <si>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</si>
  <si>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L18</t>
  </si>
  <si>
    <t>L17</t>
  </si>
  <si>
    <t>L16</t>
  </si>
  <si>
    <t>L15</t>
  </si>
  <si>
    <t>L14</t>
  </si>
  <si>
    <t>L13</t>
  </si>
  <si>
    <t>L12</t>
  </si>
  <si>
    <t>L11</t>
  </si>
  <si>
    <t>L10</t>
  </si>
  <si>
    <t>Csta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</si>
  <si>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</si>
  <si>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</si>
  <si>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</si>
  <si>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</si>
  <si>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</si>
  <si>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</si>
  <si>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</si>
  <si>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</si>
  <si>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</si>
  <si>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K18</t>
  </si>
  <si>
    <t>K17</t>
  </si>
  <si>
    <t>K16</t>
  </si>
  <si>
    <t>K15</t>
  </si>
  <si>
    <t>K14</t>
  </si>
  <si>
    <t>K13</t>
  </si>
  <si>
    <t>K12</t>
  </si>
  <si>
    <t>K11</t>
  </si>
  <si>
    <t>K10</t>
  </si>
  <si>
    <t>K9</t>
  </si>
  <si>
    <t>K8</t>
  </si>
  <si>
    <t>K7</t>
  </si>
  <si>
    <t>K6</t>
  </si>
  <si>
    <t>K5</t>
  </si>
  <si>
    <t>K4</t>
  </si>
  <si>
    <t>K3</t>
  </si>
  <si>
    <t>K2</t>
  </si>
  <si>
    <t>K1</t>
  </si>
  <si>
    <t>Sample 24</t>
  </si>
  <si>
    <t>J24</t>
  </si>
  <si>
    <t>Sample 23</t>
  </si>
  <si>
    <t>J23</t>
  </si>
  <si>
    <t>Sample 22</t>
  </si>
  <si>
    <t>J22</t>
  </si>
  <si>
    <t>Sample 21</t>
  </si>
  <si>
    <t>J21</t>
  </si>
  <si>
    <t>Sample 20</t>
  </si>
  <si>
    <t>J20</t>
  </si>
  <si>
    <t>Sample 19</t>
  </si>
  <si>
    <t>J19</t>
  </si>
  <si>
    <t>Sample 18</t>
  </si>
  <si>
    <t>J18</t>
  </si>
  <si>
    <t>Sample 17</t>
  </si>
  <si>
    <t>J17</t>
  </si>
  <si>
    <t>Sample 16</t>
  </si>
  <si>
    <t>J16</t>
  </si>
  <si>
    <t>Sample 15</t>
  </si>
  <si>
    <t>J15</t>
  </si>
  <si>
    <t>Sample 14</t>
  </si>
  <si>
    <t>J14</t>
  </si>
  <si>
    <t>Sample 13</t>
  </si>
  <si>
    <t>J13</t>
  </si>
  <si>
    <t>Sample 12</t>
  </si>
  <si>
    <t>J12</t>
  </si>
  <si>
    <t>Sample 11</t>
  </si>
  <si>
    <t>J11</t>
  </si>
  <si>
    <t>Sample 10</t>
  </si>
  <si>
    <t>J10</t>
  </si>
  <si>
    <t>Sample 9</t>
  </si>
  <si>
    <t>J9</t>
  </si>
  <si>
    <t>Sample 8</t>
  </si>
  <si>
    <t>J8</t>
  </si>
  <si>
    <t>Sample 7</t>
  </si>
  <si>
    <t>J7</t>
  </si>
  <si>
    <t>Sample 6</t>
  </si>
  <si>
    <t>J6</t>
  </si>
  <si>
    <t>Sample 5</t>
  </si>
  <si>
    <t>J5</t>
  </si>
  <si>
    <t>Sample 4</t>
  </si>
  <si>
    <t>J4</t>
  </si>
  <si>
    <t>Sample 3</t>
  </si>
  <si>
    <t>J3</t>
  </si>
  <si>
    <t>Sample 2</t>
  </si>
  <si>
    <t>J2</t>
  </si>
  <si>
    <t>Sample 1</t>
  </si>
  <si>
    <t>J1</t>
  </si>
  <si>
    <t>I24</t>
  </si>
  <si>
    <t>I23</t>
  </si>
  <si>
    <t>I22</t>
  </si>
  <si>
    <t>I21</t>
  </si>
  <si>
    <t>I20</t>
  </si>
  <si>
    <t>I19</t>
  </si>
  <si>
    <t>I18</t>
  </si>
  <si>
    <t>I17</t>
  </si>
  <si>
    <t>I16</t>
  </si>
  <si>
    <t>I15</t>
  </si>
  <si>
    <t>I14</t>
  </si>
  <si>
    <t>I13</t>
  </si>
  <si>
    <t>I12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</si>
  <si>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</si>
  <si>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</si>
  <si>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</si>
  <si>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</si>
  <si>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</si>
  <si>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</si>
  <si>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</si>
  <si>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</si>
  <si>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</si>
  <si>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</si>
  <si>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</si>
  <si>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H24</t>
  </si>
  <si>
    <t>H23</t>
  </si>
  <si>
    <t>H22</t>
  </si>
  <si>
    <t>H21</t>
  </si>
  <si>
    <t>H20</t>
  </si>
  <si>
    <t>H19</t>
  </si>
  <si>
    <t>H18</t>
  </si>
  <si>
    <t>H17</t>
  </si>
  <si>
    <t>H16</t>
  </si>
  <si>
    <t>H15</t>
  </si>
  <si>
    <t>H14</t>
  </si>
  <si>
    <t>H13</t>
  </si>
  <si>
    <t>H12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</si>
  <si>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</si>
  <si>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</si>
  <si>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</si>
  <si>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</si>
  <si>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</si>
  <si>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</si>
  <si>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</si>
  <si>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</si>
  <si>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</si>
  <si>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</si>
  <si>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</si>
  <si>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G24</t>
  </si>
  <si>
    <t>G23</t>
  </si>
  <si>
    <t>G22</t>
  </si>
  <si>
    <t>G21</t>
  </si>
  <si>
    <t>G20</t>
  </si>
  <si>
    <t>G19</t>
  </si>
  <si>
    <t>G18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</si>
  <si>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</si>
  <si>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</si>
  <si>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</si>
  <si>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</si>
  <si>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</si>
  <si>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</si>
  <si>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</si>
  <si>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</si>
  <si>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</si>
  <si>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</si>
  <si>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</si>
  <si>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</si>
  <si>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</si>
  <si>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</si>
  <si>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</si>
  <si>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</si>
  <si>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</si>
  <si>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</si>
  <si>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</si>
  <si>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</si>
  <si>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</si>
  <si>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</si>
  <si>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</si>
  <si>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</si>
  <si>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</si>
  <si>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</si>
  <si>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</si>
  <si>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</si>
  <si>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</si>
  <si>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</si>
  <si>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</si>
  <si>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</si>
  <si>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</si>
  <si>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</si>
  <si>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</si>
  <si>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</si>
  <si>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</si>
  <si>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</si>
  <si>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</si>
  <si>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</si>
  <si>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</si>
  <si>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E24</t>
  </si>
  <si>
    <t>E23</t>
  </si>
  <si>
    <t>E22</t>
  </si>
  <si>
    <t>E21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</si>
  <si>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</si>
  <si>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</si>
  <si>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</si>
  <si>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</si>
  <si>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</si>
  <si>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</si>
  <si>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</si>
  <si>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</si>
  <si>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</si>
  <si>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</si>
  <si>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</si>
  <si>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</si>
  <si>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</si>
  <si>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</si>
  <si>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</si>
  <si>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</si>
  <si>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</si>
  <si>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</si>
  <si>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</si>
  <si>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</si>
  <si>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</si>
  <si>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</si>
  <si>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</si>
  <si>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</si>
  <si>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</si>
  <si>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</si>
  <si>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</si>
  <si>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</si>
  <si>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</si>
  <si>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</si>
  <si>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</si>
  <si>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</si>
  <si>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</si>
  <si>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</si>
  <si>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</si>
  <si>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</si>
  <si>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</si>
  <si>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</si>
  <si>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</si>
  <si>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</si>
  <si>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</si>
  <si>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</si>
  <si>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</si>
  <si>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</si>
  <si>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</si>
  <si>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</si>
  <si>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</si>
  <si>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</si>
  <si>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</si>
  <si>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</si>
  <si>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</si>
  <si>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</si>
  <si>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</si>
  <si>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</si>
  <si>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</si>
  <si>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</si>
  <si>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</si>
  <si>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</si>
  <si>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</si>
  <si>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</si>
  <si>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</si>
  <si>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</si>
  <si>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</si>
  <si>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</si>
  <si>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</si>
  <si>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</si>
  <si>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</si>
  <si>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</si>
  <si>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</si>
  <si>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</si>
  <si>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</si>
  <si>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</si>
  <si>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</si>
  <si>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</si>
  <si>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</si>
  <si>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</si>
  <si>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</si>
  <si>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</si>
  <si>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</si>
  <si>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</si>
  <si>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</si>
  <si>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</si>
  <si>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</si>
  <si>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</si>
  <si>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</si>
  <si>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</si>
  <si>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</si>
  <si>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</si>
  <si>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</si>
  <si>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</si>
  <si>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</si>
  <si>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</si>
  <si>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A24</t>
  </si>
  <si>
    <t>A23</t>
  </si>
  <si>
    <t>A22</t>
  </si>
  <si>
    <t>A21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</si>
  <si>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</si>
  <si>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</si>
  <si>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</si>
  <si>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</si>
  <si>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</si>
  <si>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</si>
  <si>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</si>
  <si>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</si>
  <si>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</si>
  <si>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</si>
  <si>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</si>
  <si>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</si>
  <si>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</si>
  <si>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</si>
  <si>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</si>
  <si>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</si>
  <si>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</si>
  <si>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</si>
  <si>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</si>
  <si>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</si>
  <si>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Tm4</t>
  </si>
  <si>
    <t>Tm3</t>
  </si>
  <si>
    <t>Tm2</t>
  </si>
  <si>
    <t>Tm1</t>
  </si>
  <si>
    <t>HIGHSD</t>
  </si>
  <si>
    <t>MTP</t>
  </si>
  <si>
    <t>CQCONF</t>
  </si>
  <si>
    <t>Cq Conf</t>
  </si>
  <si>
    <t>Comments</t>
  </si>
  <si>
    <t>Amp Status</t>
  </si>
  <si>
    <t>Baseline End</t>
  </si>
  <si>
    <t>Baseline Start</t>
  </si>
  <si>
    <t>Automatic Baseline</t>
  </si>
  <si>
    <t>Ct Threshold</t>
  </si>
  <si>
    <t>Automatic Ct Threshold</t>
  </si>
  <si>
    <t>Efficiency</t>
  </si>
  <si>
    <t>Slope</t>
  </si>
  <si>
    <t>R(superscript 2)</t>
  </si>
  <si>
    <t>Y-Intercept</t>
  </si>
  <si>
    <t>Quantity SD</t>
  </si>
  <si>
    <t>Quantity Mean</t>
  </si>
  <si>
    <t>Quantity</t>
  </si>
  <si>
    <t>Ct SD</t>
  </si>
  <si>
    <t>Ct Mean</t>
  </si>
  <si>
    <t>CT</t>
  </si>
  <si>
    <t>Target Name</t>
  </si>
  <si>
    <t>Sample Name</t>
  </si>
  <si>
    <t>Omit</t>
  </si>
  <si>
    <t>Well Position</t>
  </si>
  <si>
    <t>Well</t>
  </si>
  <si>
    <t>User Name</t>
  </si>
  <si>
    <t>Stage2, Step2</t>
  </si>
  <si>
    <t>Stage/ Cycle where Ct Analysis is performed</t>
  </si>
  <si>
    <t>Stage3</t>
  </si>
  <si>
    <t>Stage where Melt Analysis is performed</t>
  </si>
  <si>
    <t>true</t>
  </si>
  <si>
    <t>Signal Smoothing On</t>
  </si>
  <si>
    <t>Ct</t>
  </si>
  <si>
    <t>Quantification Cycle Method</t>
  </si>
  <si>
    <t>Pre-read Stage/Step</t>
  </si>
  <si>
    <t>Post-read Stage/Step</t>
  </si>
  <si>
    <t>ROX</t>
  </si>
  <si>
    <t>Passive Reference</t>
  </si>
  <si>
    <t>QuantStudio™ 5 System</t>
  </si>
  <si>
    <t>Instrument Type</t>
  </si>
  <si>
    <t>272531119</t>
  </si>
  <si>
    <t>Instrument Serial Number</t>
  </si>
  <si>
    <t xml:space="preserve">      272531119</t>
  </si>
  <si>
    <t>Instrument Name</t>
  </si>
  <si>
    <t>Standard Curve</t>
  </si>
  <si>
    <t>Experiment Type</t>
  </si>
  <si>
    <t>2022-02-23 17:12:35 PM CST</t>
  </si>
  <si>
    <t>Experiment Run End Time</t>
  </si>
  <si>
    <t>2022-02-23_143337</t>
  </si>
  <si>
    <t>Experiment Name</t>
  </si>
  <si>
    <t>Z:\General\7_Lab Members\Gisela\TFEB ChIP\2022-02-23_143337.eds</t>
  </si>
  <si>
    <t>Experiment File Name</t>
  </si>
  <si>
    <t>Experiment Comment</t>
  </si>
  <si>
    <t>Experiment Barcode</t>
  </si>
  <si>
    <t>2022-02-23 16:19:38 PM CST</t>
  </si>
  <si>
    <t>Date Created</t>
  </si>
  <si>
    <t>SYBR_GREEN</t>
  </si>
  <si>
    <t>Chemistry</t>
  </si>
  <si>
    <t>04-09-2019</t>
  </si>
  <si>
    <t>Calibration Uniformity performed on</t>
  </si>
  <si>
    <t>Yes</t>
  </si>
  <si>
    <t xml:space="preserve">Calibration Uniformity is expired </t>
  </si>
  <si>
    <t>Calibration ROI performed on</t>
  </si>
  <si>
    <t xml:space="preserve">Calibration ROI is expired </t>
  </si>
  <si>
    <t>Calibration Pure Dye VIC performed on</t>
  </si>
  <si>
    <t>Calibration Pure Dye VIC is expired</t>
  </si>
  <si>
    <t>Calibration Pure Dye TAMRA performed on</t>
  </si>
  <si>
    <t>Calibration Pure Dye TAMRA is expired</t>
  </si>
  <si>
    <t>Calibration Pure Dye SYBR performed on</t>
  </si>
  <si>
    <t>Calibration Pure Dye SYBR is expired</t>
  </si>
  <si>
    <t>Calibration Pure Dye ROX performed on</t>
  </si>
  <si>
    <t>Calibration Pure Dye ROX is expired</t>
  </si>
  <si>
    <t>Calibration Pure Dye NED performed on</t>
  </si>
  <si>
    <t>Calibration Pure Dye NED is expired</t>
  </si>
  <si>
    <t>Calibration Pure Dye MUSTANG PURPLE performed on</t>
  </si>
  <si>
    <t>Calibration Pure Dye MUSTANG PURPLE is expired</t>
  </si>
  <si>
    <t>Calibration Pure Dye JUN performed on</t>
  </si>
  <si>
    <t>Calibration Pure Dye JUN is expired</t>
  </si>
  <si>
    <t>Calibration Pure Dye FAM performed on</t>
  </si>
  <si>
    <t>Calibration Pure Dye FAM is expired</t>
  </si>
  <si>
    <t>Calibration Pure Dye CY5 performed on</t>
  </si>
  <si>
    <t>Calibration Pure Dye CY5 is expired</t>
  </si>
  <si>
    <t>Calibration Pure Dye ABY performed on</t>
  </si>
  <si>
    <t>Calibration Pure Dye ABY is expired</t>
  </si>
  <si>
    <t>04-14-2021</t>
  </si>
  <si>
    <t>Calibration Background performed on</t>
  </si>
  <si>
    <t>No</t>
  </si>
  <si>
    <t xml:space="preserve">Calibration Background is expired </t>
  </si>
  <si>
    <t>384-Well Block</t>
  </si>
  <si>
    <t>Block Type</t>
  </si>
  <si>
    <t>RT IgG</t>
  </si>
  <si>
    <t>Cold IgG</t>
  </si>
  <si>
    <t>RT Tfeb prot</t>
  </si>
  <si>
    <t>Cold Tfeb prot</t>
  </si>
  <si>
    <t>RT Tfeb beth</t>
  </si>
  <si>
    <t>Tfeb kd prot</t>
  </si>
  <si>
    <t>Tfeb kd beth</t>
  </si>
  <si>
    <t>Cold Tfeb beth</t>
  </si>
  <si>
    <t>Tfeb kd IgG</t>
  </si>
  <si>
    <t>IgG</t>
  </si>
  <si>
    <t>TFEB-IP</t>
  </si>
  <si>
    <t>Group</t>
  </si>
  <si>
    <t>Input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</si>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</sst>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 "/>
    <numFmt numFmtId="165" formatCode="0.00_ "/>
    <numFmt numFmtId="166" formatCode="0.0_ "/>
    <numFmt numFmtId="167" formatCode="0.000_ "/>
    <numFmt numFmtId="168" formatCode="0.0"/>
    <numFmt numFmtId="169" formatCode="#,##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8"/>
      <name val="Arial"/>
      <family val="2"/>
    </font>
    <font>
      <b/>
      <u/>
      <sz val="8"/>
      <name val="Arial"/>
      <family val="2"/>
    </font>
    <font>
      <b/>
      <sz val="8"/>
      <color indexed="10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>
      <alignment vertical="center"/>
    </xf>
    <xf numFmtId="0" fontId="1" fillId="0" borderId="0"/>
    <xf numFmtId="0" fontId="6" fillId="0" borderId="0"/>
    <xf numFmtId="0" fontId="8" fillId="0" borderId="0"/>
    <xf numFmtId="0" fontId="6" fillId="0" borderId="0"/>
    <xf numFmtId="0" fontId="1" fillId="0" borderId="0"/>
  </cellStyleXfs>
  <cellXfs count="122">
    <xf numFmtId="0" fontId="0" fillId="0" borderId="0" xfId="0"/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0" xfId="3" applyFont="1"/>
    <xf numFmtId="0" fontId="7" fillId="0" borderId="5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14" fontId="9" fillId="0" borderId="0" xfId="4" applyNumberFormat="1" applyFont="1"/>
    <xf numFmtId="0" fontId="9" fillId="0" borderId="0" xfId="4" applyFont="1"/>
    <xf numFmtId="0" fontId="9" fillId="0" borderId="0" xfId="5" applyFont="1"/>
    <xf numFmtId="0" fontId="9" fillId="0" borderId="5" xfId="5" applyFont="1" applyBorder="1"/>
    <xf numFmtId="168" fontId="9" fillId="0" borderId="5" xfId="5" applyNumberFormat="1" applyFont="1" applyBorder="1"/>
    <xf numFmtId="168" fontId="9" fillId="0" borderId="5" xfId="4" applyNumberFormat="1" applyFont="1" applyBorder="1"/>
    <xf numFmtId="0" fontId="10" fillId="0" borderId="0" xfId="6" applyFont="1"/>
    <xf numFmtId="2" fontId="10" fillId="0" borderId="0" xfId="6" applyNumberFormat="1" applyFont="1"/>
    <xf numFmtId="168" fontId="11" fillId="0" borderId="0" xfId="4" applyNumberFormat="1" applyFont="1"/>
    <xf numFmtId="168" fontId="9" fillId="0" borderId="0" xfId="4" applyNumberFormat="1" applyFont="1"/>
    <xf numFmtId="0" fontId="9" fillId="0" borderId="14" xfId="5" applyFont="1" applyBorder="1"/>
    <xf numFmtId="0" fontId="9" fillId="0" borderId="5" xfId="4" applyFont="1" applyBorder="1"/>
    <xf numFmtId="0" fontId="12" fillId="0" borderId="5" xfId="6" applyFont="1" applyBorder="1"/>
    <xf numFmtId="0" fontId="12" fillId="0" borderId="0" xfId="6" applyFont="1"/>
    <xf numFmtId="168" fontId="13" fillId="0" borderId="5" xfId="5" applyNumberFormat="1" applyFont="1" applyBorder="1"/>
    <xf numFmtId="1" fontId="9" fillId="0" borderId="5" xfId="5" applyNumberFormat="1" applyFont="1" applyBorder="1"/>
    <xf numFmtId="1" fontId="11" fillId="0" borderId="15" xfId="5" applyNumberFormat="1" applyFont="1" applyBorder="1"/>
    <xf numFmtId="1" fontId="9" fillId="0" borderId="0" xfId="5" applyNumberFormat="1" applyFont="1"/>
    <xf numFmtId="2" fontId="9" fillId="0" borderId="5" xfId="5" applyNumberFormat="1" applyFont="1" applyBorder="1"/>
    <xf numFmtId="2" fontId="9" fillId="0" borderId="0" xfId="5" applyNumberFormat="1" applyFont="1"/>
    <xf numFmtId="168" fontId="10" fillId="0" borderId="5" xfId="5" applyNumberFormat="1" applyFont="1" applyBorder="1"/>
    <xf numFmtId="1" fontId="14" fillId="0" borderId="5" xfId="5" applyNumberFormat="1" applyFont="1" applyBorder="1"/>
    <xf numFmtId="1" fontId="10" fillId="0" borderId="14" xfId="5" applyNumberFormat="1" applyFont="1" applyBorder="1"/>
    <xf numFmtId="2" fontId="9" fillId="0" borderId="15" xfId="5" applyNumberFormat="1" applyFont="1" applyBorder="1"/>
    <xf numFmtId="2" fontId="15" fillId="0" borderId="15" xfId="5" applyNumberFormat="1" applyFont="1" applyBorder="1"/>
    <xf numFmtId="2" fontId="15" fillId="0" borderId="5" xfId="5" applyNumberFormat="1" applyFont="1" applyBorder="1"/>
    <xf numFmtId="168" fontId="9" fillId="0" borderId="0" xfId="5" applyNumberFormat="1" applyFont="1"/>
    <xf numFmtId="168" fontId="15" fillId="0" borderId="0" xfId="5" applyNumberFormat="1" applyFont="1"/>
    <xf numFmtId="0" fontId="9" fillId="0" borderId="0" xfId="1" applyFont="1">
      <alignment vertical="center"/>
    </xf>
    <xf numFmtId="0" fontId="10" fillId="0" borderId="0" xfId="6" applyFont="1" applyAlignment="1">
      <alignment horizontal="right"/>
    </xf>
    <xf numFmtId="168" fontId="10" fillId="0" borderId="0" xfId="6" applyNumberFormat="1" applyFont="1"/>
    <xf numFmtId="0" fontId="5" fillId="0" borderId="0" xfId="1" applyFont="1" applyAlignment="1">
      <alignment horizontal="center" vertical="center"/>
    </xf>
    <xf numFmtId="0" fontId="4" fillId="0" borderId="5" xfId="2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shrinkToFit="1"/>
    </xf>
    <xf numFmtId="0" fontId="7" fillId="0" borderId="10" xfId="1" applyFont="1" applyBorder="1" applyAlignment="1">
      <alignment horizontal="center" vertical="center"/>
    </xf>
    <xf numFmtId="14" fontId="7" fillId="0" borderId="0" xfId="1" applyNumberFormat="1" applyFont="1" applyAlignment="1">
      <alignment horizontal="center" vertical="center" shrinkToFit="1"/>
    </xf>
    <xf numFmtId="14" fontId="7" fillId="0" borderId="0" xfId="1" applyNumberFormat="1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 shrinkToFit="1"/>
    </xf>
    <xf numFmtId="0" fontId="18" fillId="0" borderId="0" xfId="1" applyFont="1">
      <alignment vertical="center"/>
    </xf>
    <xf numFmtId="164" fontId="7" fillId="0" borderId="0" xfId="1" applyNumberFormat="1" applyFont="1" applyAlignment="1">
      <alignment vertical="center" shrinkToFit="1"/>
    </xf>
    <xf numFmtId="0" fontId="5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19" fillId="0" borderId="11" xfId="1" applyFont="1" applyBorder="1" applyAlignment="1">
      <alignment horizontal="center" shrinkToFit="1"/>
    </xf>
    <xf numFmtId="165" fontId="7" fillId="0" borderId="0" xfId="1" applyNumberFormat="1" applyFont="1">
      <alignment vertical="center"/>
    </xf>
    <xf numFmtId="0" fontId="19" fillId="0" borderId="0" xfId="1" applyFont="1" applyAlignment="1">
      <alignment horizontal="center"/>
    </xf>
    <xf numFmtId="165" fontId="3" fillId="0" borderId="0" xfId="1" applyNumberFormat="1" applyFont="1" applyAlignment="1">
      <alignment horizontal="right" vertical="center" shrinkToFit="1"/>
    </xf>
    <xf numFmtId="0" fontId="3" fillId="0" borderId="0" xfId="1" applyFont="1">
      <alignment vertical="center"/>
    </xf>
    <xf numFmtId="0" fontId="6" fillId="0" borderId="0" xfId="3"/>
    <xf numFmtId="169" fontId="6" fillId="0" borderId="0" xfId="3" applyNumberFormat="1"/>
    <xf numFmtId="0" fontId="6" fillId="2" borderId="0" xfId="3" applyFill="1"/>
    <xf numFmtId="169" fontId="6" fillId="2" borderId="0" xfId="3" applyNumberFormat="1" applyFill="1"/>
    <xf numFmtId="0" fontId="6" fillId="3" borderId="0" xfId="3" applyFill="1"/>
    <xf numFmtId="169" fontId="6" fillId="3" borderId="0" xfId="3" applyNumberFormat="1" applyFill="1"/>
    <xf numFmtId="168" fontId="10" fillId="0" borderId="5" xfId="6" applyNumberFormat="1" applyFont="1" applyBorder="1"/>
    <xf numFmtId="0" fontId="10" fillId="0" borderId="5" xfId="6" applyFont="1" applyBorder="1"/>
    <xf numFmtId="1" fontId="11" fillId="0" borderId="5" xfId="5" applyNumberFormat="1" applyFont="1" applyBorder="1"/>
    <xf numFmtId="2" fontId="15" fillId="0" borderId="17" xfId="5" applyNumberFormat="1" applyFont="1" applyBorder="1"/>
    <xf numFmtId="2" fontId="15" fillId="0" borderId="16" xfId="5" applyNumberFormat="1" applyFont="1" applyBorder="1"/>
    <xf numFmtId="168" fontId="15" fillId="0" borderId="5" xfId="5" applyNumberFormat="1" applyFont="1" applyBorder="1"/>
    <xf numFmtId="168" fontId="13" fillId="0" borderId="5" xfId="4" applyNumberFormat="1" applyFont="1" applyBorder="1"/>
    <xf numFmtId="168" fontId="9" fillId="0" borderId="15" xfId="5" applyNumberFormat="1" applyFont="1" applyBorder="1"/>
    <xf numFmtId="168" fontId="10" fillId="0" borderId="15" xfId="6" applyNumberFormat="1" applyFont="1" applyBorder="1"/>
    <xf numFmtId="0" fontId="9" fillId="0" borderId="14" xfId="3" applyFont="1" applyBorder="1"/>
    <xf numFmtId="0" fontId="9" fillId="0" borderId="16" xfId="4" applyFont="1" applyBorder="1"/>
    <xf numFmtId="168" fontId="13" fillId="0" borderId="15" xfId="5" applyNumberFormat="1" applyFont="1" applyBorder="1"/>
    <xf numFmtId="168" fontId="13" fillId="0" borderId="15" xfId="4" applyNumberFormat="1" applyFont="1" applyBorder="1"/>
    <xf numFmtId="168" fontId="9" fillId="0" borderId="15" xfId="4" applyNumberFormat="1" applyFont="1" applyBorder="1"/>
    <xf numFmtId="168" fontId="21" fillId="0" borderId="5" xfId="4" applyNumberFormat="1" applyFont="1" applyBorder="1"/>
    <xf numFmtId="168" fontId="21" fillId="0" borderId="5" xfId="5" applyNumberFormat="1" applyFont="1" applyBorder="1"/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20" fillId="0" borderId="20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1" fillId="0" borderId="19" xfId="2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/>
    </xf>
    <xf numFmtId="0" fontId="14" fillId="0" borderId="18" xfId="6" applyFont="1" applyBorder="1" applyAlignment="1">
      <alignment horizontal="center"/>
    </xf>
    <xf numFmtId="0" fontId="14" fillId="0" borderId="19" xfId="6" applyFont="1" applyBorder="1" applyAlignment="1">
      <alignment horizontal="center"/>
    </xf>
    <xf numFmtId="0" fontId="14" fillId="0" borderId="20" xfId="6" applyFont="1" applyBorder="1" applyAlignment="1">
      <alignment horizontal="center"/>
    </xf>
    <xf numFmtId="0" fontId="22" fillId="0" borderId="18" xfId="6" applyFont="1" applyBorder="1" applyAlignment="1">
      <alignment horizontal="center"/>
    </xf>
    <xf numFmtId="0" fontId="22" fillId="0" borderId="19" xfId="6" applyFont="1" applyBorder="1" applyAlignment="1">
      <alignment horizontal="center"/>
    </xf>
    <xf numFmtId="0" fontId="22" fillId="0" borderId="20" xfId="6" applyFont="1" applyBorder="1" applyAlignment="1">
      <alignment horizontal="center"/>
    </xf>
    <xf numFmtId="0" fontId="13" fillId="0" borderId="20" xfId="2" applyFont="1" applyBorder="1" applyAlignment="1">
      <alignment horizontal="center" vertical="center"/>
    </xf>
    <xf numFmtId="0" fontId="21" fillId="0" borderId="18" xfId="6" applyFont="1" applyBorder="1" applyAlignment="1">
      <alignment horizontal="center"/>
    </xf>
    <xf numFmtId="0" fontId="21" fillId="0" borderId="19" xfId="6" applyFont="1" applyBorder="1" applyAlignment="1">
      <alignment horizontal="center"/>
    </xf>
    <xf numFmtId="0" fontId="21" fillId="0" borderId="20" xfId="6" applyFont="1" applyBorder="1" applyAlignment="1">
      <alignment horizontal="center"/>
    </xf>
    <xf numFmtId="168" fontId="9" fillId="0" borderId="17" xfId="5" applyNumberFormat="1" applyFont="1" applyBorder="1"/>
    <xf numFmtId="168" fontId="9" fillId="0" borderId="22" xfId="5" applyNumberFormat="1" applyFont="1" applyBorder="1"/>
    <xf numFmtId="168" fontId="13" fillId="0" borderId="11" xfId="5" applyNumberFormat="1" applyFont="1" applyBorder="1"/>
    <xf numFmtId="168" fontId="13" fillId="0" borderId="16" xfId="5" applyNumberFormat="1" applyFont="1" applyBorder="1"/>
    <xf numFmtId="168" fontId="9" fillId="0" borderId="21" xfId="4" applyNumberFormat="1" applyFont="1" applyBorder="1"/>
    <xf numFmtId="168" fontId="13" fillId="0" borderId="23" xfId="4" applyNumberFormat="1" applyFont="1" applyBorder="1"/>
    <xf numFmtId="168" fontId="13" fillId="0" borderId="11" xfId="4" applyNumberFormat="1" applyFont="1" applyBorder="1"/>
    <xf numFmtId="164" fontId="17" fillId="0" borderId="0" xfId="1" applyNumberFormat="1" applyFont="1" applyAlignment="1">
      <alignment horizontal="center" vertical="center" shrinkToFit="1"/>
    </xf>
    <xf numFmtId="165" fontId="7" fillId="0" borderId="0" xfId="1" applyNumberFormat="1" applyFont="1" applyAlignment="1">
      <alignment horizontal="right" vertical="center" shrinkToFit="1"/>
    </xf>
    <xf numFmtId="166" fontId="3" fillId="0" borderId="0" xfId="1" applyNumberFormat="1" applyFont="1" applyAlignment="1">
      <alignment horizontal="right" vertical="center" shrinkToFit="1"/>
    </xf>
    <xf numFmtId="165" fontId="3" fillId="0" borderId="0" xfId="1" applyNumberFormat="1" applyFont="1" applyAlignment="1">
      <alignment horizontal="center" vertical="center" shrinkToFit="1"/>
    </xf>
    <xf numFmtId="167" fontId="7" fillId="0" borderId="0" xfId="1" applyNumberFormat="1" applyFont="1" applyAlignment="1">
      <alignment horizontal="right" vertical="center" shrinkToFit="1"/>
    </xf>
    <xf numFmtId="165" fontId="3" fillId="0" borderId="0" xfId="1" applyNumberFormat="1" applyFont="1" applyAlignment="1">
      <alignment horizontal="right" vertical="center" shrinkToFit="1"/>
    </xf>
    <xf numFmtId="165" fontId="3" fillId="0" borderId="12" xfId="1" applyNumberFormat="1" applyFont="1" applyBorder="1" applyAlignment="1">
      <alignment horizontal="center" vertical="center" shrinkToFit="1"/>
    </xf>
    <xf numFmtId="165" fontId="7" fillId="0" borderId="13" xfId="1" applyNumberFormat="1" applyFont="1" applyBorder="1" applyAlignment="1">
      <alignment horizontal="right" vertical="center" shrinkToFit="1"/>
    </xf>
    <xf numFmtId="0" fontId="7" fillId="0" borderId="0" xfId="1" applyFont="1" applyAlignment="1">
      <alignment horizontal="right" vertical="center" shrinkToFit="1"/>
    </xf>
  </cellXfs>
  <cellStyles count="7">
    <cellStyle name="Normal" xfId="0" builtinId="0"/>
    <cellStyle name="Normal 2" xfId="6" xr:uid="{B059B132-DBE8-EE4F-98C3-54DB34704654}"/>
    <cellStyle name="Normal 2 2" xfId="4" xr:uid="{04638404-FEA6-7E4C-95BE-CFE4C217D669}"/>
    <cellStyle name="Normal 2 3 2" xfId="1" xr:uid="{69961BC2-05E3-494F-8A7D-6FB541D475E5}"/>
    <cellStyle name="Normal 2 5" xfId="3" xr:uid="{E9AE30F0-6639-1445-90BF-5520B0CB2819}"/>
    <cellStyle name="Normal 8" xfId="2" xr:uid="{5CF70616-106A-C04C-ACF1-9C71430C7F4F}"/>
    <cellStyle name="Normal_11.11.8 10T1.2 DMI.xls" xfId="5" xr:uid="{6B6A75C6-993D-9442-B94C-C3FE017FE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56715518215721E-2"/>
          <c:y val="4.1571943193739982E-2"/>
          <c:w val="0.92000165768752595"/>
          <c:h val="0.7816646453536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Csta!$J$29:$AD$29</c:f>
                <c:numCache>
                  <c:formatCode>General</c:formatCode>
                  <c:ptCount val="21"/>
                  <c:pt idx="0">
                    <c:v>3.0740183814867137E-3</c:v>
                  </c:pt>
                  <c:pt idx="1">
                    <c:v>2.3054711487763922E-3</c:v>
                  </c:pt>
                  <c:pt idx="2">
                    <c:v>8.9466034110849424E-4</c:v>
                  </c:pt>
                  <c:pt idx="3">
                    <c:v>2.2691231713449938E-3</c:v>
                  </c:pt>
                  <c:pt idx="4">
                    <c:v>9.8031326352797225E-4</c:v>
                  </c:pt>
                  <c:pt idx="5">
                    <c:v>8.6009140874725274E-4</c:v>
                  </c:pt>
                  <c:pt idx="6">
                    <c:v>3.5645309737223196E-3</c:v>
                  </c:pt>
                  <c:pt idx="7">
                    <c:v>8.1913422858871793E-3</c:v>
                  </c:pt>
                  <c:pt idx="8">
                    <c:v>5.6458876071612263E-3</c:v>
                  </c:pt>
                  <c:pt idx="9">
                    <c:v>7.3347275077793211E-4</c:v>
                  </c:pt>
                  <c:pt idx="10">
                    <c:v>1.1009571898405259E-2</c:v>
                  </c:pt>
                  <c:pt idx="11">
                    <c:v>4.1728372484722102E-3</c:v>
                  </c:pt>
                  <c:pt idx="12">
                    <c:v>5.1269801412248137E-3</c:v>
                  </c:pt>
                  <c:pt idx="13">
                    <c:v>1.0245358487216359E-2</c:v>
                  </c:pt>
                  <c:pt idx="14">
                    <c:v>6.9690293000916875E-4</c:v>
                  </c:pt>
                  <c:pt idx="15">
                    <c:v>2.224482836433618E-3</c:v>
                  </c:pt>
                  <c:pt idx="16">
                    <c:v>1.6776675233132533E-3</c:v>
                  </c:pt>
                  <c:pt idx="17">
                    <c:v>4.4493076252740777E-3</c:v>
                  </c:pt>
                  <c:pt idx="18">
                    <c:v>1.0262598134078058E-3</c:v>
                  </c:pt>
                  <c:pt idx="19">
                    <c:v>9.1435658117999157E-4</c:v>
                  </c:pt>
                  <c:pt idx="20">
                    <c:v>1.9450875597309396E-3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Csta!$J$27:$AD$27</c:f>
              <c:strCache>
                <c:ptCount val="21"/>
                <c:pt idx="0">
                  <c:v>2 IgG</c:v>
                </c:pt>
                <c:pt idx="1">
                  <c:v>3 IgG</c:v>
                </c:pt>
                <c:pt idx="2">
                  <c:v>4 IgG</c:v>
                </c:pt>
                <c:pt idx="3">
                  <c:v>9 IgG</c:v>
                </c:pt>
                <c:pt idx="4">
                  <c:v>10 IgG</c:v>
                </c:pt>
                <c:pt idx="5">
                  <c:v>11 IgG</c:v>
                </c:pt>
                <c:pt idx="6">
                  <c:v>TFEB KD IgG</c:v>
                </c:pt>
                <c:pt idx="7">
                  <c:v>2 Tfeb proteintech</c:v>
                </c:pt>
                <c:pt idx="8">
                  <c:v>3 Tfeb proteintech</c:v>
                </c:pt>
                <c:pt idx="9">
                  <c:v>4 Tfeb proteintech</c:v>
                </c:pt>
                <c:pt idx="10">
                  <c:v>9 Tfeb proteintech</c:v>
                </c:pt>
                <c:pt idx="11">
                  <c:v>10 Tfeb proteintech</c:v>
                </c:pt>
                <c:pt idx="12">
                  <c:v>11 Tfeb proteintech</c:v>
                </c:pt>
                <c:pt idx="13">
                  <c:v>TFEB KD proteintech</c:v>
                </c:pt>
                <c:pt idx="14">
                  <c:v>2 Tfeb Bethyl</c:v>
                </c:pt>
                <c:pt idx="15">
                  <c:v>3 Tfeb Bethyl</c:v>
                </c:pt>
                <c:pt idx="16">
                  <c:v>4 Tfeb Bethyl</c:v>
                </c:pt>
                <c:pt idx="17">
                  <c:v>9 Tfeb Bethyl</c:v>
                </c:pt>
                <c:pt idx="18">
                  <c:v>10 Tfeb Bethyl</c:v>
                </c:pt>
                <c:pt idx="19">
                  <c:v>11 Tfeb Bethyl</c:v>
                </c:pt>
                <c:pt idx="20">
                  <c:v>TFEB KD Bethyl</c:v>
                </c:pt>
              </c:strCache>
            </c:strRef>
          </c:cat>
          <c:val>
            <c:numRef>
              <c:f>Csta!$J$28:$AD$28</c:f>
              <c:numCache>
                <c:formatCode>0.00</c:formatCode>
                <c:ptCount val="21"/>
                <c:pt idx="0">
                  <c:v>1.2850116492452716E-2</c:v>
                </c:pt>
                <c:pt idx="1">
                  <c:v>3.7906070089552373E-2</c:v>
                </c:pt>
                <c:pt idx="2">
                  <c:v>9.1225882284648296E-3</c:v>
                </c:pt>
                <c:pt idx="3">
                  <c:v>2.2585165881771407E-2</c:v>
                </c:pt>
                <c:pt idx="4">
                  <c:v>2.5198445572420652E-2</c:v>
                </c:pt>
                <c:pt idx="5">
                  <c:v>1.2345998312399124E-2</c:v>
                </c:pt>
                <c:pt idx="6">
                  <c:v>2.2165732905074089E-2</c:v>
                </c:pt>
                <c:pt idx="7">
                  <c:v>0.1055326199852393</c:v>
                </c:pt>
                <c:pt idx="8">
                  <c:v>0.1069063803522199</c:v>
                </c:pt>
                <c:pt idx="9">
                  <c:v>7.3147763734531357E-2</c:v>
                </c:pt>
                <c:pt idx="10">
                  <c:v>0.13016590698495883</c:v>
                </c:pt>
                <c:pt idx="11">
                  <c:v>6.6643195690349058E-2</c:v>
                </c:pt>
                <c:pt idx="12">
                  <c:v>7.5599033956937595E-2</c:v>
                </c:pt>
                <c:pt idx="13">
                  <c:v>0.11592206757305096</c:v>
                </c:pt>
                <c:pt idx="14">
                  <c:v>1.9211271349921948E-2</c:v>
                </c:pt>
                <c:pt idx="15">
                  <c:v>3.1208103893277887E-2</c:v>
                </c:pt>
                <c:pt idx="16">
                  <c:v>2.3677012252720189E-2</c:v>
                </c:pt>
                <c:pt idx="17">
                  <c:v>4.5337047633325772E-2</c:v>
                </c:pt>
                <c:pt idx="18">
                  <c:v>3.8701726913846414E-2</c:v>
                </c:pt>
                <c:pt idx="19">
                  <c:v>3.6559208370062539E-2</c:v>
                </c:pt>
                <c:pt idx="20">
                  <c:v>3.3217698448782446E-2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D241-91F7-B887D53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9471"/>
        <c:axId val="2083211119"/>
      </c:barChart>
      <c:catAx>
        <c:axId val="208320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1119"/>
        <c:crosses val="autoZero"/>
        <c:auto val="1"/>
        <c:lblAlgn val="ctr"/>
        <c:lblOffset val="100"/>
        <c:noMultiLvlLbl val="0"/>
      </c:catAx>
      <c:valAx>
        <c:axId val="208321111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94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Insig2 prom</a:t>
            </a:r>
            <a:endParaRPr lang="en-US" sz="18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7.9592433821378136E-2"/>
          <c:y val="0.1222477752411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30104783348212E-2"/>
          <c:y val="9.7572523829258184E-2"/>
          <c:w val="0.91786344098180761"/>
          <c:h val="0.7635675507666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Insig2!$Q$37:$Y$37</c:f>
                <c:numCache>
                  <c:formatCode>General</c:formatCode>
                  <c:ptCount val="9"/>
                  <c:pt idx="0">
                    <c:v>4.2006957610083795E-3</c:v>
                  </c:pt>
                  <c:pt idx="1">
                    <c:v>2.8989223650374516E-3</c:v>
                  </c:pt>
                  <c:pt idx="2">
                    <c:v>3.6481111610213075E-5</c:v>
                  </c:pt>
                  <c:pt idx="3">
                    <c:v>1.8129115427073447E-2</c:v>
                  </c:pt>
                  <c:pt idx="4">
                    <c:v>1.0901384236296796E-2</c:v>
                  </c:pt>
                  <c:pt idx="5">
                    <c:v>7.0558090002696737E-4</c:v>
                  </c:pt>
                  <c:pt idx="6">
                    <c:v>2.8337869129229165E-3</c:v>
                  </c:pt>
                  <c:pt idx="7">
                    <c:v>3.6647039481277062E-3</c:v>
                  </c:pt>
                  <c:pt idx="8">
                    <c:v>2.0245390679603085E-3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Insig2!$Q$34:$Y$34</c:f>
              <c:strCache>
                <c:ptCount val="9"/>
                <c:pt idx="0">
                  <c:v>RT IgG</c:v>
                </c:pt>
                <c:pt idx="1">
                  <c:v>Cold IgG</c:v>
                </c:pt>
                <c:pt idx="2">
                  <c:v>Tfeb kd IgG</c:v>
                </c:pt>
                <c:pt idx="3">
                  <c:v>RT Tfeb prot</c:v>
                </c:pt>
                <c:pt idx="4">
                  <c:v>Cold Tfeb prot</c:v>
                </c:pt>
                <c:pt idx="5">
                  <c:v>Tfeb kd prot</c:v>
                </c:pt>
                <c:pt idx="6">
                  <c:v>RT Tfeb beth</c:v>
                </c:pt>
                <c:pt idx="7">
                  <c:v>Cold Tfeb beth</c:v>
                </c:pt>
                <c:pt idx="8">
                  <c:v>Tfeb kd beth</c:v>
                </c:pt>
              </c:strCache>
            </c:strRef>
          </c:cat>
          <c:val>
            <c:numRef>
              <c:f>Insig2!$Q$35:$Y$35</c:f>
              <c:numCache>
                <c:formatCode>0.00</c:formatCode>
                <c:ptCount val="9"/>
                <c:pt idx="0">
                  <c:v>1.346578638394326E-2</c:v>
                </c:pt>
                <c:pt idx="1">
                  <c:v>1.6173394182594031E-2</c:v>
                </c:pt>
                <c:pt idx="2">
                  <c:v>1.2126295981550407E-2</c:v>
                </c:pt>
                <c:pt idx="3">
                  <c:v>9.2941301179487457E-2</c:v>
                </c:pt>
                <c:pt idx="4">
                  <c:v>8.2962817079581627E-2</c:v>
                </c:pt>
                <c:pt idx="5">
                  <c:v>9.6893867517759455E-2</c:v>
                </c:pt>
                <c:pt idx="6">
                  <c:v>1.9107968479555967E-2</c:v>
                </c:pt>
                <c:pt idx="7">
                  <c:v>2.1404123559108975E-2</c:v>
                </c:pt>
                <c:pt idx="8">
                  <c:v>2.6173061459359114E-2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C-CD40-AF84-FAB873D3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093359"/>
        <c:axId val="2081053999"/>
      </c:barChart>
      <c:catAx>
        <c:axId val="20540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999"/>
        <c:crosses val="autoZero"/>
        <c:auto val="1"/>
        <c:lblAlgn val="ctr"/>
        <c:lblOffset val="100"/>
        <c:noMultiLvlLbl val="0"/>
      </c:catAx>
      <c:valAx>
        <c:axId val="2081053999"/>
        <c:scaling>
          <c:orientation val="minMax"/>
          <c:max val="0.15000000000000002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93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Csta prom</a:t>
            </a:r>
          </a:p>
        </c:rich>
      </c:tx>
      <c:layout>
        <c:manualLayout>
          <c:xMode val="edge"/>
          <c:yMode val="edge"/>
          <c:x val="7.7007577039123906E-2"/>
          <c:y val="0.1222478242851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30104783348212E-2"/>
          <c:y val="9.7572523829258184E-2"/>
          <c:w val="0.91786344098180761"/>
          <c:h val="0.7635675507666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Csta!$Q$37:$Y$37</c:f>
                <c:numCache>
                  <c:formatCode>General</c:formatCode>
                  <c:ptCount val="9"/>
                  <c:pt idx="0">
                    <c:v>9.037527026750411E-3</c:v>
                  </c:pt>
                  <c:pt idx="1">
                    <c:v>3.9218418563141651E-3</c:v>
                  </c:pt>
                  <c:pt idx="2">
                    <c:v>3.5645309737223196E-3</c:v>
                  </c:pt>
                  <c:pt idx="3">
                    <c:v>1.1031042883771668E-2</c:v>
                  </c:pt>
                  <c:pt idx="4">
                    <c:v>1.9850672422604378E-2</c:v>
                  </c:pt>
                  <c:pt idx="5">
                    <c:v>1.0245358487216359E-2</c:v>
                  </c:pt>
                  <c:pt idx="6">
                    <c:v>3.5006679853257757E-3</c:v>
                  </c:pt>
                  <c:pt idx="7">
                    <c:v>2.6422667971574827E-3</c:v>
                  </c:pt>
                  <c:pt idx="8">
                    <c:v>1.9450875597309396E-3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Csta!$Q$34:$Y$34</c:f>
              <c:strCache>
                <c:ptCount val="9"/>
                <c:pt idx="0">
                  <c:v>RT IgG</c:v>
                </c:pt>
                <c:pt idx="1">
                  <c:v>Cold IgG</c:v>
                </c:pt>
                <c:pt idx="2">
                  <c:v>Tfeb kd IgG</c:v>
                </c:pt>
                <c:pt idx="3">
                  <c:v>RT Tfeb prot</c:v>
                </c:pt>
                <c:pt idx="4">
                  <c:v>Cold Tfeb prot</c:v>
                </c:pt>
                <c:pt idx="5">
                  <c:v>Tfeb kd prot</c:v>
                </c:pt>
                <c:pt idx="6">
                  <c:v>RT Tfeb beth</c:v>
                </c:pt>
                <c:pt idx="7">
                  <c:v>Cold Tfeb beth</c:v>
                </c:pt>
                <c:pt idx="8">
                  <c:v>Tfeb kd beth</c:v>
                </c:pt>
              </c:strCache>
            </c:strRef>
          </c:cat>
          <c:val>
            <c:numRef>
              <c:f>Csta!$Q$35:$Y$35</c:f>
              <c:numCache>
                <c:formatCode>0.00</c:formatCode>
                <c:ptCount val="9"/>
                <c:pt idx="0">
                  <c:v>1.9959591603489975E-2</c:v>
                </c:pt>
                <c:pt idx="1">
                  <c:v>2.0043203255530394E-2</c:v>
                </c:pt>
                <c:pt idx="2">
                  <c:v>2.2165732905074089E-2</c:v>
                </c:pt>
                <c:pt idx="3">
                  <c:v>9.5195588023996858E-2</c:v>
                </c:pt>
                <c:pt idx="4">
                  <c:v>9.0802712210748496E-2</c:v>
                </c:pt>
                <c:pt idx="5">
                  <c:v>0.11592206757305096</c:v>
                </c:pt>
                <c:pt idx="6">
                  <c:v>2.4698795831973343E-2</c:v>
                </c:pt>
                <c:pt idx="7">
                  <c:v>4.0199327639078242E-2</c:v>
                </c:pt>
                <c:pt idx="8">
                  <c:v>3.3217698448782446E-2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3-5945-A3A8-4616A039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093359"/>
        <c:axId val="2081053999"/>
      </c:barChart>
      <c:catAx>
        <c:axId val="20540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999"/>
        <c:crosses val="autoZero"/>
        <c:auto val="1"/>
        <c:lblAlgn val="ctr"/>
        <c:lblOffset val="100"/>
        <c:noMultiLvlLbl val="0"/>
      </c:catAx>
      <c:valAx>
        <c:axId val="2081053999"/>
        <c:scaling>
          <c:orientation val="minMax"/>
          <c:max val="0.18000000000000002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93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56715518215721E-2"/>
          <c:y val="4.1571943193739982E-2"/>
          <c:w val="0.92000165768752595"/>
          <c:h val="0.7816646453536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'Akt2'!$J$29:$AD$29</c:f>
                <c:numCache>
                  <c:formatCode>General</c:formatCode>
                  <c:ptCount val="21"/>
                  <c:pt idx="0">
                    <c:v>4.3906639562307564E-4</c:v>
                  </c:pt>
                  <c:pt idx="1">
                    <c:v>5.4640291360699821E-3</c:v>
                  </c:pt>
                  <c:pt idx="2">
                    <c:v>9.5973481935204331E-4</c:v>
                  </c:pt>
                  <c:pt idx="3">
                    <c:v>1.033649792778861E-3</c:v>
                  </c:pt>
                  <c:pt idx="4">
                    <c:v>2.5802624633265146E-3</c:v>
                  </c:pt>
                  <c:pt idx="5">
                    <c:v>7.9552464816868055E-4</c:v>
                  </c:pt>
                  <c:pt idx="6">
                    <c:v>2.5525470706639036E-4</c:v>
                  </c:pt>
                  <c:pt idx="7">
                    <c:v>3.8810290533446267E-3</c:v>
                  </c:pt>
                  <c:pt idx="8">
                    <c:v>5.9207849536360505E-3</c:v>
                  </c:pt>
                  <c:pt idx="9">
                    <c:v>1.1160504733145088E-3</c:v>
                  </c:pt>
                  <c:pt idx="10">
                    <c:v>2.8749166604648151E-3</c:v>
                  </c:pt>
                  <c:pt idx="11">
                    <c:v>9.5952147477460349E-4</c:v>
                  </c:pt>
                  <c:pt idx="12">
                    <c:v>1.0692648706016399E-3</c:v>
                  </c:pt>
                  <c:pt idx="13">
                    <c:v>1.1107194709860293E-3</c:v>
                  </c:pt>
                  <c:pt idx="14">
                    <c:v>1.551651052868207E-3</c:v>
                  </c:pt>
                  <c:pt idx="15">
                    <c:v>2.2260427413011343E-3</c:v>
                  </c:pt>
                  <c:pt idx="16">
                    <c:v>1.4000883047144189E-3</c:v>
                  </c:pt>
                  <c:pt idx="17">
                    <c:v>2.2570382535021838E-4</c:v>
                  </c:pt>
                  <c:pt idx="18">
                    <c:v>6.2416367929609491E-4</c:v>
                  </c:pt>
                  <c:pt idx="19">
                    <c:v>1.2142312817855793E-3</c:v>
                  </c:pt>
                  <c:pt idx="20">
                    <c:v>1.0943526847915657E-3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'Akt2'!$J$27:$AD$27</c:f>
              <c:strCache>
                <c:ptCount val="21"/>
                <c:pt idx="0">
                  <c:v>2 IgG</c:v>
                </c:pt>
                <c:pt idx="1">
                  <c:v>3 IgG</c:v>
                </c:pt>
                <c:pt idx="2">
                  <c:v>4 IgG</c:v>
                </c:pt>
                <c:pt idx="3">
                  <c:v>9 IgG</c:v>
                </c:pt>
                <c:pt idx="4">
                  <c:v>10 IgG</c:v>
                </c:pt>
                <c:pt idx="5">
                  <c:v>11 IgG</c:v>
                </c:pt>
                <c:pt idx="6">
                  <c:v>TFEB KD IgG</c:v>
                </c:pt>
                <c:pt idx="7">
                  <c:v>2 Tfeb proteintech</c:v>
                </c:pt>
                <c:pt idx="8">
                  <c:v>3 Tfeb proteintech</c:v>
                </c:pt>
                <c:pt idx="9">
                  <c:v>4 Tfeb proteintech</c:v>
                </c:pt>
                <c:pt idx="10">
                  <c:v>9 Tfeb proteintech</c:v>
                </c:pt>
                <c:pt idx="11">
                  <c:v>10 Tfeb proteintech</c:v>
                </c:pt>
                <c:pt idx="12">
                  <c:v>11 Tfeb proteintech</c:v>
                </c:pt>
                <c:pt idx="13">
                  <c:v>TFEB KD proteintech</c:v>
                </c:pt>
                <c:pt idx="14">
                  <c:v>2 Tfeb Bethyl</c:v>
                </c:pt>
                <c:pt idx="15">
                  <c:v>3 Tfeb Bethyl</c:v>
                </c:pt>
                <c:pt idx="16">
                  <c:v>4 Tfeb Bethyl</c:v>
                </c:pt>
                <c:pt idx="17">
                  <c:v>9 Tfeb Bethyl</c:v>
                </c:pt>
                <c:pt idx="18">
                  <c:v>10 Tfeb Bethyl</c:v>
                </c:pt>
                <c:pt idx="19">
                  <c:v>11 Tfeb Bethyl</c:v>
                </c:pt>
                <c:pt idx="20">
                  <c:v>TFEB KD Bethyl</c:v>
                </c:pt>
              </c:strCache>
            </c:strRef>
          </c:cat>
          <c:val>
            <c:numRef>
              <c:f>'Akt2'!$J$28:$AD$28</c:f>
              <c:numCache>
                <c:formatCode>0.00</c:formatCode>
                <c:ptCount val="21"/>
                <c:pt idx="0">
                  <c:v>1.2119337099891395E-2</c:v>
                </c:pt>
                <c:pt idx="1">
                  <c:v>3.8082981650232987E-2</c:v>
                </c:pt>
                <c:pt idx="2">
                  <c:v>7.3059162700954096E-3</c:v>
                </c:pt>
                <c:pt idx="3">
                  <c:v>1.8758954628419058E-2</c:v>
                </c:pt>
                <c:pt idx="4">
                  <c:v>2.6691225945313535E-2</c:v>
                </c:pt>
                <c:pt idx="5">
                  <c:v>1.8687132815263435E-2</c:v>
                </c:pt>
                <c:pt idx="6">
                  <c:v>2.1221240913361934E-2</c:v>
                </c:pt>
                <c:pt idx="7">
                  <c:v>4.1494726555983422E-2</c:v>
                </c:pt>
                <c:pt idx="8">
                  <c:v>6.0021520467028265E-2</c:v>
                </c:pt>
                <c:pt idx="9">
                  <c:v>3.8208395963028968E-2</c:v>
                </c:pt>
                <c:pt idx="10">
                  <c:v>3.8803018951978567E-2</c:v>
                </c:pt>
                <c:pt idx="11">
                  <c:v>4.4531194787762192E-2</c:v>
                </c:pt>
                <c:pt idx="12">
                  <c:v>4.5545245221257365E-2</c:v>
                </c:pt>
                <c:pt idx="13">
                  <c:v>6.7703507696960458E-2</c:v>
                </c:pt>
                <c:pt idx="14">
                  <c:v>9.3901212792635441E-3</c:v>
                </c:pt>
                <c:pt idx="15">
                  <c:v>2.5534062684258011E-2</c:v>
                </c:pt>
                <c:pt idx="16">
                  <c:v>1.6379861769853992E-2</c:v>
                </c:pt>
                <c:pt idx="17">
                  <c:v>1.9470214088193927E-2</c:v>
                </c:pt>
                <c:pt idx="18">
                  <c:v>2.4548232291859068E-2</c:v>
                </c:pt>
                <c:pt idx="19">
                  <c:v>2.5759237367517576E-2</c:v>
                </c:pt>
                <c:pt idx="20">
                  <c:v>2.8651606154947731E-2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6-B747-A414-D0FD4683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9471"/>
        <c:axId val="2083211119"/>
      </c:barChart>
      <c:catAx>
        <c:axId val="208320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1119"/>
        <c:crosses val="autoZero"/>
        <c:auto val="1"/>
        <c:lblAlgn val="ctr"/>
        <c:lblOffset val="100"/>
        <c:noMultiLvlLbl val="0"/>
      </c:catAx>
      <c:valAx>
        <c:axId val="208321111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94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Akt2 prom </a:t>
            </a:r>
            <a:r>
              <a:rPr lang="en-US" sz="1800" b="1">
                <a:solidFill>
                  <a:srgbClr val="C00000"/>
                </a:solidFill>
              </a:rPr>
              <a:t>CT values in the 30's</a:t>
            </a:r>
          </a:p>
        </c:rich>
      </c:tx>
      <c:layout>
        <c:manualLayout>
          <c:xMode val="edge"/>
          <c:yMode val="edge"/>
          <c:x val="7.9592433821378136E-2"/>
          <c:y val="0.1222477752411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30104783348212E-2"/>
          <c:y val="9.7572523829258184E-2"/>
          <c:w val="0.91786344098180761"/>
          <c:h val="0.7635675507666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'Akt2'!$Q$37:$Y$37</c:f>
                <c:numCache>
                  <c:formatCode>General</c:formatCode>
                  <c:ptCount val="9"/>
                  <c:pt idx="0">
                    <c:v>9.5583227603384131E-3</c:v>
                  </c:pt>
                  <c:pt idx="1">
                    <c:v>2.6561416613429152E-3</c:v>
                  </c:pt>
                  <c:pt idx="2">
                    <c:v>2.5525470706639036E-4</c:v>
                  </c:pt>
                  <c:pt idx="3">
                    <c:v>6.7899208881641217E-3</c:v>
                  </c:pt>
                  <c:pt idx="4">
                    <c:v>2.0989138957708616E-3</c:v>
                  </c:pt>
                  <c:pt idx="5">
                    <c:v>1.1107194709860293E-3</c:v>
                  </c:pt>
                  <c:pt idx="6">
                    <c:v>4.6742956129772464E-3</c:v>
                  </c:pt>
                  <c:pt idx="7">
                    <c:v>1.9264909951328029E-3</c:v>
                  </c:pt>
                  <c:pt idx="8">
                    <c:v>1.0943526847915657E-3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'Akt2'!$Q$34:$Y$34</c:f>
              <c:strCache>
                <c:ptCount val="9"/>
                <c:pt idx="0">
                  <c:v>RT IgG</c:v>
                </c:pt>
                <c:pt idx="1">
                  <c:v>Cold IgG</c:v>
                </c:pt>
                <c:pt idx="2">
                  <c:v>Tfeb kd IgG</c:v>
                </c:pt>
                <c:pt idx="3">
                  <c:v>RT Tfeb prot</c:v>
                </c:pt>
                <c:pt idx="4">
                  <c:v>Cold Tfeb prot</c:v>
                </c:pt>
                <c:pt idx="5">
                  <c:v>Tfeb kd prot</c:v>
                </c:pt>
                <c:pt idx="6">
                  <c:v>RT Tfeb beth</c:v>
                </c:pt>
                <c:pt idx="7">
                  <c:v>Cold Tfeb beth</c:v>
                </c:pt>
                <c:pt idx="8">
                  <c:v>Tfeb kd beth</c:v>
                </c:pt>
              </c:strCache>
            </c:strRef>
          </c:cat>
          <c:val>
            <c:numRef>
              <c:f>'Akt2'!$Q$35:$Y$35</c:f>
              <c:numCache>
                <c:formatCode>0.00</c:formatCode>
                <c:ptCount val="9"/>
                <c:pt idx="0">
                  <c:v>1.9169411673406595E-2</c:v>
                </c:pt>
                <c:pt idx="1">
                  <c:v>2.1379104462998677E-2</c:v>
                </c:pt>
                <c:pt idx="2">
                  <c:v>2.1221240913361934E-2</c:v>
                </c:pt>
                <c:pt idx="3">
                  <c:v>4.657488099534688E-2</c:v>
                </c:pt>
                <c:pt idx="4">
                  <c:v>4.2959819653666041E-2</c:v>
                </c:pt>
                <c:pt idx="5">
                  <c:v>6.7703507696960458E-2</c:v>
                </c:pt>
                <c:pt idx="6">
                  <c:v>1.7101348577791848E-2</c:v>
                </c:pt>
                <c:pt idx="7">
                  <c:v>2.3259227915856856E-2</c:v>
                </c:pt>
                <c:pt idx="8">
                  <c:v>2.8651606154947731E-2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F244-AF63-EA5BDC2B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093359"/>
        <c:axId val="2081053999"/>
      </c:barChart>
      <c:catAx>
        <c:axId val="20540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999"/>
        <c:crosses val="autoZero"/>
        <c:auto val="1"/>
        <c:lblAlgn val="ctr"/>
        <c:lblOffset val="100"/>
        <c:noMultiLvlLbl val="0"/>
      </c:catAx>
      <c:valAx>
        <c:axId val="2081053999"/>
        <c:scaling>
          <c:orientation val="minMax"/>
          <c:max val="0.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93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56715518215721E-2"/>
          <c:y val="4.1571943193739982E-2"/>
          <c:w val="0.92000165768752595"/>
          <c:h val="0.7816646453536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Cers1!$J$29:$AD$29</c:f>
                <c:numCache>
                  <c:formatCode>General</c:formatCode>
                  <c:ptCount val="21"/>
                  <c:pt idx="0">
                    <c:v>5.3298798394109371E-4</c:v>
                  </c:pt>
                  <c:pt idx="1">
                    <c:v>8.6081598569642793E-4</c:v>
                  </c:pt>
                  <c:pt idx="2">
                    <c:v>8.3266134157390106E-4</c:v>
                  </c:pt>
                  <c:pt idx="3">
                    <c:v>3.334013922675059E-3</c:v>
                  </c:pt>
                  <c:pt idx="4">
                    <c:v>1.076508123913412E-3</c:v>
                  </c:pt>
                  <c:pt idx="5">
                    <c:v>2.4340835443970618E-3</c:v>
                  </c:pt>
                  <c:pt idx="6">
                    <c:v>3.6485419083252373E-4</c:v>
                  </c:pt>
                  <c:pt idx="7">
                    <c:v>8.0523294751306835E-4</c:v>
                  </c:pt>
                  <c:pt idx="8">
                    <c:v>2.2401943109729835E-3</c:v>
                  </c:pt>
                  <c:pt idx="9">
                    <c:v>1.2859225672178177E-3</c:v>
                  </c:pt>
                  <c:pt idx="10">
                    <c:v>4.2744539481087496E-3</c:v>
                  </c:pt>
                  <c:pt idx="11">
                    <c:v>1.160957704252329E-3</c:v>
                  </c:pt>
                  <c:pt idx="12">
                    <c:v>4.563664505023489E-4</c:v>
                  </c:pt>
                  <c:pt idx="13">
                    <c:v>1.8017302506957659E-3</c:v>
                  </c:pt>
                  <c:pt idx="14">
                    <c:v>8.2620797383225108E-4</c:v>
                  </c:pt>
                  <c:pt idx="15">
                    <c:v>6.8337432069267461E-4</c:v>
                  </c:pt>
                  <c:pt idx="16">
                    <c:v>1.5340123306257117E-5</c:v>
                  </c:pt>
                  <c:pt idx="17">
                    <c:v>2.1870157971994302E-3</c:v>
                  </c:pt>
                  <c:pt idx="18">
                    <c:v>4.1316776233867085E-4</c:v>
                  </c:pt>
                  <c:pt idx="19">
                    <c:v>1.2002556735793027E-3</c:v>
                  </c:pt>
                  <c:pt idx="20">
                    <c:v>8.0560484318529927E-4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Cers1!$J$27:$AD$27</c:f>
              <c:strCache>
                <c:ptCount val="21"/>
                <c:pt idx="0">
                  <c:v>2 IgG</c:v>
                </c:pt>
                <c:pt idx="1">
                  <c:v>3 IgG</c:v>
                </c:pt>
                <c:pt idx="2">
                  <c:v>4 IgG</c:v>
                </c:pt>
                <c:pt idx="3">
                  <c:v>9 IgG</c:v>
                </c:pt>
                <c:pt idx="4">
                  <c:v>10 IgG</c:v>
                </c:pt>
                <c:pt idx="5">
                  <c:v>11 IgG</c:v>
                </c:pt>
                <c:pt idx="6">
                  <c:v>TFEB KD IgG</c:v>
                </c:pt>
                <c:pt idx="7">
                  <c:v>2 Tfeb proteintech</c:v>
                </c:pt>
                <c:pt idx="8">
                  <c:v>3 Tfeb proteintech</c:v>
                </c:pt>
                <c:pt idx="9">
                  <c:v>4 Tfeb proteintech</c:v>
                </c:pt>
                <c:pt idx="10">
                  <c:v>9 Tfeb proteintech</c:v>
                </c:pt>
                <c:pt idx="11">
                  <c:v>10 Tfeb proteintech</c:v>
                </c:pt>
                <c:pt idx="12">
                  <c:v>11 Tfeb proteintech</c:v>
                </c:pt>
                <c:pt idx="13">
                  <c:v>TFEB KD proteintech</c:v>
                </c:pt>
                <c:pt idx="14">
                  <c:v>2 Tfeb Bethyl</c:v>
                </c:pt>
                <c:pt idx="15">
                  <c:v>3 Tfeb Bethyl</c:v>
                </c:pt>
                <c:pt idx="16">
                  <c:v>4 Tfeb Bethyl</c:v>
                </c:pt>
                <c:pt idx="17">
                  <c:v>9 Tfeb Bethyl</c:v>
                </c:pt>
                <c:pt idx="18">
                  <c:v>10 Tfeb Bethyl</c:v>
                </c:pt>
                <c:pt idx="19">
                  <c:v>11 Tfeb Bethyl</c:v>
                </c:pt>
                <c:pt idx="20">
                  <c:v>TFEB KD Bethyl</c:v>
                </c:pt>
              </c:strCache>
            </c:strRef>
          </c:cat>
          <c:val>
            <c:numRef>
              <c:f>Cers1!$J$28:$AD$28</c:f>
              <c:numCache>
                <c:formatCode>0.00</c:formatCode>
                <c:ptCount val="21"/>
                <c:pt idx="0">
                  <c:v>1.043247416432772E-2</c:v>
                </c:pt>
                <c:pt idx="1">
                  <c:v>3.4952632797460269E-2</c:v>
                </c:pt>
                <c:pt idx="2">
                  <c:v>7.3344302397056523E-3</c:v>
                </c:pt>
                <c:pt idx="3">
                  <c:v>2.0843554192862369E-2</c:v>
                </c:pt>
                <c:pt idx="4">
                  <c:v>1.8602547030033858E-2</c:v>
                </c:pt>
                <c:pt idx="5">
                  <c:v>1.0942990271914409E-2</c:v>
                </c:pt>
                <c:pt idx="6">
                  <c:v>1.3757803451398863E-2</c:v>
                </c:pt>
                <c:pt idx="7">
                  <c:v>2.5833669527568999E-2</c:v>
                </c:pt>
                <c:pt idx="8">
                  <c:v>3.6626503130763197E-2</c:v>
                </c:pt>
                <c:pt idx="9">
                  <c:v>2.1036432002266788E-2</c:v>
                </c:pt>
                <c:pt idx="10">
                  <c:v>2.6233016835714378E-2</c:v>
                </c:pt>
                <c:pt idx="11">
                  <c:v>2.5460743943826875E-2</c:v>
                </c:pt>
                <c:pt idx="12">
                  <c:v>2.0830603574166107E-2</c:v>
                </c:pt>
                <c:pt idx="13">
                  <c:v>5.049026453673576E-2</c:v>
                </c:pt>
                <c:pt idx="14">
                  <c:v>7.093446981062913E-3</c:v>
                </c:pt>
                <c:pt idx="15">
                  <c:v>1.5571265574689673E-2</c:v>
                </c:pt>
                <c:pt idx="16">
                  <c:v>6.8643979028750078E-3</c:v>
                </c:pt>
                <c:pt idx="17">
                  <c:v>1.3427384619124729E-2</c:v>
                </c:pt>
                <c:pt idx="18">
                  <c:v>1.8431391734719318E-2</c:v>
                </c:pt>
                <c:pt idx="19">
                  <c:v>1.8692332591280777E-2</c:v>
                </c:pt>
                <c:pt idx="20">
                  <c:v>1.9913782558847539E-2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9C4D-AC9E-05BFE740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9471"/>
        <c:axId val="2083211119"/>
      </c:barChart>
      <c:catAx>
        <c:axId val="208320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1119"/>
        <c:crosses val="autoZero"/>
        <c:auto val="1"/>
        <c:lblAlgn val="ctr"/>
        <c:lblOffset val="100"/>
        <c:noMultiLvlLbl val="0"/>
      </c:catAx>
      <c:valAx>
        <c:axId val="208321111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94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Cers1 prom</a:t>
            </a:r>
            <a:endParaRPr lang="en-US" sz="18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7.9592433821378136E-2"/>
          <c:y val="0.1222477752411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30104783348212E-2"/>
          <c:y val="9.7572523829258184E-2"/>
          <c:w val="0.91786344098180761"/>
          <c:h val="0.7635675507666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Cers1!$Q$37:$Y$37</c:f>
                <c:numCache>
                  <c:formatCode>General</c:formatCode>
                  <c:ptCount val="9"/>
                  <c:pt idx="0">
                    <c:v>8.7356268237667439E-3</c:v>
                  </c:pt>
                  <c:pt idx="1">
                    <c:v>2.9973329699313866E-3</c:v>
                  </c:pt>
                  <c:pt idx="2">
                    <c:v>3.6485419083252373E-4</c:v>
                  </c:pt>
                  <c:pt idx="3">
                    <c:v>4.6100678643593799E-3</c:v>
                  </c:pt>
                  <c:pt idx="4">
                    <c:v>1.6868885610110585E-3</c:v>
                  </c:pt>
                  <c:pt idx="5">
                    <c:v>1.8017302506957659E-3</c:v>
                  </c:pt>
                  <c:pt idx="6">
                    <c:v>2.8648775060215979E-3</c:v>
                  </c:pt>
                  <c:pt idx="7">
                    <c:v>1.7131493820358129E-3</c:v>
                  </c:pt>
                  <c:pt idx="8">
                    <c:v>8.0560484318529927E-4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Cers1!$Q$34:$Y$34</c:f>
              <c:strCache>
                <c:ptCount val="9"/>
                <c:pt idx="0">
                  <c:v>RT IgG</c:v>
                </c:pt>
                <c:pt idx="1">
                  <c:v>Cold IgG</c:v>
                </c:pt>
                <c:pt idx="2">
                  <c:v>Tfeb kd IgG</c:v>
                </c:pt>
                <c:pt idx="3">
                  <c:v>RT Tfeb prot</c:v>
                </c:pt>
                <c:pt idx="4">
                  <c:v>Cold Tfeb prot</c:v>
                </c:pt>
                <c:pt idx="5">
                  <c:v>Tfeb kd prot</c:v>
                </c:pt>
                <c:pt idx="6">
                  <c:v>RT Tfeb beth</c:v>
                </c:pt>
                <c:pt idx="7">
                  <c:v>Cold Tfeb beth</c:v>
                </c:pt>
                <c:pt idx="8">
                  <c:v>Tfeb kd beth</c:v>
                </c:pt>
              </c:strCache>
            </c:strRef>
          </c:cat>
          <c:val>
            <c:numRef>
              <c:f>Cers1!$Q$35:$Y$35</c:f>
              <c:numCache>
                <c:formatCode>0.00</c:formatCode>
                <c:ptCount val="9"/>
                <c:pt idx="0">
                  <c:v>1.7573179067164549E-2</c:v>
                </c:pt>
                <c:pt idx="1">
                  <c:v>1.6796363831603545E-2</c:v>
                </c:pt>
                <c:pt idx="2">
                  <c:v>1.3757803451398863E-2</c:v>
                </c:pt>
                <c:pt idx="3">
                  <c:v>2.7832201553532995E-2</c:v>
                </c:pt>
                <c:pt idx="4">
                  <c:v>2.4174788117902454E-2</c:v>
                </c:pt>
                <c:pt idx="5">
                  <c:v>5.049026453673576E-2</c:v>
                </c:pt>
                <c:pt idx="6">
                  <c:v>9.8430368195425322E-3</c:v>
                </c:pt>
                <c:pt idx="7">
                  <c:v>1.6850369648374941E-2</c:v>
                </c:pt>
                <c:pt idx="8">
                  <c:v>1.9913782558847539E-2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2-A94E-88C0-0D84BB42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093359"/>
        <c:axId val="2081053999"/>
      </c:barChart>
      <c:catAx>
        <c:axId val="20540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999"/>
        <c:crosses val="autoZero"/>
        <c:auto val="1"/>
        <c:lblAlgn val="ctr"/>
        <c:lblOffset val="100"/>
        <c:noMultiLvlLbl val="0"/>
      </c:catAx>
      <c:valAx>
        <c:axId val="2081053999"/>
        <c:scaling>
          <c:orientation val="minMax"/>
          <c:max val="0.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93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56715518215721E-2"/>
          <c:y val="4.1571943193739982E-2"/>
          <c:w val="0.92000165768752595"/>
          <c:h val="0.7816646453536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Plin2!$J$29:$AD$29</c:f>
                <c:numCache>
                  <c:formatCode>General</c:formatCode>
                  <c:ptCount val="21"/>
                  <c:pt idx="0">
                    <c:v>7.3212264739582801E-4</c:v>
                  </c:pt>
                  <c:pt idx="1">
                    <c:v>1.3395087308941938E-3</c:v>
                  </c:pt>
                  <c:pt idx="2">
                    <c:v>1.2441849026509065E-3</c:v>
                  </c:pt>
                  <c:pt idx="3">
                    <c:v>1.4297834852481435E-3</c:v>
                  </c:pt>
                  <c:pt idx="4">
                    <c:v>2.3074366567923089E-3</c:v>
                  </c:pt>
                  <c:pt idx="5">
                    <c:v>8.3371904464376808E-4</c:v>
                  </c:pt>
                  <c:pt idx="6">
                    <c:v>7.3646376575391278E-4</c:v>
                  </c:pt>
                  <c:pt idx="7">
                    <c:v>4.4751748386047882E-3</c:v>
                  </c:pt>
                  <c:pt idx="8">
                    <c:v>5.6796230035551969E-3</c:v>
                  </c:pt>
                  <c:pt idx="9">
                    <c:v>2.968666553925743E-3</c:v>
                  </c:pt>
                  <c:pt idx="10">
                    <c:v>1.3169468743978658E-2</c:v>
                  </c:pt>
                  <c:pt idx="11">
                    <c:v>2.3144875597824952E-3</c:v>
                  </c:pt>
                  <c:pt idx="12">
                    <c:v>6.0790701670013656E-3</c:v>
                  </c:pt>
                  <c:pt idx="13">
                    <c:v>1.6335436209050016E-3</c:v>
                  </c:pt>
                  <c:pt idx="14">
                    <c:v>2.4677508216196429E-3</c:v>
                  </c:pt>
                  <c:pt idx="15">
                    <c:v>3.3363645812668607E-3</c:v>
                  </c:pt>
                  <c:pt idx="16">
                    <c:v>9.0708829648151502E-4</c:v>
                  </c:pt>
                  <c:pt idx="17">
                    <c:v>4.1830169193083659E-3</c:v>
                  </c:pt>
                  <c:pt idx="18">
                    <c:v>2.8368796903867019E-3</c:v>
                  </c:pt>
                  <c:pt idx="19">
                    <c:v>3.4267308271906365E-3</c:v>
                  </c:pt>
                  <c:pt idx="20">
                    <c:v>1.8367926644529446E-3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Plin2!$J$27:$AD$27</c:f>
              <c:strCache>
                <c:ptCount val="21"/>
                <c:pt idx="0">
                  <c:v>2 IgG</c:v>
                </c:pt>
                <c:pt idx="1">
                  <c:v>3 IgG</c:v>
                </c:pt>
                <c:pt idx="2">
                  <c:v>4 IgG</c:v>
                </c:pt>
                <c:pt idx="3">
                  <c:v>9 IgG</c:v>
                </c:pt>
                <c:pt idx="4">
                  <c:v>10 IgG</c:v>
                </c:pt>
                <c:pt idx="5">
                  <c:v>11 IgG</c:v>
                </c:pt>
                <c:pt idx="6">
                  <c:v>TFEB KD IgG</c:v>
                </c:pt>
                <c:pt idx="7">
                  <c:v>2 Tfeb proteintech</c:v>
                </c:pt>
                <c:pt idx="8">
                  <c:v>3 Tfeb proteintech</c:v>
                </c:pt>
                <c:pt idx="9">
                  <c:v>4 Tfeb proteintech</c:v>
                </c:pt>
                <c:pt idx="10">
                  <c:v>9 Tfeb proteintech</c:v>
                </c:pt>
                <c:pt idx="11">
                  <c:v>10 Tfeb proteintech</c:v>
                </c:pt>
                <c:pt idx="12">
                  <c:v>11 Tfeb proteintech</c:v>
                </c:pt>
                <c:pt idx="13">
                  <c:v>TFEB KD proteintech</c:v>
                </c:pt>
                <c:pt idx="14">
                  <c:v>2 Tfeb Bethyl</c:v>
                </c:pt>
                <c:pt idx="15">
                  <c:v>3 Tfeb Bethyl</c:v>
                </c:pt>
                <c:pt idx="16">
                  <c:v>4 Tfeb Bethyl</c:v>
                </c:pt>
                <c:pt idx="17">
                  <c:v>9 Tfeb Bethyl</c:v>
                </c:pt>
                <c:pt idx="18">
                  <c:v>10 Tfeb Bethyl</c:v>
                </c:pt>
                <c:pt idx="19">
                  <c:v>11 Tfeb Bethyl</c:v>
                </c:pt>
                <c:pt idx="20">
                  <c:v>TFEB KD Bethyl</c:v>
                </c:pt>
              </c:strCache>
            </c:strRef>
          </c:cat>
          <c:val>
            <c:numRef>
              <c:f>Plin2!$J$28:$AD$28</c:f>
              <c:numCache>
                <c:formatCode>0.00</c:formatCode>
                <c:ptCount val="21"/>
                <c:pt idx="0">
                  <c:v>1.0274816570603265E-2</c:v>
                </c:pt>
                <c:pt idx="1">
                  <c:v>3.4718578165915961E-2</c:v>
                </c:pt>
                <c:pt idx="2">
                  <c:v>9.6014089116092226E-3</c:v>
                </c:pt>
                <c:pt idx="3">
                  <c:v>1.8959971143150966E-2</c:v>
                </c:pt>
                <c:pt idx="4">
                  <c:v>2.6564613801723844E-2</c:v>
                </c:pt>
                <c:pt idx="5">
                  <c:v>1.4315960315392128E-2</c:v>
                </c:pt>
                <c:pt idx="6">
                  <c:v>2.1270739598426396E-2</c:v>
                </c:pt>
                <c:pt idx="7">
                  <c:v>0.10210679467961424</c:v>
                </c:pt>
                <c:pt idx="8">
                  <c:v>0.13911206311527624</c:v>
                </c:pt>
                <c:pt idx="9">
                  <c:v>9.3071159583344415E-2</c:v>
                </c:pt>
                <c:pt idx="10">
                  <c:v>0.10952227014997311</c:v>
                </c:pt>
                <c:pt idx="11">
                  <c:v>9.9526445181942411E-2</c:v>
                </c:pt>
                <c:pt idx="12">
                  <c:v>0.11754277343304484</c:v>
                </c:pt>
                <c:pt idx="13">
                  <c:v>0.11806440077132686</c:v>
                </c:pt>
                <c:pt idx="14">
                  <c:v>1.942669311083688E-2</c:v>
                </c:pt>
                <c:pt idx="15">
                  <c:v>3.2847946901088602E-2</c:v>
                </c:pt>
                <c:pt idx="16">
                  <c:v>2.9663910521387907E-2</c:v>
                </c:pt>
                <c:pt idx="17">
                  <c:v>4.4761959066012186E-2</c:v>
                </c:pt>
                <c:pt idx="18">
                  <c:v>4.9768604176891454E-2</c:v>
                </c:pt>
                <c:pt idx="19">
                  <c:v>3.2919088240137777E-2</c:v>
                </c:pt>
                <c:pt idx="20">
                  <c:v>3.2395378639170275E-2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9E45-B262-ECAF2771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9471"/>
        <c:axId val="2083211119"/>
      </c:barChart>
      <c:catAx>
        <c:axId val="208320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1119"/>
        <c:crosses val="autoZero"/>
        <c:auto val="1"/>
        <c:lblAlgn val="ctr"/>
        <c:lblOffset val="100"/>
        <c:noMultiLvlLbl val="0"/>
      </c:catAx>
      <c:valAx>
        <c:axId val="208321111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94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Plin2 prom</a:t>
            </a:r>
            <a:endParaRPr lang="en-US" sz="18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7.9592433821378136E-2"/>
          <c:y val="0.1222477752411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30104783348212E-2"/>
          <c:y val="9.7572523829258184E-2"/>
          <c:w val="0.91786344098180761"/>
          <c:h val="0.763567550766680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Plin2!$Q$37:$Y$37</c:f>
                <c:numCache>
                  <c:formatCode>General</c:formatCode>
                  <c:ptCount val="9"/>
                  <c:pt idx="0">
                    <c:v>8.2624423015405738E-3</c:v>
                  </c:pt>
                  <c:pt idx="1">
                    <c:v>3.5701458012644661E-3</c:v>
                  </c:pt>
                  <c:pt idx="2">
                    <c:v>7.3646376575391278E-4</c:v>
                  </c:pt>
                  <c:pt idx="3">
                    <c:v>1.4084659487117674E-2</c:v>
                  </c:pt>
                  <c:pt idx="4">
                    <c:v>5.211275560192863E-3</c:v>
                  </c:pt>
                  <c:pt idx="5">
                    <c:v>1.6335436209050016E-3</c:v>
                  </c:pt>
                  <c:pt idx="6">
                    <c:v>4.0487910491932419E-3</c:v>
                  </c:pt>
                  <c:pt idx="7">
                    <c:v>4.9956996616398845E-3</c:v>
                  </c:pt>
                  <c:pt idx="8">
                    <c:v>1.8367926644529446E-3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Plin2!$Q$34:$Y$34</c:f>
              <c:strCache>
                <c:ptCount val="9"/>
                <c:pt idx="0">
                  <c:v>RT IgG</c:v>
                </c:pt>
                <c:pt idx="1">
                  <c:v>Cold IgG</c:v>
                </c:pt>
                <c:pt idx="2">
                  <c:v>Tfeb kd IgG</c:v>
                </c:pt>
                <c:pt idx="3">
                  <c:v>RT Tfeb prot</c:v>
                </c:pt>
                <c:pt idx="4">
                  <c:v>Cold Tfeb prot</c:v>
                </c:pt>
                <c:pt idx="5">
                  <c:v>Tfeb kd prot</c:v>
                </c:pt>
                <c:pt idx="6">
                  <c:v>RT Tfeb beth</c:v>
                </c:pt>
                <c:pt idx="7">
                  <c:v>Cold Tfeb beth</c:v>
                </c:pt>
                <c:pt idx="8">
                  <c:v>Tfeb kd beth</c:v>
                </c:pt>
              </c:strCache>
            </c:strRef>
          </c:cat>
          <c:val>
            <c:numRef>
              <c:f>Plin2!$Q$35:$Y$35</c:f>
              <c:numCache>
                <c:formatCode>0.00</c:formatCode>
                <c:ptCount val="9"/>
                <c:pt idx="0">
                  <c:v>1.8198267882709483E-2</c:v>
                </c:pt>
                <c:pt idx="1">
                  <c:v>1.9946848420088981E-2</c:v>
                </c:pt>
                <c:pt idx="2">
                  <c:v>2.1270739598426396E-2</c:v>
                </c:pt>
                <c:pt idx="3">
                  <c:v>0.11143000579274498</c:v>
                </c:pt>
                <c:pt idx="4">
                  <c:v>0.10886382958832012</c:v>
                </c:pt>
                <c:pt idx="5">
                  <c:v>0.11806440077132686</c:v>
                </c:pt>
                <c:pt idx="6">
                  <c:v>2.7312850177771131E-2</c:v>
                </c:pt>
                <c:pt idx="7">
                  <c:v>4.2483217161013803E-2</c:v>
                </c:pt>
                <c:pt idx="8">
                  <c:v>3.2395378639170275E-2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9549-B9F5-023A40AE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093359"/>
        <c:axId val="2081053999"/>
      </c:barChart>
      <c:catAx>
        <c:axId val="20540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3999"/>
        <c:crosses val="autoZero"/>
        <c:auto val="1"/>
        <c:lblAlgn val="ctr"/>
        <c:lblOffset val="100"/>
        <c:noMultiLvlLbl val="0"/>
      </c:catAx>
      <c:valAx>
        <c:axId val="2081053999"/>
        <c:scaling>
          <c:orientation val="minMax"/>
          <c:max val="0.15000000000000002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9335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56715518215721E-2"/>
          <c:y val="4.1571943193739982E-2"/>
          <c:w val="0.92000165768752595"/>
          <c:h val="0.7816646453536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Insig2!$J$29:$AD$29</c:f>
                <c:numCache>
                  <c:formatCode>General</c:formatCode>
                  <c:ptCount val="21"/>
                  <c:pt idx="0">
                    <c:v>1.2731269524424835E-2</c:v>
                  </c:pt>
                  <c:pt idx="1">
                    <c:v>2.18368387322489E-3</c:v>
                  </c:pt>
                  <c:pt idx="2">
                    <c:v>6.7802468584801938E-4</c:v>
                  </c:pt>
                  <c:pt idx="3">
                    <c:v>2.05622657357514E-3</c:v>
                  </c:pt>
                  <c:pt idx="4">
                    <c:v>1.047764527729084E-3</c:v>
                  </c:pt>
                  <c:pt idx="5">
                    <c:v>5.7690711148797769E-4</c:v>
                  </c:pt>
                  <c:pt idx="6">
                    <c:v>3.6481111610213075E-5</c:v>
                  </c:pt>
                  <c:pt idx="7">
                    <c:v>0.11801677080874319</c:v>
                  </c:pt>
                  <c:pt idx="8">
                    <c:v>5.672259432823264E-3</c:v>
                  </c:pt>
                  <c:pt idx="9">
                    <c:v>4.8669109019684837E-3</c:v>
                  </c:pt>
                  <c:pt idx="10">
                    <c:v>3.4811822830156103E-3</c:v>
                  </c:pt>
                  <c:pt idx="11">
                    <c:v>3.6339916155726281E-3</c:v>
                  </c:pt>
                  <c:pt idx="12">
                    <c:v>4.2318354609474666E-3</c:v>
                  </c:pt>
                  <c:pt idx="13">
                    <c:v>7.0558090002696737E-4</c:v>
                  </c:pt>
                  <c:pt idx="14">
                    <c:v>2.3684570285618888E-2</c:v>
                  </c:pt>
                  <c:pt idx="15">
                    <c:v>2.0398545868210473E-3</c:v>
                  </c:pt>
                  <c:pt idx="16">
                    <c:v>2.0887047335052121E-3</c:v>
                  </c:pt>
                  <c:pt idx="17">
                    <c:v>1.0676636406048066E-3</c:v>
                  </c:pt>
                  <c:pt idx="18">
                    <c:v>1.7550079069616909E-3</c:v>
                  </c:pt>
                  <c:pt idx="19">
                    <c:v>8.2407682227327733E-4</c:v>
                  </c:pt>
                  <c:pt idx="20">
                    <c:v>2.0245390679603085E-3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Insig2!$J$27:$AD$27</c:f>
              <c:strCache>
                <c:ptCount val="21"/>
                <c:pt idx="0">
                  <c:v>2 IgG</c:v>
                </c:pt>
                <c:pt idx="1">
                  <c:v>3 IgG</c:v>
                </c:pt>
                <c:pt idx="2">
                  <c:v>4 IgG</c:v>
                </c:pt>
                <c:pt idx="3">
                  <c:v>9 IgG</c:v>
                </c:pt>
                <c:pt idx="4">
                  <c:v>10 IgG</c:v>
                </c:pt>
                <c:pt idx="5">
                  <c:v>11 IgG</c:v>
                </c:pt>
                <c:pt idx="6">
                  <c:v>TFEB KD IgG</c:v>
                </c:pt>
                <c:pt idx="7">
                  <c:v>2 Tfeb proteintech</c:v>
                </c:pt>
                <c:pt idx="8">
                  <c:v>3 Tfeb proteintech</c:v>
                </c:pt>
                <c:pt idx="9">
                  <c:v>4 Tfeb proteintech</c:v>
                </c:pt>
                <c:pt idx="10">
                  <c:v>9 Tfeb proteintech</c:v>
                </c:pt>
                <c:pt idx="11">
                  <c:v>10 Tfeb proteintech</c:v>
                </c:pt>
                <c:pt idx="12">
                  <c:v>11 Tfeb proteintech</c:v>
                </c:pt>
                <c:pt idx="13">
                  <c:v>TFEB KD proteintech</c:v>
                </c:pt>
                <c:pt idx="14">
                  <c:v>2 Tfeb Bethyl</c:v>
                </c:pt>
                <c:pt idx="15">
                  <c:v>3 Tfeb Bethyl</c:v>
                </c:pt>
                <c:pt idx="16">
                  <c:v>4 Tfeb Bethyl</c:v>
                </c:pt>
                <c:pt idx="17">
                  <c:v>9 Tfeb Bethyl</c:v>
                </c:pt>
                <c:pt idx="18">
                  <c:v>10 Tfeb Bethyl</c:v>
                </c:pt>
                <c:pt idx="19">
                  <c:v>11 Tfeb Bethyl</c:v>
                </c:pt>
                <c:pt idx="20">
                  <c:v>TFEB KD Bethyl</c:v>
                </c:pt>
              </c:strCache>
            </c:strRef>
          </c:cat>
          <c:val>
            <c:numRef>
              <c:f>Insig2!$J$28:$AD$28</c:f>
              <c:numCache>
                <c:formatCode>0.00</c:formatCode>
                <c:ptCount val="21"/>
                <c:pt idx="0">
                  <c:v>1.3244142891973173E-2</c:v>
                </c:pt>
                <c:pt idx="1">
                  <c:v>2.0849894199615911E-2</c:v>
                </c:pt>
                <c:pt idx="2">
                  <c:v>6.303322060240691E-3</c:v>
                </c:pt>
                <c:pt idx="3">
                  <c:v>2.1197937073502517E-2</c:v>
                </c:pt>
                <c:pt idx="4">
                  <c:v>1.6166462871454644E-2</c:v>
                </c:pt>
                <c:pt idx="5">
                  <c:v>1.1155782602824934E-2</c:v>
                </c:pt>
                <c:pt idx="6">
                  <c:v>1.2126295981550407E-2</c:v>
                </c:pt>
                <c:pt idx="7">
                  <c:v>0.12575748993969593</c:v>
                </c:pt>
                <c:pt idx="8">
                  <c:v>8.9886775421486848E-2</c:v>
                </c:pt>
                <c:pt idx="9">
                  <c:v>6.3179638177279604E-2</c:v>
                </c:pt>
                <c:pt idx="10">
                  <c:v>0.10278431854804189</c:v>
                </c:pt>
                <c:pt idx="11">
                  <c:v>6.518748787896117E-2</c:v>
                </c:pt>
                <c:pt idx="12">
                  <c:v>8.0916644811741822E-2</c:v>
                </c:pt>
                <c:pt idx="13">
                  <c:v>9.6893867517759455E-2</c:v>
                </c:pt>
                <c:pt idx="14">
                  <c:v>2.4758172738736123E-2</c:v>
                </c:pt>
                <c:pt idx="15">
                  <c:v>1.6666843791642443E-2</c:v>
                </c:pt>
                <c:pt idx="16">
                  <c:v>1.5898888908289333E-2</c:v>
                </c:pt>
                <c:pt idx="17">
                  <c:v>2.3753639418432154E-2</c:v>
                </c:pt>
                <c:pt idx="18">
                  <c:v>2.6241852344805673E-2</c:v>
                </c:pt>
                <c:pt idx="19">
                  <c:v>1.4216878914089102E-2</c:v>
                </c:pt>
                <c:pt idx="20">
                  <c:v>2.6173061459359114E-2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7-F34B-9DBB-FD033E67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209471"/>
        <c:axId val="2083211119"/>
      </c:barChart>
      <c:catAx>
        <c:axId val="208320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11119"/>
        <c:crosses val="autoZero"/>
        <c:auto val="1"/>
        <c:lblAlgn val="ctr"/>
        <c:lblOffset val="100"/>
        <c:noMultiLvlLbl val="0"/>
      </c:catAx>
      <c:valAx>
        <c:axId val="208321111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947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35</xdr:row>
      <xdr:rowOff>128586</xdr:rowOff>
    </xdr:from>
    <xdr:to>
      <xdr:col>14</xdr:col>
      <xdr:colOff>793750</xdr:colOff>
      <xdr:row>68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7F787-063A-8644-9B53-B91CF235B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41</xdr:row>
      <xdr:rowOff>31750</xdr:rowOff>
    </xdr:from>
    <xdr:to>
      <xdr:col>25</xdr:col>
      <xdr:colOff>492125</xdr:colOff>
      <xdr:row>69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699AA-CE23-FB41-AE5B-47E6308BD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35</xdr:row>
      <xdr:rowOff>128586</xdr:rowOff>
    </xdr:from>
    <xdr:to>
      <xdr:col>14</xdr:col>
      <xdr:colOff>793750</xdr:colOff>
      <xdr:row>68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06D69-1884-BC45-A55A-4FFFA0465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41</xdr:row>
      <xdr:rowOff>31750</xdr:rowOff>
    </xdr:from>
    <xdr:to>
      <xdr:col>25</xdr:col>
      <xdr:colOff>492125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A815E-CA37-2745-8940-DC7D804E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35</xdr:row>
      <xdr:rowOff>128586</xdr:rowOff>
    </xdr:from>
    <xdr:to>
      <xdr:col>14</xdr:col>
      <xdr:colOff>793750</xdr:colOff>
      <xdr:row>68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AE881-8DEA-4842-86F7-C02C1458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41</xdr:row>
      <xdr:rowOff>31750</xdr:rowOff>
    </xdr:from>
    <xdr:to>
      <xdr:col>25</xdr:col>
      <xdr:colOff>492125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E1208-36D7-F647-AA87-E1796BB0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35</xdr:row>
      <xdr:rowOff>128586</xdr:rowOff>
    </xdr:from>
    <xdr:to>
      <xdr:col>14</xdr:col>
      <xdr:colOff>793750</xdr:colOff>
      <xdr:row>68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38830-4E24-9A4A-B3EE-AC079F04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41</xdr:row>
      <xdr:rowOff>31750</xdr:rowOff>
    </xdr:from>
    <xdr:to>
      <xdr:col>25</xdr:col>
      <xdr:colOff>492125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1AD60-D383-204E-B73D-92AEF913D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35</xdr:row>
      <xdr:rowOff>128586</xdr:rowOff>
    </xdr:from>
    <xdr:to>
      <xdr:col>14</xdr:col>
      <xdr:colOff>793750</xdr:colOff>
      <xdr:row>68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F73D6-6C29-8C4F-ACE9-1377040E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41</xdr:row>
      <xdr:rowOff>31750</xdr:rowOff>
    </xdr:from>
    <xdr:to>
      <xdr:col>25</xdr:col>
      <xdr:colOff>492125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52D3C-4C64-B948-A409-F9C4C50D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1948-2593-4E43-8565-EDBB34AFD6E0}">
  <sheetPr>
    <pageSetUpPr fitToPage="1"/>
  </sheetPr>
  <dimension ref="A1:AE27"/>
  <sheetViews>
    <sheetView zoomScale="150" zoomScaleNormal="150" workbookViewId="0">
      <selection activeCell="AE2" sqref="AE2:AE8"/>
    </sheetView>
  </sheetViews>
  <sheetFormatPr baseColWidth="10" defaultColWidth="2.6640625" defaultRowHeight="13" customHeight="1" x14ac:dyDescent="0.2"/>
  <cols>
    <col min="1" max="25" width="3.83203125" style="52" customWidth="1"/>
    <col min="26" max="26" width="6.33203125" style="52" customWidth="1"/>
    <col min="27" max="27" width="7.33203125" style="52" customWidth="1"/>
    <col min="28" max="28" width="4.1640625" style="52" customWidth="1"/>
    <col min="29" max="29" width="12.6640625" style="52" customWidth="1"/>
    <col min="30" max="30" width="8.1640625" style="52" customWidth="1"/>
    <col min="31" max="31" width="12.1640625" style="52" customWidth="1"/>
    <col min="32" max="32" width="9.83203125" style="52" customWidth="1"/>
    <col min="33" max="33" width="6.5" style="52" customWidth="1"/>
    <col min="34" max="34" width="5.1640625" style="52" customWidth="1"/>
    <col min="35" max="35" width="6.6640625" style="52" customWidth="1"/>
    <col min="36" max="36" width="6.33203125" style="52" bestFit="1" customWidth="1"/>
    <col min="37" max="37" width="4.33203125" style="52" bestFit="1" customWidth="1"/>
    <col min="38" max="16384" width="2.6640625" style="52"/>
  </cols>
  <sheetData>
    <row r="1" spans="1:31" s="53" customFormat="1" ht="13" customHeight="1" thickBot="1" x14ac:dyDescent="0.2"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>
        <v>13</v>
      </c>
      <c r="O1" s="54">
        <v>14</v>
      </c>
      <c r="P1" s="54">
        <v>15</v>
      </c>
      <c r="Q1" s="54">
        <v>16</v>
      </c>
      <c r="R1" s="54">
        <v>17</v>
      </c>
      <c r="S1" s="54">
        <v>18</v>
      </c>
      <c r="T1" s="54">
        <v>19</v>
      </c>
      <c r="U1" s="54">
        <v>20</v>
      </c>
      <c r="V1" s="54">
        <v>21</v>
      </c>
      <c r="W1" s="54">
        <v>22</v>
      </c>
      <c r="X1" s="54">
        <v>23</v>
      </c>
      <c r="Y1" s="54">
        <v>24</v>
      </c>
      <c r="Z1" s="53" t="s">
        <v>0</v>
      </c>
      <c r="AB1" s="1" t="s">
        <v>60</v>
      </c>
      <c r="AC1" s="1"/>
      <c r="AD1" s="2"/>
    </row>
    <row r="2" spans="1:31" s="53" customFormat="1" ht="13" customHeight="1" x14ac:dyDescent="0.15">
      <c r="A2" s="53" t="s">
        <v>1</v>
      </c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5">
        <v>24</v>
      </c>
      <c r="Z2" s="6" t="s">
        <v>76</v>
      </c>
      <c r="AB2" s="48">
        <v>1</v>
      </c>
      <c r="AC2" s="48" t="s">
        <v>40</v>
      </c>
      <c r="AD2" s="48">
        <v>22</v>
      </c>
      <c r="AE2" s="49" t="s">
        <v>62</v>
      </c>
    </row>
    <row r="3" spans="1:31" s="53" customFormat="1" ht="13" customHeight="1" x14ac:dyDescent="0.15">
      <c r="A3" s="53" t="s">
        <v>2</v>
      </c>
      <c r="B3" s="7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9">
        <v>24</v>
      </c>
      <c r="Z3" s="6"/>
      <c r="AB3" s="48">
        <v>2</v>
      </c>
      <c r="AC3" s="48" t="s">
        <v>41</v>
      </c>
      <c r="AD3" s="48">
        <v>23</v>
      </c>
      <c r="AE3" s="49" t="s">
        <v>63</v>
      </c>
    </row>
    <row r="4" spans="1:31" s="53" customFormat="1" ht="13" customHeight="1" x14ac:dyDescent="0.15">
      <c r="A4" s="53" t="s">
        <v>3</v>
      </c>
      <c r="B4" s="7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  <c r="W4" s="8">
        <v>22</v>
      </c>
      <c r="X4" s="8">
        <v>23</v>
      </c>
      <c r="Y4" s="9">
        <v>24</v>
      </c>
      <c r="Z4" s="10" t="s">
        <v>77</v>
      </c>
      <c r="AB4" s="48">
        <v>3</v>
      </c>
      <c r="AC4" s="48" t="s">
        <v>42</v>
      </c>
      <c r="AD4" s="48">
        <v>24</v>
      </c>
      <c r="AE4" s="49" t="s">
        <v>64</v>
      </c>
    </row>
    <row r="5" spans="1:31" s="53" customFormat="1" ht="13" customHeight="1" x14ac:dyDescent="0.15">
      <c r="A5" s="53" t="s">
        <v>4</v>
      </c>
      <c r="B5" s="7">
        <v>1</v>
      </c>
      <c r="C5" s="8">
        <v>2</v>
      </c>
      <c r="D5" s="8">
        <v>3</v>
      </c>
      <c r="E5" s="8">
        <v>4</v>
      </c>
      <c r="F5" s="8">
        <v>5</v>
      </c>
      <c r="G5" s="8">
        <v>6</v>
      </c>
      <c r="H5" s="8">
        <v>7</v>
      </c>
      <c r="I5" s="8">
        <v>8</v>
      </c>
      <c r="J5" s="8">
        <v>9</v>
      </c>
      <c r="K5" s="8">
        <v>10</v>
      </c>
      <c r="L5" s="8">
        <v>11</v>
      </c>
      <c r="M5" s="8">
        <v>12</v>
      </c>
      <c r="N5" s="8">
        <v>13</v>
      </c>
      <c r="O5" s="8">
        <v>14</v>
      </c>
      <c r="P5" s="8">
        <v>15</v>
      </c>
      <c r="Q5" s="8">
        <v>16</v>
      </c>
      <c r="R5" s="8">
        <v>17</v>
      </c>
      <c r="S5" s="8">
        <v>18</v>
      </c>
      <c r="T5" s="8">
        <v>19</v>
      </c>
      <c r="U5" s="8">
        <v>20</v>
      </c>
      <c r="V5" s="8">
        <v>21</v>
      </c>
      <c r="W5" s="8">
        <v>22</v>
      </c>
      <c r="X5" s="8">
        <v>23</v>
      </c>
      <c r="Y5" s="9">
        <v>24</v>
      </c>
      <c r="Z5" s="6"/>
      <c r="AB5" s="48">
        <v>4</v>
      </c>
      <c r="AC5" s="48" t="s">
        <v>43</v>
      </c>
      <c r="AD5" s="48">
        <v>25</v>
      </c>
      <c r="AE5" s="50" t="s">
        <v>65</v>
      </c>
    </row>
    <row r="6" spans="1:31" s="53" customFormat="1" ht="13" customHeight="1" x14ac:dyDescent="0.15">
      <c r="A6" s="53" t="s">
        <v>5</v>
      </c>
      <c r="B6" s="7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  <c r="T6" s="8">
        <v>19</v>
      </c>
      <c r="U6" s="8">
        <v>20</v>
      </c>
      <c r="V6" s="8">
        <v>21</v>
      </c>
      <c r="W6" s="8">
        <v>22</v>
      </c>
      <c r="X6" s="8">
        <v>23</v>
      </c>
      <c r="Y6" s="9">
        <v>24</v>
      </c>
      <c r="Z6" s="6" t="s">
        <v>78</v>
      </c>
      <c r="AB6" s="48">
        <v>5</v>
      </c>
      <c r="AC6" s="48" t="s">
        <v>44</v>
      </c>
      <c r="AD6" s="48">
        <v>26</v>
      </c>
      <c r="AE6" s="50" t="s">
        <v>66</v>
      </c>
    </row>
    <row r="7" spans="1:31" s="53" customFormat="1" ht="13" customHeight="1" x14ac:dyDescent="0.15">
      <c r="A7" s="53" t="s">
        <v>6</v>
      </c>
      <c r="B7" s="7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8">
        <v>13</v>
      </c>
      <c r="O7" s="8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8">
        <v>20</v>
      </c>
      <c r="V7" s="8">
        <v>21</v>
      </c>
      <c r="W7" s="8">
        <v>22</v>
      </c>
      <c r="X7" s="8">
        <v>23</v>
      </c>
      <c r="Y7" s="9">
        <v>24</v>
      </c>
      <c r="Z7" s="6"/>
      <c r="AB7" s="48">
        <v>6</v>
      </c>
      <c r="AC7" s="48" t="s">
        <v>45</v>
      </c>
      <c r="AD7" s="48">
        <v>27</v>
      </c>
      <c r="AE7" s="50" t="s">
        <v>67</v>
      </c>
    </row>
    <row r="8" spans="1:31" s="53" customFormat="1" ht="13" customHeight="1" x14ac:dyDescent="0.15">
      <c r="A8" s="53" t="s">
        <v>7</v>
      </c>
      <c r="B8" s="7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9">
        <v>24</v>
      </c>
      <c r="Z8" s="6" t="s">
        <v>79</v>
      </c>
      <c r="AB8" s="48">
        <v>7</v>
      </c>
      <c r="AC8" s="48" t="s">
        <v>46</v>
      </c>
      <c r="AD8" s="48">
        <v>28</v>
      </c>
      <c r="AE8" s="50" t="s">
        <v>68</v>
      </c>
    </row>
    <row r="9" spans="1:31" s="53" customFormat="1" ht="13" customHeight="1" x14ac:dyDescent="0.15">
      <c r="A9" s="53" t="s">
        <v>8</v>
      </c>
      <c r="B9" s="7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N9" s="8">
        <v>13</v>
      </c>
      <c r="O9" s="8">
        <v>14</v>
      </c>
      <c r="P9" s="8">
        <v>15</v>
      </c>
      <c r="Q9" s="8">
        <v>16</v>
      </c>
      <c r="R9" s="8">
        <v>17</v>
      </c>
      <c r="S9" s="8">
        <v>18</v>
      </c>
      <c r="T9" s="8">
        <v>19</v>
      </c>
      <c r="U9" s="8">
        <v>20</v>
      </c>
      <c r="V9" s="8">
        <v>21</v>
      </c>
      <c r="W9" s="8">
        <v>22</v>
      </c>
      <c r="X9" s="8">
        <v>23</v>
      </c>
      <c r="Y9" s="9">
        <v>24</v>
      </c>
      <c r="Z9" s="6"/>
      <c r="AB9" s="48">
        <v>8</v>
      </c>
      <c r="AC9" s="48" t="s">
        <v>47</v>
      </c>
      <c r="AD9" s="48">
        <v>29</v>
      </c>
      <c r="AE9" s="50" t="s">
        <v>69</v>
      </c>
    </row>
    <row r="10" spans="1:31" s="53" customFormat="1" ht="13" customHeight="1" x14ac:dyDescent="0.15">
      <c r="A10" s="53" t="s">
        <v>9</v>
      </c>
      <c r="B10" s="7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8">
        <v>8</v>
      </c>
      <c r="J10" s="8">
        <v>9</v>
      </c>
      <c r="K10" s="8">
        <v>10</v>
      </c>
      <c r="L10" s="8">
        <v>11</v>
      </c>
      <c r="M10" s="8">
        <v>12</v>
      </c>
      <c r="N10" s="8">
        <v>13</v>
      </c>
      <c r="O10" s="8">
        <v>14</v>
      </c>
      <c r="P10" s="8">
        <v>15</v>
      </c>
      <c r="Q10" s="8">
        <v>16</v>
      </c>
      <c r="R10" s="8">
        <v>17</v>
      </c>
      <c r="S10" s="8">
        <v>18</v>
      </c>
      <c r="T10" s="8">
        <v>19</v>
      </c>
      <c r="U10" s="8">
        <v>20</v>
      </c>
      <c r="V10" s="8">
        <v>21</v>
      </c>
      <c r="W10" s="8">
        <v>22</v>
      </c>
      <c r="X10" s="8">
        <v>23</v>
      </c>
      <c r="Y10" s="9">
        <v>24</v>
      </c>
      <c r="Z10" s="10" t="s">
        <v>80</v>
      </c>
      <c r="AB10" s="48">
        <v>9</v>
      </c>
      <c r="AC10" s="48" t="s">
        <v>48</v>
      </c>
      <c r="AD10" s="48">
        <v>30</v>
      </c>
      <c r="AE10" s="50" t="s">
        <v>70</v>
      </c>
    </row>
    <row r="11" spans="1:31" s="53" customFormat="1" ht="13" customHeight="1" x14ac:dyDescent="0.15">
      <c r="A11" s="53" t="s">
        <v>10</v>
      </c>
      <c r="B11" s="7">
        <v>1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  <c r="N11" s="8">
        <v>13</v>
      </c>
      <c r="O11" s="8">
        <v>14</v>
      </c>
      <c r="P11" s="8">
        <v>15</v>
      </c>
      <c r="Q11" s="8">
        <v>16</v>
      </c>
      <c r="R11" s="8">
        <v>17</v>
      </c>
      <c r="S11" s="8">
        <v>18</v>
      </c>
      <c r="T11" s="8">
        <v>19</v>
      </c>
      <c r="U11" s="8">
        <v>20</v>
      </c>
      <c r="V11" s="8">
        <v>21</v>
      </c>
      <c r="W11" s="8">
        <v>22</v>
      </c>
      <c r="X11" s="8">
        <v>23</v>
      </c>
      <c r="Y11" s="9">
        <v>24</v>
      </c>
      <c r="Z11" s="6"/>
      <c r="AB11" s="48">
        <v>10</v>
      </c>
      <c r="AC11" s="48" t="s">
        <v>49</v>
      </c>
      <c r="AD11" s="48">
        <v>31</v>
      </c>
      <c r="AE11" s="50" t="s">
        <v>71</v>
      </c>
    </row>
    <row r="12" spans="1:31" s="53" customFormat="1" ht="13" customHeight="1" x14ac:dyDescent="0.15">
      <c r="A12" s="53" t="s">
        <v>11</v>
      </c>
      <c r="B12" s="7">
        <v>25</v>
      </c>
      <c r="C12" s="8">
        <v>26</v>
      </c>
      <c r="D12" s="8">
        <v>27</v>
      </c>
      <c r="E12" s="8">
        <v>28</v>
      </c>
      <c r="F12" s="8">
        <v>1000</v>
      </c>
      <c r="G12" s="8">
        <v>100</v>
      </c>
      <c r="H12" s="8">
        <v>10</v>
      </c>
      <c r="I12" s="8">
        <v>1</v>
      </c>
      <c r="J12" s="8">
        <v>0</v>
      </c>
      <c r="K12" s="8">
        <v>25</v>
      </c>
      <c r="L12" s="8">
        <v>26</v>
      </c>
      <c r="M12" s="8">
        <v>27</v>
      </c>
      <c r="N12" s="8">
        <v>28</v>
      </c>
      <c r="O12" s="8">
        <v>1000</v>
      </c>
      <c r="P12" s="8">
        <v>100</v>
      </c>
      <c r="Q12" s="8">
        <v>10</v>
      </c>
      <c r="R12" s="8">
        <v>1</v>
      </c>
      <c r="S12" s="8">
        <v>0</v>
      </c>
      <c r="T12" s="8"/>
      <c r="U12" s="8"/>
      <c r="V12" s="8"/>
      <c r="W12" s="8"/>
      <c r="X12" s="8"/>
      <c r="Y12" s="9"/>
      <c r="Z12" s="6" t="s">
        <v>76</v>
      </c>
      <c r="AA12" s="47" t="s">
        <v>82</v>
      </c>
      <c r="AB12" s="48">
        <v>11</v>
      </c>
      <c r="AC12" s="48" t="s">
        <v>50</v>
      </c>
      <c r="AD12" s="48">
        <v>32</v>
      </c>
      <c r="AE12" s="50" t="s">
        <v>72</v>
      </c>
    </row>
    <row r="13" spans="1:31" s="53" customFormat="1" ht="13" customHeight="1" x14ac:dyDescent="0.15">
      <c r="A13" s="53" t="s">
        <v>12</v>
      </c>
      <c r="B13" s="7">
        <v>25</v>
      </c>
      <c r="C13" s="8">
        <v>26</v>
      </c>
      <c r="D13" s="8">
        <v>27</v>
      </c>
      <c r="E13" s="8">
        <v>28</v>
      </c>
      <c r="F13" s="8">
        <v>1000</v>
      </c>
      <c r="G13" s="8">
        <v>100</v>
      </c>
      <c r="H13" s="8">
        <v>10</v>
      </c>
      <c r="I13" s="8">
        <v>1</v>
      </c>
      <c r="J13" s="8">
        <v>0</v>
      </c>
      <c r="K13" s="8">
        <v>25</v>
      </c>
      <c r="L13" s="8">
        <v>26</v>
      </c>
      <c r="M13" s="8">
        <v>27</v>
      </c>
      <c r="N13" s="8">
        <v>28</v>
      </c>
      <c r="O13" s="8">
        <v>1000</v>
      </c>
      <c r="P13" s="8">
        <v>100</v>
      </c>
      <c r="Q13" s="8">
        <v>10</v>
      </c>
      <c r="R13" s="8">
        <v>1</v>
      </c>
      <c r="S13" s="8">
        <v>0</v>
      </c>
      <c r="T13" s="8"/>
      <c r="U13" s="8"/>
      <c r="V13" s="8"/>
      <c r="W13" s="8"/>
      <c r="X13" s="8"/>
      <c r="Y13" s="9"/>
      <c r="Z13" s="6"/>
      <c r="AB13" s="48">
        <v>12</v>
      </c>
      <c r="AC13" s="48" t="s">
        <v>51</v>
      </c>
      <c r="AD13" s="48">
        <v>33</v>
      </c>
      <c r="AE13" s="50" t="s">
        <v>73</v>
      </c>
    </row>
    <row r="14" spans="1:31" s="53" customFormat="1" ht="13" customHeight="1" x14ac:dyDescent="0.15">
      <c r="A14" s="53" t="s">
        <v>13</v>
      </c>
      <c r="B14" s="7">
        <v>25</v>
      </c>
      <c r="C14" s="8">
        <v>26</v>
      </c>
      <c r="D14" s="8">
        <v>27</v>
      </c>
      <c r="E14" s="8">
        <v>28</v>
      </c>
      <c r="F14" s="8">
        <v>1000</v>
      </c>
      <c r="G14" s="8">
        <v>100</v>
      </c>
      <c r="H14" s="8">
        <v>10</v>
      </c>
      <c r="I14" s="8">
        <v>1</v>
      </c>
      <c r="J14" s="8">
        <v>0</v>
      </c>
      <c r="K14" s="8">
        <v>25</v>
      </c>
      <c r="L14" s="8">
        <v>26</v>
      </c>
      <c r="M14" s="8">
        <v>27</v>
      </c>
      <c r="N14" s="8">
        <v>28</v>
      </c>
      <c r="O14" s="8">
        <v>1000</v>
      </c>
      <c r="P14" s="8">
        <v>100</v>
      </c>
      <c r="Q14" s="8">
        <v>10</v>
      </c>
      <c r="R14" s="8">
        <v>1</v>
      </c>
      <c r="S14" s="8">
        <v>0</v>
      </c>
      <c r="T14" s="8"/>
      <c r="U14" s="11"/>
      <c r="V14" s="11"/>
      <c r="W14" s="11"/>
      <c r="X14" s="11"/>
      <c r="Y14" s="12"/>
      <c r="Z14" s="6" t="s">
        <v>81</v>
      </c>
      <c r="AA14" s="47" t="s">
        <v>80</v>
      </c>
      <c r="AB14" s="48">
        <v>13</v>
      </c>
      <c r="AC14" s="48" t="s">
        <v>52</v>
      </c>
      <c r="AD14" s="48">
        <v>34</v>
      </c>
      <c r="AE14" s="50" t="s">
        <v>74</v>
      </c>
    </row>
    <row r="15" spans="1:31" s="53" customFormat="1" ht="13" customHeight="1" x14ac:dyDescent="0.15">
      <c r="A15" s="53" t="s">
        <v>14</v>
      </c>
      <c r="B15" s="7">
        <v>25</v>
      </c>
      <c r="C15" s="8">
        <v>26</v>
      </c>
      <c r="D15" s="8">
        <v>27</v>
      </c>
      <c r="E15" s="8">
        <v>28</v>
      </c>
      <c r="F15" s="8">
        <v>1000</v>
      </c>
      <c r="G15" s="8">
        <v>100</v>
      </c>
      <c r="H15" s="8">
        <v>10</v>
      </c>
      <c r="I15" s="8">
        <v>1</v>
      </c>
      <c r="J15" s="8">
        <v>0</v>
      </c>
      <c r="K15" s="8">
        <v>25</v>
      </c>
      <c r="L15" s="8">
        <v>26</v>
      </c>
      <c r="M15" s="8">
        <v>27</v>
      </c>
      <c r="N15" s="8">
        <v>28</v>
      </c>
      <c r="O15" s="8">
        <v>1000</v>
      </c>
      <c r="P15" s="8">
        <v>100</v>
      </c>
      <c r="Q15" s="8">
        <v>10</v>
      </c>
      <c r="R15" s="8">
        <v>1</v>
      </c>
      <c r="S15" s="8">
        <v>0</v>
      </c>
      <c r="T15" s="8"/>
      <c r="U15" s="11"/>
      <c r="V15" s="11"/>
      <c r="W15" s="11"/>
      <c r="X15" s="11"/>
      <c r="Y15" s="12"/>
      <c r="Z15" s="6"/>
      <c r="AB15" s="48">
        <v>14</v>
      </c>
      <c r="AC15" s="48" t="s">
        <v>53</v>
      </c>
      <c r="AD15" s="48">
        <v>35</v>
      </c>
      <c r="AE15" s="50" t="s">
        <v>75</v>
      </c>
    </row>
    <row r="16" spans="1:31" s="53" customFormat="1" ht="13" customHeight="1" x14ac:dyDescent="0.15">
      <c r="A16" s="53" t="s">
        <v>15</v>
      </c>
      <c r="B16" s="7">
        <v>25</v>
      </c>
      <c r="C16" s="8">
        <v>26</v>
      </c>
      <c r="D16" s="8">
        <v>27</v>
      </c>
      <c r="E16" s="8">
        <v>28</v>
      </c>
      <c r="F16" s="8">
        <v>1000</v>
      </c>
      <c r="G16" s="8">
        <v>100</v>
      </c>
      <c r="H16" s="8">
        <v>10</v>
      </c>
      <c r="I16" s="8">
        <v>1</v>
      </c>
      <c r="J16" s="8"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8"/>
      <c r="U16" s="11"/>
      <c r="V16" s="11"/>
      <c r="W16" s="11"/>
      <c r="X16" s="11"/>
      <c r="Y16" s="12"/>
      <c r="Z16" s="10" t="s">
        <v>78</v>
      </c>
      <c r="AB16" s="48">
        <v>15</v>
      </c>
      <c r="AC16" s="49" t="s">
        <v>57</v>
      </c>
      <c r="AD16" s="49"/>
      <c r="AE16" s="51"/>
    </row>
    <row r="17" spans="1:31" s="53" customFormat="1" ht="13" customHeight="1" thickBot="1" x14ac:dyDescent="0.2">
      <c r="A17" s="53" t="s">
        <v>16</v>
      </c>
      <c r="B17" s="13">
        <v>25</v>
      </c>
      <c r="C17" s="14">
        <v>26</v>
      </c>
      <c r="D17" s="14">
        <v>27</v>
      </c>
      <c r="E17" s="14">
        <v>28</v>
      </c>
      <c r="F17" s="14">
        <v>1000</v>
      </c>
      <c r="G17" s="14">
        <v>100</v>
      </c>
      <c r="H17" s="14">
        <v>10</v>
      </c>
      <c r="I17" s="14">
        <v>1</v>
      </c>
      <c r="J17" s="14">
        <v>0</v>
      </c>
      <c r="K17" s="15"/>
      <c r="L17" s="15"/>
      <c r="M17" s="15"/>
      <c r="N17" s="15"/>
      <c r="O17" s="15"/>
      <c r="P17" s="15"/>
      <c r="Q17" s="15"/>
      <c r="R17" s="15"/>
      <c r="S17" s="15"/>
      <c r="T17" s="14"/>
      <c r="U17" s="15"/>
      <c r="V17" s="15"/>
      <c r="W17" s="15"/>
      <c r="X17" s="15"/>
      <c r="Y17" s="55"/>
      <c r="Z17" s="47"/>
      <c r="AB17" s="48">
        <v>16</v>
      </c>
      <c r="AC17" s="49" t="s">
        <v>58</v>
      </c>
      <c r="AD17" s="49"/>
      <c r="AE17" s="51"/>
    </row>
    <row r="18" spans="1:31" s="53" customFormat="1" ht="13" customHeight="1" x14ac:dyDescent="0.15">
      <c r="A18" s="47"/>
      <c r="C18" s="56"/>
      <c r="D18" s="56"/>
      <c r="E18" s="57"/>
      <c r="J18" s="57"/>
      <c r="T18" s="58">
        <v>28</v>
      </c>
      <c r="U18" s="58">
        <v>0</v>
      </c>
      <c r="V18" s="58">
        <v>5</v>
      </c>
      <c r="W18" s="58">
        <v>0</v>
      </c>
      <c r="X18" s="58">
        <f>SUM(T18:W18)</f>
        <v>33</v>
      </c>
      <c r="Y18" s="58"/>
      <c r="Z18" s="113">
        <f>X18*2*1.19</f>
        <v>78.539999999999992</v>
      </c>
      <c r="AA18" s="113"/>
      <c r="AB18" s="48">
        <v>17</v>
      </c>
      <c r="AC18" s="49" t="s">
        <v>59</v>
      </c>
      <c r="AD18" s="49"/>
      <c r="AE18" s="51"/>
    </row>
    <row r="19" spans="1:31" ht="13" customHeight="1" x14ac:dyDescent="0.15">
      <c r="A19" s="59" t="s">
        <v>17</v>
      </c>
      <c r="T19" s="60">
        <v>0</v>
      </c>
      <c r="U19" s="60">
        <v>0</v>
      </c>
      <c r="V19" s="60">
        <v>0</v>
      </c>
      <c r="W19" s="60"/>
      <c r="X19" s="60">
        <f>SUM(T19:V19)</f>
        <v>0</v>
      </c>
      <c r="Y19" s="60"/>
      <c r="Z19" s="113">
        <f>X19*2*1.19</f>
        <v>0</v>
      </c>
      <c r="AA19" s="113"/>
      <c r="AB19" s="48">
        <v>18</v>
      </c>
      <c r="AC19" s="49" t="s">
        <v>54</v>
      </c>
      <c r="AD19" s="49"/>
      <c r="AE19" s="51"/>
    </row>
    <row r="20" spans="1:31" ht="13" customHeight="1" x14ac:dyDescent="0.15">
      <c r="A20" s="61" t="s">
        <v>18</v>
      </c>
      <c r="P20" s="61" t="s">
        <v>19</v>
      </c>
      <c r="T20" s="60"/>
      <c r="U20" s="60"/>
      <c r="V20" s="60"/>
      <c r="W20" s="60"/>
      <c r="X20" s="60"/>
      <c r="Y20" s="60"/>
      <c r="Z20" s="113"/>
      <c r="AA20" s="113"/>
      <c r="AB20" s="48">
        <v>19</v>
      </c>
      <c r="AC20" s="49" t="s">
        <v>55</v>
      </c>
      <c r="AD20" s="49"/>
      <c r="AE20" s="51"/>
    </row>
    <row r="21" spans="1:31" ht="13" customHeight="1" x14ac:dyDescent="0.15">
      <c r="C21" s="52" t="s">
        <v>20</v>
      </c>
      <c r="G21" s="114">
        <f>G26-SUM(G22:H25)</f>
        <v>1.4580000000000002</v>
      </c>
      <c r="H21" s="114"/>
      <c r="K21" s="115">
        <f>$J$24*G21</f>
        <v>115.18200000000002</v>
      </c>
      <c r="L21" s="115"/>
      <c r="R21" s="52" t="s">
        <v>20</v>
      </c>
      <c r="V21" s="114">
        <f>V26-SUM(V22:W25)</f>
        <v>1.4580000000000002</v>
      </c>
      <c r="W21" s="114"/>
      <c r="Z21" s="116">
        <f>$Y$24*V21</f>
        <v>0</v>
      </c>
      <c r="AA21" s="116"/>
      <c r="AB21" s="48">
        <v>20</v>
      </c>
      <c r="AC21" s="49" t="s">
        <v>56</v>
      </c>
      <c r="AD21" s="49"/>
      <c r="AE21" s="51"/>
    </row>
    <row r="22" spans="1:31" ht="13" customHeight="1" x14ac:dyDescent="0.15">
      <c r="C22" s="52" t="s">
        <v>21</v>
      </c>
      <c r="G22" s="117">
        <v>2.1000000000000001E-2</v>
      </c>
      <c r="H22" s="117"/>
      <c r="K22" s="118">
        <f>$J$24*G22</f>
        <v>1.659</v>
      </c>
      <c r="L22" s="118"/>
      <c r="O22" s="52" t="s">
        <v>22</v>
      </c>
      <c r="P22" s="60">
        <f>100000*V22/V26</f>
        <v>300</v>
      </c>
      <c r="Q22" s="52" t="s">
        <v>23</v>
      </c>
      <c r="R22" s="52" t="s">
        <v>21</v>
      </c>
      <c r="V22" s="117">
        <v>2.1000000000000001E-2</v>
      </c>
      <c r="W22" s="117"/>
      <c r="Z22" s="116">
        <f>$Y$24*V22</f>
        <v>0</v>
      </c>
      <c r="AA22" s="116"/>
      <c r="AB22" s="48">
        <v>21</v>
      </c>
      <c r="AC22" s="49" t="s">
        <v>61</v>
      </c>
      <c r="AD22" s="49"/>
      <c r="AE22" s="51"/>
    </row>
    <row r="23" spans="1:31" ht="13" customHeight="1" thickBot="1" x14ac:dyDescent="0.25">
      <c r="C23" s="52" t="s">
        <v>24</v>
      </c>
      <c r="G23" s="117">
        <v>2.1000000000000001E-2</v>
      </c>
      <c r="H23" s="117"/>
      <c r="K23" s="118">
        <f>$J$24*G23</f>
        <v>1.659</v>
      </c>
      <c r="L23" s="118"/>
      <c r="O23" s="52" t="s">
        <v>22</v>
      </c>
      <c r="P23" s="60">
        <f>100000*V23/V26</f>
        <v>300</v>
      </c>
      <c r="Q23" s="52" t="s">
        <v>23</v>
      </c>
      <c r="R23" s="52" t="s">
        <v>24</v>
      </c>
      <c r="V23" s="117">
        <v>2.1000000000000001E-2</v>
      </c>
      <c r="W23" s="117"/>
      <c r="Z23" s="116">
        <f>$Y$24*V23</f>
        <v>0</v>
      </c>
      <c r="AA23" s="116"/>
    </row>
    <row r="24" spans="1:31" ht="13" customHeight="1" thickBot="1" x14ac:dyDescent="0.2">
      <c r="C24" s="52" t="s">
        <v>25</v>
      </c>
      <c r="G24" s="114">
        <v>3.5</v>
      </c>
      <c r="H24" s="114"/>
      <c r="I24" s="62" t="s">
        <v>26</v>
      </c>
      <c r="J24" s="63">
        <v>79</v>
      </c>
      <c r="K24" s="115">
        <f>$J$24*G24</f>
        <v>276.5</v>
      </c>
      <c r="L24" s="115"/>
      <c r="O24" s="64"/>
      <c r="R24" s="52" t="s">
        <v>25</v>
      </c>
      <c r="V24" s="114">
        <v>3.5</v>
      </c>
      <c r="W24" s="114"/>
      <c r="X24" s="62" t="s">
        <v>26</v>
      </c>
      <c r="Y24" s="63">
        <v>0</v>
      </c>
      <c r="Z24" s="119">
        <f>$Y$24*V24</f>
        <v>0</v>
      </c>
      <c r="AA24" s="116"/>
    </row>
    <row r="25" spans="1:31" ht="13" customHeight="1" thickBot="1" x14ac:dyDescent="0.2">
      <c r="C25" s="52" t="s">
        <v>27</v>
      </c>
      <c r="G25" s="120">
        <v>2</v>
      </c>
      <c r="H25" s="120"/>
      <c r="I25" s="62"/>
      <c r="J25" s="65" t="s">
        <v>28</v>
      </c>
      <c r="K25" s="118"/>
      <c r="L25" s="118"/>
      <c r="O25" s="64"/>
      <c r="R25" s="52" t="s">
        <v>27</v>
      </c>
      <c r="V25" s="120">
        <v>2</v>
      </c>
      <c r="W25" s="120"/>
      <c r="X25" s="62"/>
      <c r="Y25" s="65"/>
      <c r="Z25" s="66"/>
      <c r="AA25" s="67"/>
    </row>
    <row r="26" spans="1:31" ht="13" customHeight="1" x14ac:dyDescent="0.2">
      <c r="G26" s="114">
        <v>7</v>
      </c>
      <c r="H26" s="114"/>
      <c r="I26" s="52" t="s">
        <v>29</v>
      </c>
      <c r="K26" s="115">
        <f>SUM(K21:L24)</f>
        <v>395</v>
      </c>
      <c r="L26" s="115"/>
      <c r="V26" s="114">
        <v>7</v>
      </c>
      <c r="W26" s="114"/>
      <c r="X26" s="52" t="s">
        <v>29</v>
      </c>
      <c r="Z26" s="116">
        <f>SUM(Z21:Z24)</f>
        <v>0</v>
      </c>
      <c r="AA26" s="116"/>
    </row>
    <row r="27" spans="1:31" ht="13" customHeight="1" x14ac:dyDescent="0.2">
      <c r="G27" s="114">
        <f>SUM(G21:H25)</f>
        <v>7</v>
      </c>
      <c r="H27" s="121"/>
      <c r="K27" s="115">
        <f>$J$24*G27</f>
        <v>553</v>
      </c>
      <c r="L27" s="115"/>
      <c r="V27" s="114">
        <f>SUM(V21:W25)</f>
        <v>7</v>
      </c>
      <c r="W27" s="121"/>
      <c r="Z27" s="116">
        <f>$Y$24*V27</f>
        <v>0</v>
      </c>
      <c r="AA27" s="116"/>
    </row>
  </sheetData>
  <mergeCells count="30">
    <mergeCell ref="G26:H26"/>
    <mergeCell ref="K26:L26"/>
    <mergeCell ref="V26:W26"/>
    <mergeCell ref="Z26:AA26"/>
    <mergeCell ref="G27:H27"/>
    <mergeCell ref="K27:L27"/>
    <mergeCell ref="V27:W27"/>
    <mergeCell ref="Z27:AA27"/>
    <mergeCell ref="G24:H24"/>
    <mergeCell ref="K24:L24"/>
    <mergeCell ref="V24:W24"/>
    <mergeCell ref="Z24:AA24"/>
    <mergeCell ref="G25:H25"/>
    <mergeCell ref="K25:L25"/>
    <mergeCell ref="V25:W25"/>
    <mergeCell ref="G22:H22"/>
    <mergeCell ref="K22:L22"/>
    <mergeCell ref="V22:W22"/>
    <mergeCell ref="Z22:AA22"/>
    <mergeCell ref="G23:H23"/>
    <mergeCell ref="K23:L23"/>
    <mergeCell ref="V23:W23"/>
    <mergeCell ref="Z23:AA23"/>
    <mergeCell ref="Z18:AA18"/>
    <mergeCell ref="Z19:AA19"/>
    <mergeCell ref="Z20:AA20"/>
    <mergeCell ref="G21:H21"/>
    <mergeCell ref="K21:L21"/>
    <mergeCell ref="V21:W21"/>
    <mergeCell ref="Z21:AA21"/>
  </mergeCells>
  <phoneticPr fontId="16" type="noConversion"/>
  <printOptions gridLines="1"/>
  <pageMargins left="0.75" right="0.75" top="1" bottom="1" header="0.51200000000000001" footer="0.51200000000000001"/>
  <pageSetup scale="77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F8C-5AE9-CC4E-B283-39D9E03DB5C7}">
  <dimension ref="A1:BL54"/>
  <sheetViews>
    <sheetView tabSelected="1" topLeftCell="D28" zoomScale="80" zoomScaleNormal="80" workbookViewId="0">
      <selection activeCell="AC7" sqref="AC7"/>
    </sheetView>
  </sheetViews>
  <sheetFormatPr baseColWidth="10" defaultColWidth="8.83203125" defaultRowHeight="15" x14ac:dyDescent="0.2"/>
  <cols>
    <col min="1" max="1" width="6.5" style="18" customWidth="1"/>
    <col min="2" max="2" width="14.5" style="18" customWidth="1"/>
    <col min="3" max="3" width="13.1640625" style="18" customWidth="1"/>
    <col min="4" max="4" width="13.83203125" style="18" customWidth="1"/>
    <col min="5" max="5" width="14" style="18" customWidth="1"/>
    <col min="6" max="6" width="12.5" style="18" customWidth="1"/>
    <col min="7" max="7" width="13.5" style="18" customWidth="1"/>
    <col min="8" max="8" width="11.6640625" style="18" customWidth="1"/>
    <col min="9" max="9" width="12.83203125" style="18" customWidth="1"/>
    <col min="10" max="10" width="12.6640625" style="18" customWidth="1"/>
    <col min="11" max="11" width="16" style="22" customWidth="1"/>
    <col min="12" max="12" width="14.83203125" style="22" customWidth="1"/>
    <col min="13" max="13" width="15.83203125" style="22" customWidth="1"/>
    <col min="14" max="14" width="15.6640625" style="22" customWidth="1"/>
    <col min="15" max="15" width="16.33203125" style="22" customWidth="1"/>
    <col min="16" max="16" width="16" style="22" customWidth="1"/>
    <col min="17" max="18" width="16.6640625" style="22" customWidth="1"/>
    <col min="19" max="19" width="15.83203125" style="22" customWidth="1"/>
    <col min="20" max="20" width="16.33203125" style="22" customWidth="1"/>
    <col min="21" max="21" width="17" style="22" customWidth="1"/>
    <col min="22" max="22" width="17.33203125" style="22" customWidth="1"/>
    <col min="23" max="23" width="17.6640625" style="22" customWidth="1"/>
    <col min="24" max="34" width="12.5" style="22" customWidth="1"/>
    <col min="35" max="64" width="8.83203125" style="22"/>
    <col min="65" max="16384" width="8.83203125" style="18"/>
  </cols>
  <sheetData>
    <row r="1" spans="1:64" x14ac:dyDescent="0.2">
      <c r="A1" s="16"/>
      <c r="B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x14ac:dyDescent="0.2">
      <c r="A2" s="17"/>
      <c r="B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">
      <c r="B3" s="19" t="s">
        <v>30</v>
      </c>
      <c r="C3" s="20">
        <v>23.528078079223633</v>
      </c>
      <c r="D3" s="20">
        <v>23.523357391357422</v>
      </c>
      <c r="E3" s="20">
        <v>22.814311981201172</v>
      </c>
      <c r="F3" s="20">
        <v>22.971717834472656</v>
      </c>
      <c r="G3" s="20">
        <v>22.668218612670898</v>
      </c>
      <c r="H3" s="20">
        <v>23.18842887878418</v>
      </c>
      <c r="I3" s="21">
        <v>22.25994873046875</v>
      </c>
      <c r="J3" s="88">
        <v>29.472005844116211</v>
      </c>
      <c r="K3" s="89">
        <v>28.569408416748047</v>
      </c>
      <c r="L3" s="89">
        <v>29.511257171630859</v>
      </c>
      <c r="M3" s="89">
        <v>28.909818649291992</v>
      </c>
      <c r="N3" s="89">
        <v>27.989065170288086</v>
      </c>
      <c r="O3" s="89">
        <v>29.850553512573242</v>
      </c>
      <c r="P3" s="89">
        <v>27.386993408203125</v>
      </c>
      <c r="Q3" s="20">
        <v>26.692852020263672</v>
      </c>
      <c r="R3" s="20">
        <v>26.848865509033203</v>
      </c>
      <c r="S3" s="20">
        <v>26.697887420654297</v>
      </c>
      <c r="T3" s="20">
        <v>26.102783203125</v>
      </c>
      <c r="U3" s="20">
        <v>26.818502426147461</v>
      </c>
      <c r="V3" s="20">
        <v>26.824634552001953</v>
      </c>
      <c r="W3" s="20">
        <v>25.124523162841797</v>
      </c>
      <c r="X3" s="20">
        <v>29.304771423339844</v>
      </c>
      <c r="Y3" s="74">
        <v>28.894338607788086</v>
      </c>
      <c r="Z3" s="74">
        <v>28.528989791870117</v>
      </c>
      <c r="AA3" s="74">
        <v>27.871059417724609</v>
      </c>
      <c r="AB3" s="74">
        <v>27.386495590209961</v>
      </c>
      <c r="AC3" s="74">
        <v>27.997945785522461</v>
      </c>
      <c r="AD3" s="20">
        <v>27.129009246826172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4" x14ac:dyDescent="0.2">
      <c r="B4" s="19" t="s">
        <v>31</v>
      </c>
      <c r="C4" s="20">
        <v>23.591716766357422</v>
      </c>
      <c r="D4" s="20">
        <v>23.740434646606445</v>
      </c>
      <c r="E4" s="20">
        <v>22.814521789550781</v>
      </c>
      <c r="F4" s="20">
        <v>23.376585006713867</v>
      </c>
      <c r="G4" s="20">
        <v>22.641551971435547</v>
      </c>
      <c r="H4" s="20">
        <v>23.170070648193359</v>
      </c>
      <c r="I4" s="21">
        <v>21.962825775146484</v>
      </c>
      <c r="J4" s="88">
        <v>30.769496917724609</v>
      </c>
      <c r="K4" s="89">
        <v>28.349164962768555</v>
      </c>
      <c r="L4" s="89">
        <v>30.01727294921875</v>
      </c>
      <c r="M4" s="89">
        <v>28.608318328857422</v>
      </c>
      <c r="N4" s="89">
        <v>28.186323165893555</v>
      </c>
      <c r="O4" s="89">
        <v>29.493343353271484</v>
      </c>
      <c r="P4" s="89">
        <v>28.157892227172852</v>
      </c>
      <c r="Q4" s="20">
        <v>27.086362838745117</v>
      </c>
      <c r="R4" s="20">
        <v>27.006965637207031</v>
      </c>
      <c r="S4" s="20">
        <v>26.646646499633789</v>
      </c>
      <c r="T4" s="20">
        <v>26.235868453979492</v>
      </c>
      <c r="U4" s="20">
        <v>26.498464584350586</v>
      </c>
      <c r="V4" s="20">
        <v>27.172256469726562</v>
      </c>
      <c r="W4" s="20">
        <v>25.459188461303711</v>
      </c>
      <c r="X4" s="20">
        <v>29.478935241699219</v>
      </c>
      <c r="Y4" s="74">
        <v>28.603889465332031</v>
      </c>
      <c r="Z4" s="74">
        <v>28.165102005004883</v>
      </c>
      <c r="AA4" s="74">
        <v>27.58941650390625</v>
      </c>
      <c r="AB4" s="74">
        <v>27.519412994384766</v>
      </c>
      <c r="AC4" s="74">
        <v>28.124485015869141</v>
      </c>
      <c r="AD4" s="20">
        <v>27.122875213623047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spans="1:64" x14ac:dyDescent="0.2">
      <c r="A5" s="17"/>
      <c r="B5" s="17"/>
      <c r="C5" s="17"/>
      <c r="D5" s="24">
        <f>AVERAGE(D3:D4)</f>
        <v>23.631896018981934</v>
      </c>
      <c r="E5" s="25">
        <f t="shared" ref="E5:AD5" si="0">AVERAGE(E3:E4)</f>
        <v>22.814416885375977</v>
      </c>
      <c r="F5" s="25">
        <f t="shared" si="0"/>
        <v>23.174151420593262</v>
      </c>
      <c r="G5" s="25">
        <f t="shared" si="0"/>
        <v>22.654885292053223</v>
      </c>
      <c r="H5" s="24">
        <f t="shared" si="0"/>
        <v>23.17924976348877</v>
      </c>
      <c r="I5" s="25">
        <f t="shared" si="0"/>
        <v>22.111387252807617</v>
      </c>
      <c r="J5" s="25">
        <f t="shared" si="0"/>
        <v>30.12075138092041</v>
      </c>
      <c r="K5" s="25">
        <f t="shared" si="0"/>
        <v>28.459286689758301</v>
      </c>
      <c r="L5" s="24">
        <f t="shared" si="0"/>
        <v>29.764265060424805</v>
      </c>
      <c r="M5" s="25">
        <f t="shared" si="0"/>
        <v>28.759068489074707</v>
      </c>
      <c r="N5" s="25">
        <f t="shared" si="0"/>
        <v>28.08769416809082</v>
      </c>
      <c r="O5" s="25">
        <f t="shared" si="0"/>
        <v>29.671948432922363</v>
      </c>
      <c r="P5" s="25">
        <f t="shared" si="0"/>
        <v>27.772442817687988</v>
      </c>
      <c r="Q5" s="25">
        <f t="shared" si="0"/>
        <v>26.889607429504395</v>
      </c>
      <c r="R5" s="25">
        <f t="shared" si="0"/>
        <v>26.927915573120117</v>
      </c>
      <c r="S5" s="25">
        <f t="shared" si="0"/>
        <v>26.672266960144043</v>
      </c>
      <c r="T5" s="25">
        <f t="shared" si="0"/>
        <v>26.169325828552246</v>
      </c>
      <c r="U5" s="25">
        <f t="shared" si="0"/>
        <v>26.658483505249023</v>
      </c>
      <c r="V5" s="25">
        <f t="shared" si="0"/>
        <v>26.998445510864258</v>
      </c>
      <c r="W5" s="25">
        <f t="shared" si="0"/>
        <v>25.291855812072754</v>
      </c>
      <c r="X5" s="25">
        <f t="shared" si="0"/>
        <v>29.391853332519531</v>
      </c>
      <c r="Y5" s="25">
        <f t="shared" si="0"/>
        <v>28.749114036560059</v>
      </c>
      <c r="Z5" s="25">
        <f t="shared" si="0"/>
        <v>28.3470458984375</v>
      </c>
      <c r="AA5" s="25">
        <f t="shared" si="0"/>
        <v>27.73023796081543</v>
      </c>
      <c r="AB5" s="25">
        <f t="shared" si="0"/>
        <v>27.452954292297363</v>
      </c>
      <c r="AC5" s="25">
        <f t="shared" si="0"/>
        <v>28.061215400695801</v>
      </c>
      <c r="AD5" s="25">
        <f t="shared" si="0"/>
        <v>27.125942230224609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spans="1:64" ht="16" thickBot="1" x14ac:dyDescent="0.25">
      <c r="B6" s="26"/>
      <c r="C6" s="22"/>
      <c r="D6" s="22"/>
      <c r="E6" s="22"/>
      <c r="F6" s="22"/>
      <c r="G6" s="22"/>
      <c r="H6" s="22"/>
      <c r="I6" s="22"/>
      <c r="J6" s="22"/>
      <c r="K6" s="18"/>
      <c r="L6" s="42">
        <f>AVERAGE(J5:L5)</f>
        <v>29.448101043701172</v>
      </c>
      <c r="M6" s="18"/>
      <c r="N6" s="18"/>
      <c r="O6" s="42">
        <f>AVERAGE(M5:O5)</f>
        <v>28.839570363362629</v>
      </c>
      <c r="P6" s="18"/>
      <c r="Q6" s="18"/>
      <c r="R6" s="18"/>
      <c r="S6" s="42">
        <f>AVERAGE(Q5:S5)</f>
        <v>26.829929987589519</v>
      </c>
      <c r="T6" s="18"/>
      <c r="U6" s="18"/>
      <c r="V6" s="42">
        <f>AVERAGE(T5:V5)</f>
        <v>26.608751614888508</v>
      </c>
      <c r="W6" s="18"/>
      <c r="X6" s="18"/>
      <c r="Z6" s="46">
        <f>AVERAGE(X5:Z5)</f>
        <v>28.829337755839031</v>
      </c>
      <c r="AC6" s="46">
        <f>AVERAGE(AA5:AC5)</f>
        <v>27.748135884602863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spans="1:64" ht="16" thickBot="1" x14ac:dyDescent="0.25">
      <c r="B7" s="84" t="s">
        <v>32</v>
      </c>
      <c r="C7" s="90" t="s">
        <v>40</v>
      </c>
      <c r="D7" s="91" t="s">
        <v>41</v>
      </c>
      <c r="E7" s="91" t="s">
        <v>42</v>
      </c>
      <c r="F7" s="91" t="s">
        <v>43</v>
      </c>
      <c r="G7" s="91" t="s">
        <v>44</v>
      </c>
      <c r="H7" s="91" t="s">
        <v>45</v>
      </c>
      <c r="I7" s="92" t="s">
        <v>46</v>
      </c>
      <c r="J7" s="93" t="s">
        <v>47</v>
      </c>
      <c r="K7" s="94" t="s">
        <v>48</v>
      </c>
      <c r="L7" s="94" t="s">
        <v>49</v>
      </c>
      <c r="M7" s="94" t="s">
        <v>50</v>
      </c>
      <c r="N7" s="94" t="s">
        <v>51</v>
      </c>
      <c r="O7" s="94" t="s">
        <v>52</v>
      </c>
      <c r="P7" s="95" t="s">
        <v>53</v>
      </c>
      <c r="Q7" s="96" t="s">
        <v>57</v>
      </c>
      <c r="R7" s="97" t="s">
        <v>58</v>
      </c>
      <c r="S7" s="97" t="s">
        <v>59</v>
      </c>
      <c r="T7" s="97" t="s">
        <v>54</v>
      </c>
      <c r="U7" s="97" t="s">
        <v>55</v>
      </c>
      <c r="V7" s="97" t="s">
        <v>56</v>
      </c>
      <c r="W7" s="98" t="s">
        <v>61</v>
      </c>
      <c r="X7" s="99" t="s">
        <v>62</v>
      </c>
      <c r="Y7" s="100" t="s">
        <v>63</v>
      </c>
      <c r="Z7" s="100" t="s">
        <v>64</v>
      </c>
      <c r="AA7" s="100" t="s">
        <v>65</v>
      </c>
      <c r="AB7" s="100" t="s">
        <v>66</v>
      </c>
      <c r="AC7" s="100" t="s">
        <v>67</v>
      </c>
      <c r="AD7" s="101" t="s">
        <v>68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spans="1:64" x14ac:dyDescent="0.2">
      <c r="B8" s="19">
        <v>1</v>
      </c>
      <c r="C8" s="85">
        <v>594.2552490234375</v>
      </c>
      <c r="D8" s="85">
        <v>596.16009521484375</v>
      </c>
      <c r="E8" s="85">
        <v>964.11029052734375</v>
      </c>
      <c r="F8" s="85">
        <v>866.52642822265625</v>
      </c>
      <c r="G8" s="85">
        <v>1064.4884033203125</v>
      </c>
      <c r="H8" s="85">
        <v>748.127685546875</v>
      </c>
      <c r="I8" s="86">
        <v>1403.936767578125</v>
      </c>
      <c r="J8" s="87">
        <v>10.565886497497559</v>
      </c>
      <c r="K8" s="81">
        <v>19.483058929443359</v>
      </c>
      <c r="L8" s="81">
        <v>10.288432121276855</v>
      </c>
      <c r="M8" s="81">
        <v>15.467864990234375</v>
      </c>
      <c r="N8" s="81">
        <v>28.875350952148438</v>
      </c>
      <c r="O8" s="81">
        <v>8.1742963790893555</v>
      </c>
      <c r="P8" s="81">
        <v>43.430507659912109</v>
      </c>
      <c r="Q8" s="81">
        <v>69.52972412109375</v>
      </c>
      <c r="R8" s="81">
        <v>62.551189422607422</v>
      </c>
      <c r="S8" s="81">
        <v>69.292778015136719</v>
      </c>
      <c r="T8" s="81">
        <v>103.72994232177734</v>
      </c>
      <c r="U8" s="81">
        <v>63.852123260498047</v>
      </c>
      <c r="V8" s="81">
        <v>63.587226867675781</v>
      </c>
      <c r="W8" s="81">
        <v>201.34120178222656</v>
      </c>
      <c r="X8" s="81">
        <v>11.834357261657715</v>
      </c>
      <c r="Y8" s="82">
        <v>15.631050109863281</v>
      </c>
      <c r="Z8" s="82">
        <v>20.024311065673828</v>
      </c>
      <c r="AA8" s="82">
        <v>31.280351638793945</v>
      </c>
      <c r="AB8" s="82">
        <v>43.445167541503906</v>
      </c>
      <c r="AC8" s="82">
        <v>28.7020263671875</v>
      </c>
      <c r="AD8" s="81">
        <v>51.731254577636719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spans="1:64" x14ac:dyDescent="0.2">
      <c r="B9" s="19">
        <v>2</v>
      </c>
      <c r="C9" s="30">
        <v>569.1619873046875</v>
      </c>
      <c r="D9" s="30">
        <v>514.57537841796875</v>
      </c>
      <c r="E9" s="30">
        <v>963.97320556640625</v>
      </c>
      <c r="F9" s="30">
        <v>658.5322265625</v>
      </c>
      <c r="G9" s="30">
        <v>1083.9078369140625</v>
      </c>
      <c r="H9" s="30">
        <v>757.49700927734375</v>
      </c>
      <c r="I9" s="80">
        <v>1717.2332763671875</v>
      </c>
      <c r="J9" s="21">
        <v>4.3841605186462402</v>
      </c>
      <c r="K9" s="20">
        <v>22.62055778503418</v>
      </c>
      <c r="L9" s="20">
        <v>7.3006796836853027</v>
      </c>
      <c r="M9" s="20">
        <v>18.975837707519531</v>
      </c>
      <c r="N9" s="20">
        <v>25.260894775390625</v>
      </c>
      <c r="O9" s="20">
        <v>10.414143562316895</v>
      </c>
      <c r="P9" s="20">
        <v>25.752513885498047</v>
      </c>
      <c r="Q9" s="20">
        <v>53.248744964599609</v>
      </c>
      <c r="R9" s="20">
        <v>56.193519592285156</v>
      </c>
      <c r="S9" s="20">
        <v>71.742218017578125</v>
      </c>
      <c r="T9" s="20">
        <v>94.78070068359375</v>
      </c>
      <c r="U9" s="20">
        <v>79.323867797851562</v>
      </c>
      <c r="V9" s="20">
        <v>50.236545562744141</v>
      </c>
      <c r="W9" s="20">
        <v>160.47128295898438</v>
      </c>
      <c r="X9" s="20">
        <v>10.516366958618164</v>
      </c>
      <c r="Y9" s="20">
        <v>19.03289794921875</v>
      </c>
      <c r="Z9" s="20">
        <v>25.626945495605469</v>
      </c>
      <c r="AA9" s="20">
        <v>37.861305236816406</v>
      </c>
      <c r="AB9" s="20">
        <v>39.70147705078125</v>
      </c>
      <c r="AC9" s="20">
        <v>26.34242057800293</v>
      </c>
      <c r="AD9" s="20">
        <v>51.946830749511719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1:64" x14ac:dyDescent="0.2">
      <c r="B10" s="31" t="s">
        <v>33</v>
      </c>
      <c r="C10" s="32">
        <f t="shared" ref="C10:P10" si="1">AVERAGE(C8:C9)</f>
        <v>581.7086181640625</v>
      </c>
      <c r="D10" s="32">
        <f t="shared" si="1"/>
        <v>555.36773681640625</v>
      </c>
      <c r="E10" s="32">
        <f t="shared" si="1"/>
        <v>964.041748046875</v>
      </c>
      <c r="F10" s="32">
        <f t="shared" si="1"/>
        <v>762.52932739257812</v>
      </c>
      <c r="G10" s="32">
        <f t="shared" si="1"/>
        <v>1074.1981201171875</v>
      </c>
      <c r="H10" s="32">
        <f t="shared" si="1"/>
        <v>752.81234741210938</v>
      </c>
      <c r="I10" s="32">
        <f t="shared" si="1"/>
        <v>1560.5850219726562</v>
      </c>
      <c r="J10" s="32">
        <f t="shared" si="1"/>
        <v>7.4750235080718994</v>
      </c>
      <c r="K10" s="32">
        <f t="shared" si="1"/>
        <v>21.05180835723877</v>
      </c>
      <c r="L10" s="32">
        <f t="shared" si="1"/>
        <v>8.7945559024810791</v>
      </c>
      <c r="M10" s="32">
        <f t="shared" si="1"/>
        <v>17.221851348876953</v>
      </c>
      <c r="N10" s="32">
        <f t="shared" si="1"/>
        <v>27.068122863769531</v>
      </c>
      <c r="O10" s="32">
        <f t="shared" si="1"/>
        <v>9.294219970703125</v>
      </c>
      <c r="P10" s="32">
        <f t="shared" si="1"/>
        <v>34.591510772705078</v>
      </c>
      <c r="Q10" s="76">
        <f t="shared" ref="Q10:AD10" si="2">AVERAGE(Q8:Q9)</f>
        <v>61.38923454284668</v>
      </c>
      <c r="R10" s="76">
        <f t="shared" si="2"/>
        <v>59.372354507446289</v>
      </c>
      <c r="S10" s="76">
        <f t="shared" si="2"/>
        <v>70.517498016357422</v>
      </c>
      <c r="T10" s="76">
        <f t="shared" si="2"/>
        <v>99.255321502685547</v>
      </c>
      <c r="U10" s="76">
        <f t="shared" si="2"/>
        <v>71.587995529174805</v>
      </c>
      <c r="V10" s="76">
        <f t="shared" si="2"/>
        <v>56.911886215209961</v>
      </c>
      <c r="W10" s="76">
        <f t="shared" si="2"/>
        <v>180.90624237060547</v>
      </c>
      <c r="X10" s="76">
        <f t="shared" si="2"/>
        <v>11.175362110137939</v>
      </c>
      <c r="Y10" s="76">
        <f t="shared" si="2"/>
        <v>17.331974029541016</v>
      </c>
      <c r="Z10" s="76">
        <f t="shared" si="2"/>
        <v>22.825628280639648</v>
      </c>
      <c r="AA10" s="76">
        <f t="shared" si="2"/>
        <v>34.570828437805176</v>
      </c>
      <c r="AB10" s="76">
        <f t="shared" si="2"/>
        <v>41.573322296142578</v>
      </c>
      <c r="AC10" s="76">
        <f t="shared" si="2"/>
        <v>27.522223472595215</v>
      </c>
      <c r="AD10" s="76">
        <f t="shared" si="2"/>
        <v>51.839042663574219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4" x14ac:dyDescent="0.2">
      <c r="B11" s="19" t="s">
        <v>34</v>
      </c>
      <c r="C11" s="31">
        <f t="shared" ref="C11:P11" si="3">STDEV(C8:C9)</f>
        <v>17.743615523416924</v>
      </c>
      <c r="D11" s="31">
        <f t="shared" si="3"/>
        <v>57.689106488254339</v>
      </c>
      <c r="E11" s="31">
        <f t="shared" si="3"/>
        <v>9.6933705477599233E-2</v>
      </c>
      <c r="F11" s="31">
        <f t="shared" si="3"/>
        <v>147.07411044137874</v>
      </c>
      <c r="G11" s="31">
        <f t="shared" si="3"/>
        <v>13.731613180942471</v>
      </c>
      <c r="H11" s="31">
        <f t="shared" si="3"/>
        <v>6.6251123449464933</v>
      </c>
      <c r="I11" s="31">
        <f t="shared" si="3"/>
        <v>221.53408588681688</v>
      </c>
      <c r="J11" s="31">
        <f t="shared" si="3"/>
        <v>4.3711403590828155</v>
      </c>
      <c r="K11" s="31">
        <f t="shared" si="3"/>
        <v>2.2185467167533015</v>
      </c>
      <c r="L11" s="31">
        <f t="shared" si="3"/>
        <v>2.112660009127624</v>
      </c>
      <c r="M11" s="31">
        <f t="shared" si="3"/>
        <v>2.4805112966097336</v>
      </c>
      <c r="N11" s="31">
        <f t="shared" si="3"/>
        <v>2.5558064728870518</v>
      </c>
      <c r="O11" s="31">
        <f t="shared" si="3"/>
        <v>1.5838111320817803</v>
      </c>
      <c r="P11" s="31">
        <f t="shared" si="3"/>
        <v>12.500229275661754</v>
      </c>
      <c r="Q11" s="31">
        <f t="shared" ref="Q11:AD11" si="4">STDEV(Q8:Q9)</f>
        <v>11.512390765913844</v>
      </c>
      <c r="R11" s="31">
        <f t="shared" si="4"/>
        <v>4.4955514495660012</v>
      </c>
      <c r="S11" s="31">
        <f t="shared" si="4"/>
        <v>1.7320156358359118</v>
      </c>
      <c r="T11" s="31">
        <f t="shared" si="4"/>
        <v>6.3280694488366267</v>
      </c>
      <c r="U11" s="31">
        <f t="shared" si="4"/>
        <v>10.940175479148595</v>
      </c>
      <c r="V11" s="31">
        <f t="shared" si="4"/>
        <v>9.4403572841776278</v>
      </c>
      <c r="W11" s="31">
        <f t="shared" si="4"/>
        <v>28.899396746458272</v>
      </c>
      <c r="X11" s="31">
        <f t="shared" si="4"/>
        <v>0.93195988081737913</v>
      </c>
      <c r="Y11" s="31">
        <f t="shared" si="4"/>
        <v>2.4054696757730567</v>
      </c>
      <c r="Z11" s="31">
        <f t="shared" si="4"/>
        <v>3.9616607979138903</v>
      </c>
      <c r="AA11" s="31">
        <f t="shared" si="4"/>
        <v>4.653436915835691</v>
      </c>
      <c r="AB11" s="31">
        <f t="shared" si="4"/>
        <v>2.647188932653584</v>
      </c>
      <c r="AC11" s="31">
        <f t="shared" si="4"/>
        <v>1.6684932544594449</v>
      </c>
      <c r="AD11" s="31">
        <f t="shared" si="4"/>
        <v>0.1524353729950492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x14ac:dyDescent="0.2">
      <c r="C12" s="33"/>
      <c r="D12" s="33"/>
      <c r="E12" s="33"/>
      <c r="F12" s="33"/>
      <c r="G12" s="33"/>
      <c r="H12" s="33"/>
      <c r="I12" s="17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1:64" x14ac:dyDescent="0.2">
      <c r="B13" s="19">
        <v>1</v>
      </c>
      <c r="C13" s="34" t="e">
        <f t="shared" ref="C13:P13" si="5">C8/C21</f>
        <v>#DIV/0!</v>
      </c>
      <c r="D13" s="34" t="e">
        <f t="shared" si="5"/>
        <v>#DIV/0!</v>
      </c>
      <c r="E13" s="34" t="e">
        <f t="shared" si="5"/>
        <v>#DIV/0!</v>
      </c>
      <c r="F13" s="34" t="e">
        <f t="shared" si="5"/>
        <v>#DIV/0!</v>
      </c>
      <c r="G13" s="34" t="e">
        <f t="shared" si="5"/>
        <v>#DIV/0!</v>
      </c>
      <c r="H13" s="34" t="e">
        <f t="shared" si="5"/>
        <v>#DIV/0!</v>
      </c>
      <c r="I13" s="34" t="e">
        <f t="shared" si="5"/>
        <v>#DIV/0!</v>
      </c>
      <c r="J13" s="34">
        <f t="shared" si="5"/>
        <v>1.7780047403638227E-2</v>
      </c>
      <c r="K13" s="34">
        <f t="shared" si="5"/>
        <v>3.2680917568664286E-2</v>
      </c>
      <c r="L13" s="34">
        <f t="shared" si="5"/>
        <v>1.0671426518691492E-2</v>
      </c>
      <c r="M13" s="34">
        <f t="shared" si="5"/>
        <v>1.7850424968527175E-2</v>
      </c>
      <c r="N13" s="34">
        <f t="shared" si="5"/>
        <v>2.7126036189855634E-2</v>
      </c>
      <c r="O13" s="34">
        <f t="shared" si="5"/>
        <v>1.092633856092896E-2</v>
      </c>
      <c r="P13" s="34">
        <f t="shared" si="5"/>
        <v>3.0934803235356773E-2</v>
      </c>
      <c r="Q13" s="34">
        <f t="shared" ref="Q13:AD13" si="6">Q8/Q21</f>
        <v>0.11700312994349586</v>
      </c>
      <c r="R13" s="34">
        <f t="shared" si="6"/>
        <v>0.10492347596674559</v>
      </c>
      <c r="S13" s="34">
        <f t="shared" si="6"/>
        <v>7.1872252268187428E-2</v>
      </c>
      <c r="T13" s="34">
        <f t="shared" si="6"/>
        <v>0.11970776532983442</v>
      </c>
      <c r="U13" s="34">
        <f t="shared" si="6"/>
        <v>5.9983859909918121E-2</v>
      </c>
      <c r="V13" s="34">
        <f t="shared" si="6"/>
        <v>8.4995152694013795E-2</v>
      </c>
      <c r="W13" s="34">
        <f t="shared" si="6"/>
        <v>0.14341187326374549</v>
      </c>
      <c r="X13" s="34">
        <f t="shared" si="6"/>
        <v>1.9914602826151841E-2</v>
      </c>
      <c r="Y13" s="34">
        <f t="shared" si="6"/>
        <v>2.6219551149645758E-2</v>
      </c>
      <c r="Z13" s="34">
        <f t="shared" si="6"/>
        <v>2.0769730665068455E-2</v>
      </c>
      <c r="AA13" s="34">
        <f t="shared" si="6"/>
        <v>3.6098554666074624E-2</v>
      </c>
      <c r="AB13" s="34">
        <f t="shared" si="6"/>
        <v>4.081319007890679E-2</v>
      </c>
      <c r="AC13" s="34">
        <f t="shared" si="6"/>
        <v>3.8365143974329143E-2</v>
      </c>
      <c r="AD13" s="34">
        <f t="shared" si="6"/>
        <v>3.6847282422039725E-2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64" x14ac:dyDescent="0.2">
      <c r="B14" s="19">
        <v>2</v>
      </c>
      <c r="C14" s="34" t="e">
        <f t="shared" ref="C14:P14" si="7">C8/C22</f>
        <v>#DIV/0!</v>
      </c>
      <c r="D14" s="34" t="e">
        <f t="shared" si="7"/>
        <v>#DIV/0!</v>
      </c>
      <c r="E14" s="34" t="e">
        <f t="shared" si="7"/>
        <v>#DIV/0!</v>
      </c>
      <c r="F14" s="34" t="e">
        <f t="shared" si="7"/>
        <v>#DIV/0!</v>
      </c>
      <c r="G14" s="34" t="e">
        <f t="shared" si="7"/>
        <v>#DIV/0!</v>
      </c>
      <c r="H14" s="34" t="e">
        <f t="shared" si="7"/>
        <v>#DIV/0!</v>
      </c>
      <c r="I14" s="34" t="e">
        <f t="shared" si="7"/>
        <v>#DIV/0!</v>
      </c>
      <c r="J14" s="34">
        <f t="shared" si="7"/>
        <v>1.8563935633743155E-2</v>
      </c>
      <c r="K14" s="34">
        <f t="shared" si="7"/>
        <v>3.7862400236371316E-2</v>
      </c>
      <c r="L14" s="34">
        <f t="shared" si="7"/>
        <v>1.0672944083784604E-2</v>
      </c>
      <c r="M14" s="34">
        <f t="shared" si="7"/>
        <v>2.3488394897506735E-2</v>
      </c>
      <c r="N14" s="34">
        <f t="shared" si="7"/>
        <v>2.6640042602107155E-2</v>
      </c>
      <c r="O14" s="34">
        <f t="shared" si="7"/>
        <v>1.07911929406661E-2</v>
      </c>
      <c r="P14" s="34">
        <f t="shared" si="7"/>
        <v>2.5290977211779572E-2</v>
      </c>
      <c r="Q14" s="34">
        <f t="shared" ref="Q14:AD14" si="8">Q8/Q22</f>
        <v>0.12216157380846421</v>
      </c>
      <c r="R14" s="34">
        <f t="shared" si="8"/>
        <v>0.12155884647049635</v>
      </c>
      <c r="S14" s="34">
        <f t="shared" si="8"/>
        <v>7.1882473096772467E-2</v>
      </c>
      <c r="T14" s="34">
        <f t="shared" si="8"/>
        <v>0.15751688093267907</v>
      </c>
      <c r="U14" s="34">
        <f t="shared" si="8"/>
        <v>5.8909181284534394E-2</v>
      </c>
      <c r="V14" s="34">
        <f t="shared" si="8"/>
        <v>8.3943865241578097E-2</v>
      </c>
      <c r="W14" s="34">
        <f t="shared" si="8"/>
        <v>0.11724743781355351</v>
      </c>
      <c r="X14" s="34">
        <f t="shared" si="8"/>
        <v>2.0792599515825481E-2</v>
      </c>
      <c r="Y14" s="34">
        <f t="shared" si="8"/>
        <v>3.0376599358329214E-2</v>
      </c>
      <c r="Z14" s="34">
        <f t="shared" si="8"/>
        <v>2.0772684292514179E-2</v>
      </c>
      <c r="AA14" s="34">
        <f t="shared" si="8"/>
        <v>4.7500107628863607E-2</v>
      </c>
      <c r="AB14" s="34">
        <f t="shared" si="8"/>
        <v>4.0081975664272691E-2</v>
      </c>
      <c r="AC14" s="34">
        <f t="shared" si="8"/>
        <v>3.7890613448849635E-2</v>
      </c>
      <c r="AD14" s="34">
        <f t="shared" si="8"/>
        <v>3.012476830583807E-2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1:64" x14ac:dyDescent="0.2">
      <c r="B15" s="19">
        <v>3</v>
      </c>
      <c r="C15" s="34" t="e">
        <f t="shared" ref="C15:P15" si="9">C9/C21</f>
        <v>#DIV/0!</v>
      </c>
      <c r="D15" s="34" t="e">
        <f t="shared" si="9"/>
        <v>#DIV/0!</v>
      </c>
      <c r="E15" s="34" t="e">
        <f t="shared" si="9"/>
        <v>#DIV/0!</v>
      </c>
      <c r="F15" s="34" t="e">
        <f t="shared" si="9"/>
        <v>#DIV/0!</v>
      </c>
      <c r="G15" s="34" t="e">
        <f t="shared" si="9"/>
        <v>#DIV/0!</v>
      </c>
      <c r="H15" s="34" t="e">
        <f t="shared" si="9"/>
        <v>#DIV/0!</v>
      </c>
      <c r="I15" s="34" t="e">
        <f t="shared" si="9"/>
        <v>#DIV/0!</v>
      </c>
      <c r="J15" s="34">
        <f t="shared" si="9"/>
        <v>7.3775713817436188E-3</v>
      </c>
      <c r="K15" s="34">
        <f t="shared" si="9"/>
        <v>3.7943763708106294E-2</v>
      </c>
      <c r="L15" s="34">
        <f t="shared" si="9"/>
        <v>7.5724528152189075E-3</v>
      </c>
      <c r="M15" s="34">
        <f t="shared" si="9"/>
        <v>2.1898740868690088E-2</v>
      </c>
      <c r="N15" s="34">
        <f t="shared" si="9"/>
        <v>2.3730549526512251E-2</v>
      </c>
      <c r="O15" s="34">
        <f t="shared" si="9"/>
        <v>1.3920275594004041E-2</v>
      </c>
      <c r="P15" s="34">
        <f t="shared" si="9"/>
        <v>1.8343072480338753E-2</v>
      </c>
      <c r="Q15" s="34">
        <f t="shared" ref="Q15:AD15" si="10">Q9/Q21</f>
        <v>8.9605847070102149E-2</v>
      </c>
      <c r="R15" s="34">
        <f t="shared" si="10"/>
        <v>9.4259109328735227E-2</v>
      </c>
      <c r="S15" s="34">
        <f t="shared" si="10"/>
        <v>7.4412874463083437E-2</v>
      </c>
      <c r="T15" s="34">
        <f t="shared" si="10"/>
        <v>0.10938004612046247</v>
      </c>
      <c r="U15" s="34">
        <f t="shared" si="10"/>
        <v>7.4518301515007129E-2</v>
      </c>
      <c r="V15" s="34">
        <f t="shared" si="10"/>
        <v>6.7149694541810273E-2</v>
      </c>
      <c r="W15" s="34">
        <f t="shared" si="10"/>
        <v>0.11430093339303803</v>
      </c>
      <c r="X15" s="34">
        <f t="shared" si="10"/>
        <v>1.7696716984662929E-2</v>
      </c>
      <c r="Y15" s="34">
        <f t="shared" si="10"/>
        <v>3.1925816742832624E-2</v>
      </c>
      <c r="Z15" s="34">
        <f t="shared" si="10"/>
        <v>2.6580927252200764E-2</v>
      </c>
      <c r="AA15" s="34">
        <f t="shared" si="10"/>
        <v>4.3693191579250765E-2</v>
      </c>
      <c r="AB15" s="34">
        <f t="shared" si="10"/>
        <v>3.7296298322223038E-2</v>
      </c>
      <c r="AC15" s="34">
        <f t="shared" si="10"/>
        <v>3.5211129178766912E-2</v>
      </c>
      <c r="AD15" s="34">
        <f t="shared" si="10"/>
        <v>3.7000833619539084E-2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x14ac:dyDescent="0.2">
      <c r="B16" s="19">
        <v>4</v>
      </c>
      <c r="C16" s="34" t="e">
        <f t="shared" ref="C16:P16" si="11">C9/C22</f>
        <v>#DIV/0!</v>
      </c>
      <c r="D16" s="34" t="e">
        <f t="shared" si="11"/>
        <v>#DIV/0!</v>
      </c>
      <c r="E16" s="34" t="e">
        <f t="shared" si="11"/>
        <v>#DIV/0!</v>
      </c>
      <c r="F16" s="34" t="e">
        <f t="shared" si="11"/>
        <v>#DIV/0!</v>
      </c>
      <c r="G16" s="34" t="e">
        <f t="shared" si="11"/>
        <v>#DIV/0!</v>
      </c>
      <c r="H16" s="34" t="e">
        <f t="shared" si="11"/>
        <v>#DIV/0!</v>
      </c>
      <c r="I16" s="34" t="e">
        <f t="shared" si="11"/>
        <v>#DIV/0!</v>
      </c>
      <c r="J16" s="34">
        <f t="shared" si="11"/>
        <v>7.7028343712969762E-3</v>
      </c>
      <c r="K16" s="34">
        <f t="shared" si="11"/>
        <v>4.3959658261496559E-2</v>
      </c>
      <c r="L16" s="34">
        <f t="shared" si="11"/>
        <v>7.5735296806259339E-3</v>
      </c>
      <c r="M16" s="34">
        <f t="shared" si="11"/>
        <v>2.8815351689882061E-2</v>
      </c>
      <c r="N16" s="34">
        <f t="shared" si="11"/>
        <v>2.3305389918860261E-2</v>
      </c>
      <c r="O16" s="34">
        <f t="shared" si="11"/>
        <v>1.3748098586226821E-2</v>
      </c>
      <c r="P16" s="34">
        <f t="shared" si="11"/>
        <v>1.499651459117865E-2</v>
      </c>
      <c r="Q16" s="34">
        <f t="shared" ref="Q16:AD16" si="12">Q9/Q22</f>
        <v>9.3556397216130571E-2</v>
      </c>
      <c r="R16" s="34">
        <f t="shared" si="12"/>
        <v>0.10920366956741843</v>
      </c>
      <c r="S16" s="34">
        <f t="shared" si="12"/>
        <v>7.4423456589153031E-2</v>
      </c>
      <c r="T16" s="34">
        <f t="shared" si="12"/>
        <v>0.1439272018293524</v>
      </c>
      <c r="U16" s="34">
        <f t="shared" si="12"/>
        <v>7.318322194596398E-2</v>
      </c>
      <c r="V16" s="34">
        <f t="shared" si="12"/>
        <v>6.6319133867828839E-2</v>
      </c>
      <c r="W16" s="34">
        <f t="shared" si="12"/>
        <v>9.3447573586776689E-2</v>
      </c>
      <c r="X16" s="34">
        <f t="shared" si="12"/>
        <v>1.8476931336225154E-2</v>
      </c>
      <c r="Y16" s="34">
        <f t="shared" si="12"/>
        <v>3.6987579949383231E-2</v>
      </c>
      <c r="Z16" s="34">
        <f t="shared" si="12"/>
        <v>2.6584707279854035E-2</v>
      </c>
      <c r="AA16" s="34">
        <f t="shared" si="12"/>
        <v>5.7493473682298318E-2</v>
      </c>
      <c r="AB16" s="34">
        <f t="shared" si="12"/>
        <v>3.6628092997106891E-2</v>
      </c>
      <c r="AC16" s="34">
        <f t="shared" si="12"/>
        <v>3.4775610009515075E-2</v>
      </c>
      <c r="AD16" s="34">
        <f t="shared" si="12"/>
        <v>3.025030522318168E-2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 x14ac:dyDescent="0.2">
      <c r="B17" s="19" t="s">
        <v>34</v>
      </c>
      <c r="C17" s="34" t="e">
        <f t="shared" ref="C17:P17" si="13">STDEV(C13:C16)</f>
        <v>#DIV/0!</v>
      </c>
      <c r="D17" s="34" t="e">
        <f t="shared" si="13"/>
        <v>#DIV/0!</v>
      </c>
      <c r="E17" s="34" t="e">
        <f t="shared" si="13"/>
        <v>#DIV/0!</v>
      </c>
      <c r="F17" s="34" t="e">
        <f t="shared" si="13"/>
        <v>#DIV/0!</v>
      </c>
      <c r="G17" s="34" t="e">
        <f t="shared" si="13"/>
        <v>#DIV/0!</v>
      </c>
      <c r="H17" s="34" t="e">
        <f t="shared" si="13"/>
        <v>#DIV/0!</v>
      </c>
      <c r="I17" s="34" t="e">
        <f t="shared" si="13"/>
        <v>#DIV/0!</v>
      </c>
      <c r="J17" s="34">
        <f t="shared" si="13"/>
        <v>6.1480367629734274E-3</v>
      </c>
      <c r="K17" s="34">
        <f t="shared" si="13"/>
        <v>4.6109422975527843E-3</v>
      </c>
      <c r="L17" s="34">
        <f t="shared" si="13"/>
        <v>1.7893206822169885E-3</v>
      </c>
      <c r="M17" s="34">
        <f t="shared" si="13"/>
        <v>4.5382463426899876E-3</v>
      </c>
      <c r="N17" s="34">
        <f t="shared" si="13"/>
        <v>1.9606265270559445E-3</v>
      </c>
      <c r="O17" s="34">
        <f t="shared" si="13"/>
        <v>1.7201828174945055E-3</v>
      </c>
      <c r="P17" s="34">
        <f t="shared" si="13"/>
        <v>7.1290619474446391E-3</v>
      </c>
      <c r="Q17" s="34">
        <f t="shared" ref="Q17:AD17" si="14">STDEV(Q13:Q16)</f>
        <v>1.6382684571774359E-2</v>
      </c>
      <c r="R17" s="34">
        <f t="shared" si="14"/>
        <v>1.1291775214322453E-2</v>
      </c>
      <c r="S17" s="34">
        <f t="shared" si="14"/>
        <v>1.4669455015558642E-3</v>
      </c>
      <c r="T17" s="34">
        <f t="shared" si="14"/>
        <v>2.2019143796810518E-2</v>
      </c>
      <c r="U17" s="34">
        <f t="shared" si="14"/>
        <v>8.3456744969444205E-3</v>
      </c>
      <c r="V17" s="34">
        <f t="shared" si="14"/>
        <v>1.0253960282449627E-2</v>
      </c>
      <c r="W17" s="34">
        <f t="shared" si="14"/>
        <v>2.0490716974432718E-2</v>
      </c>
      <c r="X17" s="34">
        <f t="shared" si="14"/>
        <v>1.3938058600183375E-3</v>
      </c>
      <c r="Y17" s="34">
        <f t="shared" si="14"/>
        <v>4.4489656728672359E-3</v>
      </c>
      <c r="Z17" s="34">
        <f t="shared" si="14"/>
        <v>3.3553350466265066E-3</v>
      </c>
      <c r="AA17" s="34">
        <f t="shared" si="14"/>
        <v>8.8986152505481555E-3</v>
      </c>
      <c r="AB17" s="34">
        <f t="shared" si="14"/>
        <v>2.0525196268156116E-3</v>
      </c>
      <c r="AC17" s="34">
        <f t="shared" si="14"/>
        <v>1.8287131623599831E-3</v>
      </c>
      <c r="AD17" s="34">
        <f t="shared" si="14"/>
        <v>3.8901751194618792E-3</v>
      </c>
      <c r="BH17" s="18"/>
      <c r="BI17" s="18"/>
      <c r="BJ17" s="18"/>
      <c r="BK17" s="18"/>
      <c r="BL17" s="18"/>
    </row>
    <row r="18" spans="2:64" x14ac:dyDescent="0.2">
      <c r="B18" s="19" t="s">
        <v>35</v>
      </c>
      <c r="C18" s="34" t="e">
        <f t="shared" ref="C18:P18" si="15">C17/SQRT(4)</f>
        <v>#DIV/0!</v>
      </c>
      <c r="D18" s="34" t="e">
        <f t="shared" si="15"/>
        <v>#DIV/0!</v>
      </c>
      <c r="E18" s="34" t="e">
        <f t="shared" si="15"/>
        <v>#DIV/0!</v>
      </c>
      <c r="F18" s="34" t="e">
        <f t="shared" si="15"/>
        <v>#DIV/0!</v>
      </c>
      <c r="G18" s="34" t="e">
        <f t="shared" si="15"/>
        <v>#DIV/0!</v>
      </c>
      <c r="H18" s="34" t="e">
        <f t="shared" si="15"/>
        <v>#DIV/0!</v>
      </c>
      <c r="I18" s="34" t="e">
        <f t="shared" si="15"/>
        <v>#DIV/0!</v>
      </c>
      <c r="J18" s="34">
        <f t="shared" si="15"/>
        <v>3.0740183814867137E-3</v>
      </c>
      <c r="K18" s="34">
        <f t="shared" si="15"/>
        <v>2.3054711487763922E-3</v>
      </c>
      <c r="L18" s="34">
        <f t="shared" si="15"/>
        <v>8.9466034110849424E-4</v>
      </c>
      <c r="M18" s="34">
        <f t="shared" si="15"/>
        <v>2.2691231713449938E-3</v>
      </c>
      <c r="N18" s="34">
        <f t="shared" si="15"/>
        <v>9.8031326352797225E-4</v>
      </c>
      <c r="O18" s="34">
        <f t="shared" si="15"/>
        <v>8.6009140874725274E-4</v>
      </c>
      <c r="P18" s="34">
        <f t="shared" si="15"/>
        <v>3.5645309737223196E-3</v>
      </c>
      <c r="Q18" s="34">
        <f t="shared" ref="Q18:AD18" si="16">Q17/SQRT(4)</f>
        <v>8.1913422858871793E-3</v>
      </c>
      <c r="R18" s="34">
        <f t="shared" si="16"/>
        <v>5.6458876071612263E-3</v>
      </c>
      <c r="S18" s="34">
        <f t="shared" si="16"/>
        <v>7.3347275077793211E-4</v>
      </c>
      <c r="T18" s="34">
        <f t="shared" si="16"/>
        <v>1.1009571898405259E-2</v>
      </c>
      <c r="U18" s="34">
        <f t="shared" si="16"/>
        <v>4.1728372484722102E-3</v>
      </c>
      <c r="V18" s="34">
        <f t="shared" si="16"/>
        <v>5.1269801412248137E-3</v>
      </c>
      <c r="W18" s="34">
        <f t="shared" si="16"/>
        <v>1.0245358487216359E-2</v>
      </c>
      <c r="X18" s="34">
        <f t="shared" si="16"/>
        <v>6.9690293000916875E-4</v>
      </c>
      <c r="Y18" s="34">
        <f t="shared" si="16"/>
        <v>2.224482836433618E-3</v>
      </c>
      <c r="Z18" s="34">
        <f t="shared" si="16"/>
        <v>1.6776675233132533E-3</v>
      </c>
      <c r="AA18" s="34">
        <f t="shared" si="16"/>
        <v>4.4493076252740777E-3</v>
      </c>
      <c r="AB18" s="34">
        <f t="shared" si="16"/>
        <v>1.0262598134078058E-3</v>
      </c>
      <c r="AC18" s="34">
        <f t="shared" si="16"/>
        <v>9.1435658117999157E-4</v>
      </c>
      <c r="AD18" s="34">
        <f t="shared" si="16"/>
        <v>1.9450875597309396E-3</v>
      </c>
      <c r="BH18" s="18"/>
      <c r="BI18" s="18"/>
      <c r="BJ18" s="18"/>
      <c r="BK18" s="18"/>
      <c r="BL18" s="18"/>
    </row>
    <row r="19" spans="2:64" x14ac:dyDescent="0.2">
      <c r="C19" s="35"/>
      <c r="I19" s="17"/>
      <c r="J19" s="17"/>
      <c r="BH19" s="18"/>
      <c r="BI19" s="18"/>
      <c r="BJ19" s="18"/>
      <c r="BK19" s="18"/>
      <c r="BL19" s="18"/>
    </row>
    <row r="20" spans="2:64" x14ac:dyDescent="0.2">
      <c r="B20" s="27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75"/>
      <c r="Y20" s="75"/>
      <c r="Z20" s="75"/>
      <c r="AA20" s="75"/>
      <c r="AB20" s="75"/>
      <c r="AC20" s="75"/>
      <c r="AD20" s="75"/>
      <c r="BH20" s="18"/>
      <c r="BI20" s="18"/>
      <c r="BJ20" s="18"/>
      <c r="BK20" s="18"/>
      <c r="BL20" s="18"/>
    </row>
    <row r="21" spans="2:64" x14ac:dyDescent="0.2">
      <c r="B21" s="19">
        <v>1</v>
      </c>
      <c r="C21" s="36"/>
      <c r="D21" s="36"/>
      <c r="E21" s="36"/>
      <c r="F21" s="36"/>
      <c r="G21" s="36"/>
      <c r="H21" s="36"/>
      <c r="I21" s="36"/>
      <c r="J21" s="30">
        <v>594.2552490234375</v>
      </c>
      <c r="K21" s="30">
        <v>596.16009521484375</v>
      </c>
      <c r="L21" s="30">
        <v>964.11029052734375</v>
      </c>
      <c r="M21" s="30">
        <v>866.52642822265625</v>
      </c>
      <c r="N21" s="30">
        <v>1064.4884033203125</v>
      </c>
      <c r="O21" s="30">
        <v>748.127685546875</v>
      </c>
      <c r="P21" s="30">
        <v>1403.936767578125</v>
      </c>
      <c r="Q21" s="85">
        <v>594.2552490234375</v>
      </c>
      <c r="R21" s="85">
        <v>596.16009521484375</v>
      </c>
      <c r="S21" s="85">
        <v>964.11029052734375</v>
      </c>
      <c r="T21" s="85">
        <v>866.52642822265625</v>
      </c>
      <c r="U21" s="85">
        <v>1064.4884033203125</v>
      </c>
      <c r="V21" s="85">
        <v>748.127685546875</v>
      </c>
      <c r="W21" s="86">
        <v>1403.936767578125</v>
      </c>
      <c r="X21" s="85">
        <v>594.2552490234375</v>
      </c>
      <c r="Y21" s="85">
        <v>596.16009521484375</v>
      </c>
      <c r="Z21" s="85">
        <v>964.11029052734375</v>
      </c>
      <c r="AA21" s="85">
        <v>866.52642822265625</v>
      </c>
      <c r="AB21" s="85">
        <v>1064.4884033203125</v>
      </c>
      <c r="AC21" s="85">
        <v>748.127685546875</v>
      </c>
      <c r="AD21" s="86">
        <v>1403.936767578125</v>
      </c>
      <c r="BH21" s="18"/>
      <c r="BI21" s="18"/>
      <c r="BJ21" s="18"/>
      <c r="BK21" s="18"/>
      <c r="BL21" s="18"/>
    </row>
    <row r="22" spans="2:64" x14ac:dyDescent="0.2">
      <c r="B22" s="19">
        <v>2</v>
      </c>
      <c r="C22" s="36"/>
      <c r="D22" s="36"/>
      <c r="E22" s="36"/>
      <c r="F22" s="36"/>
      <c r="G22" s="36"/>
      <c r="H22" s="36"/>
      <c r="I22" s="36"/>
      <c r="J22" s="30">
        <v>569.1619873046875</v>
      </c>
      <c r="K22" s="30">
        <v>514.57537841796875</v>
      </c>
      <c r="L22" s="30">
        <v>963.97320556640625</v>
      </c>
      <c r="M22" s="30">
        <v>658.5322265625</v>
      </c>
      <c r="N22" s="30">
        <v>1083.9078369140625</v>
      </c>
      <c r="O22" s="30">
        <v>757.49700927734375</v>
      </c>
      <c r="P22" s="30">
        <v>1717.2332763671875</v>
      </c>
      <c r="Q22" s="30">
        <v>569.1619873046875</v>
      </c>
      <c r="R22" s="30">
        <v>514.57537841796875</v>
      </c>
      <c r="S22" s="30">
        <v>963.97320556640625</v>
      </c>
      <c r="T22" s="30">
        <v>658.5322265625</v>
      </c>
      <c r="U22" s="30">
        <v>1083.9078369140625</v>
      </c>
      <c r="V22" s="30">
        <v>757.49700927734375</v>
      </c>
      <c r="W22" s="80">
        <v>1717.2332763671875</v>
      </c>
      <c r="X22" s="30">
        <v>569.1619873046875</v>
      </c>
      <c r="Y22" s="30">
        <v>514.57537841796875</v>
      </c>
      <c r="Z22" s="30">
        <v>963.97320556640625</v>
      </c>
      <c r="AA22" s="30">
        <v>658.5322265625</v>
      </c>
      <c r="AB22" s="30">
        <v>1083.9078369140625</v>
      </c>
      <c r="AC22" s="30">
        <v>757.49700927734375</v>
      </c>
      <c r="AD22" s="80">
        <v>1717.2332763671875</v>
      </c>
      <c r="BH22" s="18"/>
      <c r="BI22" s="18"/>
      <c r="BJ22" s="18"/>
      <c r="BK22" s="18"/>
      <c r="BL22" s="18"/>
    </row>
    <row r="23" spans="2:64" x14ac:dyDescent="0.2">
      <c r="B23" s="31" t="s">
        <v>33</v>
      </c>
      <c r="C23" s="37" t="e">
        <f t="shared" ref="C23:P23" si="17">AVERAGE(C21:C22)</f>
        <v>#DIV/0!</v>
      </c>
      <c r="D23" s="37" t="e">
        <f t="shared" si="17"/>
        <v>#DIV/0!</v>
      </c>
      <c r="E23" s="37" t="e">
        <f t="shared" si="17"/>
        <v>#DIV/0!</v>
      </c>
      <c r="F23" s="37" t="e">
        <f t="shared" si="17"/>
        <v>#DIV/0!</v>
      </c>
      <c r="G23" s="37" t="e">
        <f t="shared" si="17"/>
        <v>#DIV/0!</v>
      </c>
      <c r="H23" s="37" t="e">
        <f t="shared" si="17"/>
        <v>#DIV/0!</v>
      </c>
      <c r="I23" s="37" t="e">
        <f t="shared" si="17"/>
        <v>#DIV/0!</v>
      </c>
      <c r="J23" s="37">
        <f t="shared" si="17"/>
        <v>581.7086181640625</v>
      </c>
      <c r="K23" s="37">
        <f t="shared" si="17"/>
        <v>555.36773681640625</v>
      </c>
      <c r="L23" s="37">
        <f t="shared" si="17"/>
        <v>964.041748046875</v>
      </c>
      <c r="M23" s="37">
        <f t="shared" si="17"/>
        <v>762.52932739257812</v>
      </c>
      <c r="N23" s="37">
        <f t="shared" si="17"/>
        <v>1074.1981201171875</v>
      </c>
      <c r="O23" s="37">
        <f t="shared" si="17"/>
        <v>752.81234741210938</v>
      </c>
      <c r="P23" s="37">
        <f t="shared" si="17"/>
        <v>1560.5850219726562</v>
      </c>
      <c r="Q23" s="37">
        <f t="shared" ref="Q23:AD23" si="18">AVERAGE(Q21:Q22)</f>
        <v>581.7086181640625</v>
      </c>
      <c r="R23" s="37">
        <f t="shared" si="18"/>
        <v>555.36773681640625</v>
      </c>
      <c r="S23" s="37">
        <f t="shared" si="18"/>
        <v>964.041748046875</v>
      </c>
      <c r="T23" s="37">
        <f t="shared" si="18"/>
        <v>762.52932739257812</v>
      </c>
      <c r="U23" s="37">
        <f t="shared" si="18"/>
        <v>1074.1981201171875</v>
      </c>
      <c r="V23" s="37">
        <f t="shared" si="18"/>
        <v>752.81234741210938</v>
      </c>
      <c r="W23" s="37">
        <f t="shared" si="18"/>
        <v>1560.5850219726562</v>
      </c>
      <c r="X23" s="37">
        <f t="shared" si="18"/>
        <v>581.7086181640625</v>
      </c>
      <c r="Y23" s="37">
        <f t="shared" si="18"/>
        <v>555.36773681640625</v>
      </c>
      <c r="Z23" s="37">
        <f t="shared" si="18"/>
        <v>964.041748046875</v>
      </c>
      <c r="AA23" s="37">
        <f t="shared" si="18"/>
        <v>762.52932739257812</v>
      </c>
      <c r="AB23" s="37">
        <f t="shared" si="18"/>
        <v>1074.1981201171875</v>
      </c>
      <c r="AC23" s="37">
        <f t="shared" si="18"/>
        <v>752.81234741210938</v>
      </c>
      <c r="AD23" s="37">
        <f t="shared" si="18"/>
        <v>1560.5850219726562</v>
      </c>
      <c r="BH23" s="18"/>
      <c r="BI23" s="18"/>
      <c r="BJ23" s="18"/>
      <c r="BK23" s="18"/>
      <c r="BL23" s="18"/>
    </row>
    <row r="24" spans="2:64" x14ac:dyDescent="0.2">
      <c r="B24" s="19" t="s">
        <v>34</v>
      </c>
      <c r="C24" s="38" t="e">
        <f t="shared" ref="C24:P24" si="19">STDEV(C21:C22)</f>
        <v>#DIV/0!</v>
      </c>
      <c r="D24" s="38" t="e">
        <f t="shared" si="19"/>
        <v>#DIV/0!</v>
      </c>
      <c r="E24" s="38" t="e">
        <f t="shared" si="19"/>
        <v>#DIV/0!</v>
      </c>
      <c r="F24" s="38" t="e">
        <f t="shared" si="19"/>
        <v>#DIV/0!</v>
      </c>
      <c r="G24" s="38" t="e">
        <f t="shared" si="19"/>
        <v>#DIV/0!</v>
      </c>
      <c r="H24" s="38" t="e">
        <f t="shared" si="19"/>
        <v>#DIV/0!</v>
      </c>
      <c r="I24" s="38" t="e">
        <f t="shared" si="19"/>
        <v>#DIV/0!</v>
      </c>
      <c r="J24" s="38">
        <f t="shared" si="19"/>
        <v>17.743615523416924</v>
      </c>
      <c r="K24" s="38">
        <f t="shared" si="19"/>
        <v>57.689106488254339</v>
      </c>
      <c r="L24" s="38">
        <f t="shared" si="19"/>
        <v>9.6933705477599233E-2</v>
      </c>
      <c r="M24" s="38">
        <f t="shared" si="19"/>
        <v>147.07411044137874</v>
      </c>
      <c r="N24" s="38">
        <f t="shared" si="19"/>
        <v>13.731613180942471</v>
      </c>
      <c r="O24" s="38">
        <f t="shared" si="19"/>
        <v>6.6251123449464933</v>
      </c>
      <c r="P24" s="38">
        <f t="shared" si="19"/>
        <v>221.53408588681688</v>
      </c>
      <c r="Q24" s="38">
        <f t="shared" ref="Q24:AD24" si="20">STDEV(Q21:Q22)</f>
        <v>17.743615523416924</v>
      </c>
      <c r="R24" s="38">
        <f t="shared" si="20"/>
        <v>57.689106488254339</v>
      </c>
      <c r="S24" s="38">
        <f t="shared" si="20"/>
        <v>9.6933705477599233E-2</v>
      </c>
      <c r="T24" s="38">
        <f t="shared" si="20"/>
        <v>147.07411044137874</v>
      </c>
      <c r="U24" s="38">
        <f t="shared" si="20"/>
        <v>13.731613180942471</v>
      </c>
      <c r="V24" s="38">
        <f t="shared" si="20"/>
        <v>6.6251123449464933</v>
      </c>
      <c r="W24" s="38">
        <f t="shared" si="20"/>
        <v>221.53408588681688</v>
      </c>
      <c r="X24" s="38">
        <f t="shared" si="20"/>
        <v>17.743615523416924</v>
      </c>
      <c r="Y24" s="38">
        <f t="shared" si="20"/>
        <v>57.689106488254339</v>
      </c>
      <c r="Z24" s="38">
        <f t="shared" si="20"/>
        <v>9.6933705477599233E-2</v>
      </c>
      <c r="AA24" s="38">
        <f t="shared" si="20"/>
        <v>147.07411044137874</v>
      </c>
      <c r="AB24" s="38">
        <f t="shared" si="20"/>
        <v>13.731613180942471</v>
      </c>
      <c r="AC24" s="38">
        <f t="shared" si="20"/>
        <v>6.6251123449464933</v>
      </c>
      <c r="AD24" s="38">
        <f t="shared" si="20"/>
        <v>221.53408588681688</v>
      </c>
      <c r="BH24" s="18"/>
      <c r="BI24" s="18"/>
      <c r="BJ24" s="18"/>
      <c r="BK24" s="18"/>
      <c r="BL24" s="18"/>
    </row>
    <row r="25" spans="2:64" s="17" customFormat="1" x14ac:dyDescent="0.2"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2:64" ht="16" thickBot="1" x14ac:dyDescent="0.25">
      <c r="B26" s="26"/>
      <c r="C26" s="83">
        <v>1</v>
      </c>
      <c r="D26" s="83">
        <v>2</v>
      </c>
      <c r="E26" s="83">
        <v>3</v>
      </c>
      <c r="F26" s="83">
        <v>4</v>
      </c>
      <c r="G26" s="83">
        <v>5</v>
      </c>
      <c r="H26" s="83">
        <v>6</v>
      </c>
      <c r="I26" s="83">
        <v>7</v>
      </c>
      <c r="J26" s="83">
        <v>8</v>
      </c>
      <c r="K26" s="83">
        <v>9</v>
      </c>
      <c r="L26" s="83">
        <v>10</v>
      </c>
      <c r="M26" s="83">
        <v>11</v>
      </c>
      <c r="N26" s="83">
        <v>12</v>
      </c>
      <c r="O26" s="83">
        <v>13</v>
      </c>
      <c r="P26" s="83">
        <v>14</v>
      </c>
      <c r="Q26" s="83">
        <v>15</v>
      </c>
      <c r="R26" s="83">
        <v>16</v>
      </c>
      <c r="S26" s="83">
        <v>17</v>
      </c>
      <c r="T26" s="83">
        <v>18</v>
      </c>
      <c r="U26" s="83">
        <v>19</v>
      </c>
      <c r="V26" s="83">
        <v>20</v>
      </c>
      <c r="W26" s="83">
        <v>21</v>
      </c>
      <c r="X26" s="83">
        <v>22</v>
      </c>
      <c r="Y26" s="83">
        <v>23</v>
      </c>
      <c r="Z26" s="83">
        <v>24</v>
      </c>
      <c r="AA26" s="83">
        <v>25</v>
      </c>
      <c r="AB26" s="83">
        <v>26</v>
      </c>
      <c r="AC26" s="83">
        <v>27</v>
      </c>
      <c r="AD26" s="83">
        <v>28</v>
      </c>
      <c r="BH26" s="18"/>
      <c r="BI26" s="18"/>
      <c r="BJ26" s="18"/>
      <c r="BK26" s="18"/>
      <c r="BL26" s="18"/>
    </row>
    <row r="27" spans="2:64" ht="16" thickBot="1" x14ac:dyDescent="0.25">
      <c r="B27" s="84"/>
      <c r="C27" s="90" t="s">
        <v>40</v>
      </c>
      <c r="D27" s="91" t="s">
        <v>41</v>
      </c>
      <c r="E27" s="91" t="s">
        <v>42</v>
      </c>
      <c r="F27" s="91" t="s">
        <v>43</v>
      </c>
      <c r="G27" s="91" t="s">
        <v>44</v>
      </c>
      <c r="H27" s="91" t="s">
        <v>45</v>
      </c>
      <c r="I27" s="102" t="s">
        <v>46</v>
      </c>
      <c r="J27" s="93" t="s">
        <v>47</v>
      </c>
      <c r="K27" s="94" t="s">
        <v>48</v>
      </c>
      <c r="L27" s="94" t="s">
        <v>49</v>
      </c>
      <c r="M27" s="94" t="s">
        <v>50</v>
      </c>
      <c r="N27" s="94" t="s">
        <v>51</v>
      </c>
      <c r="O27" s="94" t="s">
        <v>52</v>
      </c>
      <c r="P27" s="95" t="s">
        <v>53</v>
      </c>
      <c r="Q27" s="96" t="s">
        <v>57</v>
      </c>
      <c r="R27" s="97" t="s">
        <v>58</v>
      </c>
      <c r="S27" s="97" t="s">
        <v>59</v>
      </c>
      <c r="T27" s="97" t="s">
        <v>54</v>
      </c>
      <c r="U27" s="97" t="s">
        <v>55</v>
      </c>
      <c r="V27" s="97" t="s">
        <v>56</v>
      </c>
      <c r="W27" s="98" t="s">
        <v>61</v>
      </c>
      <c r="X27" s="103" t="s">
        <v>62</v>
      </c>
      <c r="Y27" s="104" t="s">
        <v>63</v>
      </c>
      <c r="Z27" s="104" t="s">
        <v>64</v>
      </c>
      <c r="AA27" s="104" t="s">
        <v>65</v>
      </c>
      <c r="AB27" s="104" t="s">
        <v>66</v>
      </c>
      <c r="AC27" s="104" t="s">
        <v>67</v>
      </c>
      <c r="AD27" s="105" t="s">
        <v>68</v>
      </c>
      <c r="BH27" s="18"/>
      <c r="BI27" s="18"/>
      <c r="BJ27" s="18"/>
      <c r="BK27" s="18"/>
      <c r="BL27" s="18"/>
    </row>
    <row r="28" spans="2:64" x14ac:dyDescent="0.2">
      <c r="B28" s="31" t="s">
        <v>33</v>
      </c>
      <c r="C28" s="39" t="e">
        <f t="shared" ref="C28:P28" si="21">C10/C23</f>
        <v>#DIV/0!</v>
      </c>
      <c r="D28" s="39" t="e">
        <f t="shared" si="21"/>
        <v>#DIV/0!</v>
      </c>
      <c r="E28" s="39" t="e">
        <f t="shared" si="21"/>
        <v>#DIV/0!</v>
      </c>
      <c r="F28" s="39" t="e">
        <f t="shared" si="21"/>
        <v>#DIV/0!</v>
      </c>
      <c r="G28" s="39" t="e">
        <f t="shared" si="21"/>
        <v>#DIV/0!</v>
      </c>
      <c r="H28" s="39" t="e">
        <f t="shared" si="21"/>
        <v>#DIV/0!</v>
      </c>
      <c r="I28" s="40" t="e">
        <f t="shared" si="21"/>
        <v>#DIV/0!</v>
      </c>
      <c r="J28" s="40">
        <f t="shared" si="21"/>
        <v>1.2850116492452716E-2</v>
      </c>
      <c r="K28" s="40">
        <f t="shared" si="21"/>
        <v>3.7906070089552373E-2</v>
      </c>
      <c r="L28" s="40">
        <f t="shared" si="21"/>
        <v>9.1225882284648296E-3</v>
      </c>
      <c r="M28" s="40">
        <f t="shared" si="21"/>
        <v>2.2585165881771407E-2</v>
      </c>
      <c r="N28" s="40">
        <f t="shared" si="21"/>
        <v>2.5198445572420652E-2</v>
      </c>
      <c r="O28" s="40">
        <f t="shared" si="21"/>
        <v>1.2345998312399124E-2</v>
      </c>
      <c r="P28" s="77">
        <f t="shared" si="21"/>
        <v>2.2165732905074089E-2</v>
      </c>
      <c r="Q28" s="40">
        <f t="shared" ref="Q28:AD28" si="22">Q10/Q23</f>
        <v>0.1055326199852393</v>
      </c>
      <c r="R28" s="40">
        <f t="shared" si="22"/>
        <v>0.1069063803522199</v>
      </c>
      <c r="S28" s="40">
        <f t="shared" si="22"/>
        <v>7.3147763734531357E-2</v>
      </c>
      <c r="T28" s="40">
        <f t="shared" si="22"/>
        <v>0.13016590698495883</v>
      </c>
      <c r="U28" s="40">
        <f t="shared" si="22"/>
        <v>6.6643195690349058E-2</v>
      </c>
      <c r="V28" s="40">
        <f t="shared" si="22"/>
        <v>7.5599033956937595E-2</v>
      </c>
      <c r="W28" s="40">
        <f t="shared" si="22"/>
        <v>0.11592206757305096</v>
      </c>
      <c r="X28" s="40">
        <f t="shared" si="22"/>
        <v>1.9211271349921948E-2</v>
      </c>
      <c r="Y28" s="40">
        <f t="shared" si="22"/>
        <v>3.1208103893277887E-2</v>
      </c>
      <c r="Z28" s="40">
        <f t="shared" si="22"/>
        <v>2.3677012252720189E-2</v>
      </c>
      <c r="AA28" s="40">
        <f t="shared" si="22"/>
        <v>4.5337047633325772E-2</v>
      </c>
      <c r="AB28" s="40">
        <f t="shared" si="22"/>
        <v>3.8701726913846414E-2</v>
      </c>
      <c r="AC28" s="40">
        <f t="shared" si="22"/>
        <v>3.6559208370062539E-2</v>
      </c>
      <c r="AD28" s="40">
        <f t="shared" si="22"/>
        <v>3.3217698448782446E-2</v>
      </c>
      <c r="AE28" s="23"/>
      <c r="AF28" s="23"/>
      <c r="AG28" s="23"/>
      <c r="BH28" s="18"/>
      <c r="BI28" s="18"/>
      <c r="BJ28" s="18"/>
      <c r="BK28" s="18"/>
      <c r="BL28" s="18"/>
    </row>
    <row r="29" spans="2:64" x14ac:dyDescent="0.2">
      <c r="B29" s="19" t="s">
        <v>35</v>
      </c>
      <c r="C29" s="34" t="e">
        <f t="shared" ref="C29:P29" si="23">C18</f>
        <v>#DIV/0!</v>
      </c>
      <c r="D29" s="34" t="e">
        <f t="shared" si="23"/>
        <v>#DIV/0!</v>
      </c>
      <c r="E29" s="34" t="e">
        <f t="shared" si="23"/>
        <v>#DIV/0!</v>
      </c>
      <c r="F29" s="34" t="e">
        <f t="shared" si="23"/>
        <v>#DIV/0!</v>
      </c>
      <c r="G29" s="34" t="e">
        <f t="shared" si="23"/>
        <v>#DIV/0!</v>
      </c>
      <c r="H29" s="34" t="e">
        <f t="shared" si="23"/>
        <v>#DIV/0!</v>
      </c>
      <c r="I29" s="41" t="e">
        <f t="shared" si="23"/>
        <v>#DIV/0!</v>
      </c>
      <c r="J29" s="41">
        <f t="shared" si="23"/>
        <v>3.0740183814867137E-3</v>
      </c>
      <c r="K29" s="41">
        <f t="shared" si="23"/>
        <v>2.3054711487763922E-3</v>
      </c>
      <c r="L29" s="41">
        <f t="shared" si="23"/>
        <v>8.9466034110849424E-4</v>
      </c>
      <c r="M29" s="41">
        <f t="shared" si="23"/>
        <v>2.2691231713449938E-3</v>
      </c>
      <c r="N29" s="41">
        <f t="shared" si="23"/>
        <v>9.8031326352797225E-4</v>
      </c>
      <c r="O29" s="41">
        <f t="shared" si="23"/>
        <v>8.6009140874725274E-4</v>
      </c>
      <c r="P29" s="78">
        <f t="shared" si="23"/>
        <v>3.5645309737223196E-3</v>
      </c>
      <c r="Q29" s="41">
        <f t="shared" ref="Q29:AD29" si="24">Q18</f>
        <v>8.1913422858871793E-3</v>
      </c>
      <c r="R29" s="41">
        <f t="shared" si="24"/>
        <v>5.6458876071612263E-3</v>
      </c>
      <c r="S29" s="41">
        <f t="shared" si="24"/>
        <v>7.3347275077793211E-4</v>
      </c>
      <c r="T29" s="41">
        <f t="shared" si="24"/>
        <v>1.1009571898405259E-2</v>
      </c>
      <c r="U29" s="41">
        <f t="shared" si="24"/>
        <v>4.1728372484722102E-3</v>
      </c>
      <c r="V29" s="41">
        <f t="shared" si="24"/>
        <v>5.1269801412248137E-3</v>
      </c>
      <c r="W29" s="41">
        <f t="shared" si="24"/>
        <v>1.0245358487216359E-2</v>
      </c>
      <c r="X29" s="41">
        <f t="shared" si="24"/>
        <v>6.9690293000916875E-4</v>
      </c>
      <c r="Y29" s="41">
        <f t="shared" si="24"/>
        <v>2.224482836433618E-3</v>
      </c>
      <c r="Z29" s="41">
        <f t="shared" si="24"/>
        <v>1.6776675233132533E-3</v>
      </c>
      <c r="AA29" s="41">
        <f t="shared" si="24"/>
        <v>4.4493076252740777E-3</v>
      </c>
      <c r="AB29" s="41">
        <f t="shared" si="24"/>
        <v>1.0262598134078058E-3</v>
      </c>
      <c r="AC29" s="41">
        <f t="shared" si="24"/>
        <v>9.1435658117999157E-4</v>
      </c>
      <c r="AD29" s="41">
        <f t="shared" si="24"/>
        <v>1.9450875597309396E-3</v>
      </c>
      <c r="BH29" s="18"/>
      <c r="BI29" s="18"/>
      <c r="BJ29" s="18"/>
      <c r="BK29" s="18"/>
      <c r="BL29" s="18"/>
    </row>
    <row r="30" spans="2:64" x14ac:dyDescent="0.2">
      <c r="B30" s="18" t="s">
        <v>37</v>
      </c>
      <c r="C30" s="42" t="e">
        <f t="shared" ref="C30:P30" si="25">C28/$C$28</f>
        <v>#DIV/0!</v>
      </c>
      <c r="D30" s="42" t="e">
        <f t="shared" si="25"/>
        <v>#DIV/0!</v>
      </c>
      <c r="E30" s="42" t="e">
        <f t="shared" si="25"/>
        <v>#DIV/0!</v>
      </c>
      <c r="F30" s="42" t="e">
        <f t="shared" si="25"/>
        <v>#DIV/0!</v>
      </c>
      <c r="G30" s="42" t="e">
        <f t="shared" si="25"/>
        <v>#DIV/0!</v>
      </c>
      <c r="H30" s="42" t="e">
        <f t="shared" si="25"/>
        <v>#DIV/0!</v>
      </c>
      <c r="I30" s="43" t="e">
        <f t="shared" si="25"/>
        <v>#DIV/0!</v>
      </c>
      <c r="J30" s="43" t="e">
        <f t="shared" si="25"/>
        <v>#DIV/0!</v>
      </c>
      <c r="K30" s="43" t="e">
        <f t="shared" si="25"/>
        <v>#DIV/0!</v>
      </c>
      <c r="L30" s="43" t="e">
        <f t="shared" si="25"/>
        <v>#DIV/0!</v>
      </c>
      <c r="M30" s="43" t="e">
        <f t="shared" si="25"/>
        <v>#DIV/0!</v>
      </c>
      <c r="N30" s="43" t="e">
        <f t="shared" si="25"/>
        <v>#DIV/0!</v>
      </c>
      <c r="O30" s="43" t="e">
        <f t="shared" si="25"/>
        <v>#DIV/0!</v>
      </c>
      <c r="P30" s="43" t="e">
        <f t="shared" si="25"/>
        <v>#DIV/0!</v>
      </c>
      <c r="Q30" s="79" t="e">
        <f t="shared" ref="Q30:AD30" si="26">Q28/$C$28</f>
        <v>#DIV/0!</v>
      </c>
      <c r="R30" s="79" t="e">
        <f t="shared" si="26"/>
        <v>#DIV/0!</v>
      </c>
      <c r="S30" s="79" t="e">
        <f t="shared" si="26"/>
        <v>#DIV/0!</v>
      </c>
      <c r="T30" s="79" t="e">
        <f t="shared" si="26"/>
        <v>#DIV/0!</v>
      </c>
      <c r="U30" s="79" t="e">
        <f t="shared" si="26"/>
        <v>#DIV/0!</v>
      </c>
      <c r="V30" s="79" t="e">
        <f t="shared" si="26"/>
        <v>#DIV/0!</v>
      </c>
      <c r="W30" s="79" t="e">
        <f t="shared" si="26"/>
        <v>#DIV/0!</v>
      </c>
      <c r="X30" s="79" t="e">
        <f t="shared" si="26"/>
        <v>#DIV/0!</v>
      </c>
      <c r="Y30" s="79" t="e">
        <f t="shared" si="26"/>
        <v>#DIV/0!</v>
      </c>
      <c r="Z30" s="79" t="e">
        <f t="shared" si="26"/>
        <v>#DIV/0!</v>
      </c>
      <c r="AA30" s="79" t="e">
        <f t="shared" si="26"/>
        <v>#DIV/0!</v>
      </c>
      <c r="AB30" s="79" t="e">
        <f t="shared" si="26"/>
        <v>#DIV/0!</v>
      </c>
      <c r="AC30" s="79" t="e">
        <f t="shared" si="26"/>
        <v>#DIV/0!</v>
      </c>
      <c r="AD30" s="79" t="e">
        <f t="shared" si="26"/>
        <v>#DIV/0!</v>
      </c>
      <c r="BH30" s="18"/>
      <c r="BI30" s="18"/>
      <c r="BJ30" s="18"/>
      <c r="BK30" s="18"/>
      <c r="BL30" s="18"/>
    </row>
    <row r="31" spans="2:64" x14ac:dyDescent="0.2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BH31" s="18"/>
      <c r="BI31" s="18"/>
      <c r="BJ31" s="18"/>
      <c r="BK31" s="18"/>
      <c r="BL31" s="18"/>
    </row>
    <row r="32" spans="2:64" x14ac:dyDescent="0.2">
      <c r="B32" s="44"/>
      <c r="C32" s="4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 x14ac:dyDescent="0.2">
      <c r="B33" s="44"/>
      <c r="C33" s="2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 x14ac:dyDescent="0.2">
      <c r="B34" s="44"/>
      <c r="C34" s="29"/>
      <c r="K34" s="18"/>
      <c r="L34" s="18"/>
      <c r="M34" s="18"/>
      <c r="N34" s="18"/>
      <c r="O34" s="18"/>
      <c r="P34" s="18"/>
      <c r="Q34" s="18" t="s">
        <v>544</v>
      </c>
      <c r="R34" s="18" t="s">
        <v>545</v>
      </c>
      <c r="S34" s="18" t="s">
        <v>552</v>
      </c>
      <c r="T34" s="18" t="s">
        <v>546</v>
      </c>
      <c r="U34" s="18" t="s">
        <v>547</v>
      </c>
      <c r="V34" s="22" t="s">
        <v>549</v>
      </c>
      <c r="W34" s="18" t="s">
        <v>548</v>
      </c>
      <c r="X34" s="18" t="s">
        <v>551</v>
      </c>
      <c r="Y34" s="22" t="s">
        <v>550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 x14ac:dyDescent="0.2">
      <c r="B35" s="44"/>
      <c r="C35" s="29"/>
      <c r="D35" s="22"/>
      <c r="E35" s="22"/>
      <c r="F35" s="22"/>
      <c r="G35" s="22"/>
      <c r="H35" s="22"/>
      <c r="I35" s="22"/>
      <c r="J35" s="22"/>
      <c r="K35" s="45"/>
      <c r="L35" s="23"/>
      <c r="M35" s="23"/>
      <c r="N35" s="23"/>
      <c r="O35" s="23"/>
      <c r="P35" s="22" t="s">
        <v>38</v>
      </c>
      <c r="Q35" s="23">
        <f>AVERAGE(J28:L28)</f>
        <v>1.9959591603489975E-2</v>
      </c>
      <c r="R35" s="23">
        <f>AVERAGE(M28:O28)</f>
        <v>2.0043203255530394E-2</v>
      </c>
      <c r="S35" s="23">
        <f>P28</f>
        <v>2.2165732905074089E-2</v>
      </c>
      <c r="T35" s="23">
        <f>AVERAGE(Q28:S28)</f>
        <v>9.5195588023996858E-2</v>
      </c>
      <c r="U35" s="23">
        <f>AVERAGE(T28:V28)</f>
        <v>9.0802712210748496E-2</v>
      </c>
      <c r="V35" s="23">
        <f>W28</f>
        <v>0.11592206757305096</v>
      </c>
      <c r="W35" s="23">
        <f>AVERAGE(X28:Z28)</f>
        <v>2.4698795831973343E-2</v>
      </c>
      <c r="X35" s="23">
        <f>AVERAGE(AA28:AC28)</f>
        <v>4.0199327639078242E-2</v>
      </c>
      <c r="Y35" s="23">
        <f>AD28</f>
        <v>3.3217698448782446E-2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 x14ac:dyDescent="0.2">
      <c r="B36" s="44"/>
      <c r="C36" s="29"/>
      <c r="D36" s="22"/>
      <c r="E36" s="22"/>
      <c r="F36" s="22"/>
      <c r="G36" s="22"/>
      <c r="H36" s="22"/>
      <c r="I36" s="22"/>
      <c r="J36" s="22"/>
      <c r="K36" s="45"/>
      <c r="Q36" s="22">
        <f>STDEV(J28:L28)</f>
        <v>1.5653455985108602E-2</v>
      </c>
      <c r="R36" s="22">
        <f>STDEV(M28:O28)</f>
        <v>6.7928293543863738E-3</v>
      </c>
      <c r="T36" s="22">
        <f>STDEV(Q28:S28)</f>
        <v>1.9106326735163635E-2</v>
      </c>
      <c r="U36" s="22">
        <f>STDEV(T28:V28)</f>
        <v>3.4382373200357155E-2</v>
      </c>
      <c r="V36" s="23"/>
      <c r="W36" s="22">
        <f>STDEV(X28:Z28)</f>
        <v>6.0633348110140243E-3</v>
      </c>
      <c r="X36" s="22">
        <f>STDEV(AA28:AC28)</f>
        <v>4.5765403398290482E-3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 x14ac:dyDescent="0.2">
      <c r="B37" s="44"/>
      <c r="C37" s="29"/>
      <c r="D37" s="22"/>
      <c r="E37" s="22"/>
      <c r="F37" s="22"/>
      <c r="G37" s="22"/>
      <c r="H37" s="22"/>
      <c r="I37" s="22"/>
      <c r="J37" s="22"/>
      <c r="K37" s="45"/>
      <c r="L37" s="46"/>
      <c r="M37" s="46"/>
      <c r="P37" s="22" t="s">
        <v>39</v>
      </c>
      <c r="Q37" s="22">
        <f>Q36/SQRT(3)</f>
        <v>9.037527026750411E-3</v>
      </c>
      <c r="R37" s="22">
        <f>R36/SQRT(3)</f>
        <v>3.9218418563141651E-3</v>
      </c>
      <c r="S37" s="23">
        <f>P29</f>
        <v>3.5645309737223196E-3</v>
      </c>
      <c r="T37" s="22">
        <f>T36/SQRT(3)</f>
        <v>1.1031042883771668E-2</v>
      </c>
      <c r="U37" s="22">
        <f>U36/SQRT(3)</f>
        <v>1.9850672422604378E-2</v>
      </c>
      <c r="V37" s="23">
        <f>W29</f>
        <v>1.0245358487216359E-2</v>
      </c>
      <c r="W37" s="22">
        <f>W36/SQRT(3)</f>
        <v>3.5006679853257757E-3</v>
      </c>
      <c r="X37" s="22">
        <f>X36/SQRT(3)</f>
        <v>2.6422667971574827E-3</v>
      </c>
      <c r="Y37" s="23">
        <f>AD29</f>
        <v>1.9450875597309396E-3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 x14ac:dyDescent="0.2">
      <c r="B38" s="44"/>
      <c r="C38" s="29"/>
      <c r="D38" s="22"/>
      <c r="E38" s="22"/>
      <c r="F38" s="22"/>
      <c r="G38" s="22"/>
      <c r="H38" s="22"/>
      <c r="I38" s="22"/>
      <c r="J38" s="22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 x14ac:dyDescent="0.2">
      <c r="B39" s="44"/>
      <c r="C39" s="29"/>
      <c r="D39" s="22"/>
      <c r="E39" s="22"/>
      <c r="F39" s="22"/>
      <c r="G39" s="22"/>
      <c r="H39" s="22"/>
      <c r="I39" s="22"/>
      <c r="J39" s="22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 x14ac:dyDescent="0.2">
      <c r="B40" s="44"/>
      <c r="C40" s="29"/>
      <c r="D40" s="22"/>
      <c r="E40" s="22"/>
      <c r="F40" s="22"/>
      <c r="G40" s="22"/>
      <c r="H40" s="22"/>
      <c r="I40" s="22"/>
      <c r="J40" s="22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 x14ac:dyDescent="0.2">
      <c r="B41" s="22"/>
      <c r="C41" s="22"/>
      <c r="D41" s="22"/>
      <c r="E41" s="22"/>
      <c r="F41" s="22"/>
      <c r="G41" s="22"/>
      <c r="H41" s="22"/>
      <c r="I41" s="22"/>
      <c r="J41" s="22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 x14ac:dyDescent="0.2">
      <c r="B42" s="22"/>
      <c r="C42" s="22"/>
      <c r="D42" s="22"/>
      <c r="E42" s="22"/>
      <c r="F42" s="22"/>
      <c r="G42" s="22"/>
      <c r="H42" s="22"/>
      <c r="I42" s="22"/>
      <c r="J42" s="22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 x14ac:dyDescent="0.2">
      <c r="B43" s="22"/>
      <c r="C43" s="22"/>
      <c r="D43" s="22"/>
      <c r="E43" s="22"/>
      <c r="F43" s="22"/>
      <c r="G43" s="22"/>
      <c r="H43" s="22"/>
      <c r="I43" s="22"/>
      <c r="J43" s="22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 x14ac:dyDescent="0.2">
      <c r="B44" s="22"/>
      <c r="C44" s="22"/>
      <c r="D44" s="22"/>
      <c r="E44" s="22"/>
      <c r="F44" s="22"/>
      <c r="G44" s="22"/>
      <c r="H44" s="22"/>
      <c r="I44" s="22"/>
      <c r="J44" s="22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 x14ac:dyDescent="0.2">
      <c r="B45" s="22"/>
      <c r="C45" s="22"/>
      <c r="D45" s="22"/>
      <c r="E45" s="22"/>
      <c r="F45" s="22"/>
      <c r="G45" s="22"/>
      <c r="H45" s="22"/>
      <c r="I45" s="22"/>
      <c r="J45" s="22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 x14ac:dyDescent="0.2">
      <c r="B46" s="22"/>
      <c r="C46" s="22"/>
      <c r="D46" s="22"/>
      <c r="E46" s="22"/>
      <c r="F46" s="22"/>
      <c r="G46" s="22"/>
      <c r="H46" s="22"/>
      <c r="I46" s="22"/>
      <c r="J46" s="22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 x14ac:dyDescent="0.2">
      <c r="B47" s="22"/>
      <c r="C47" s="22"/>
      <c r="D47" s="22"/>
      <c r="E47" s="22"/>
      <c r="F47" s="22"/>
      <c r="G47" s="22"/>
      <c r="H47" s="22"/>
      <c r="I47" s="22"/>
      <c r="J47" s="22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 x14ac:dyDescent="0.2">
      <c r="B48" s="22"/>
      <c r="C48" s="22"/>
      <c r="D48" s="22"/>
      <c r="E48" s="22"/>
      <c r="F48" s="22"/>
      <c r="G48" s="22"/>
      <c r="H48" s="22"/>
      <c r="I48" s="22"/>
      <c r="J48" s="22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 x14ac:dyDescent="0.2">
      <c r="B49" s="22"/>
      <c r="C49" s="22"/>
      <c r="D49" s="22"/>
      <c r="E49" s="22"/>
      <c r="F49" s="22"/>
      <c r="G49" s="22"/>
      <c r="H49" s="22"/>
      <c r="I49" s="22"/>
      <c r="J49" s="22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 x14ac:dyDescent="0.2">
      <c r="B50" s="22"/>
      <c r="C50" s="22"/>
      <c r="D50" s="22"/>
      <c r="E50" s="22"/>
      <c r="F50" s="22"/>
      <c r="G50" s="22"/>
      <c r="H50" s="22"/>
      <c r="I50" s="22"/>
      <c r="J50" s="22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 x14ac:dyDescent="0.2">
      <c r="B51" s="22"/>
      <c r="C51" s="22"/>
      <c r="D51" s="22"/>
      <c r="E51" s="22"/>
      <c r="F51" s="22"/>
      <c r="G51" s="22"/>
      <c r="H51" s="22"/>
      <c r="I51" s="22"/>
      <c r="J51" s="22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 x14ac:dyDescent="0.2">
      <c r="B52" s="22"/>
      <c r="C52" s="22"/>
      <c r="D52" s="22"/>
      <c r="E52" s="22"/>
      <c r="F52" s="22"/>
      <c r="G52" s="22"/>
      <c r="H52" s="22"/>
      <c r="I52" s="22"/>
      <c r="J52" s="22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 x14ac:dyDescent="0.2">
      <c r="B53" s="22"/>
      <c r="C53" s="22"/>
      <c r="D53" s="22"/>
      <c r="E53" s="22"/>
      <c r="F53" s="22"/>
      <c r="G53" s="22"/>
      <c r="H53" s="22"/>
      <c r="I53" s="22"/>
      <c r="J53" s="22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 x14ac:dyDescent="0.2">
      <c r="G54" s="22"/>
      <c r="H54" s="22"/>
      <c r="I54" s="22"/>
      <c r="J54" s="22"/>
      <c r="BI54" s="18"/>
      <c r="BJ54" s="18"/>
      <c r="BK54" s="18"/>
      <c r="BL54" s="1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5CC6-E38B-C14C-A7EF-D90A59123428}">
  <dimension ref="A1:BL54"/>
  <sheetViews>
    <sheetView topLeftCell="N30" zoomScale="80" zoomScaleNormal="80" workbookViewId="0">
      <selection activeCell="P49" sqref="P49"/>
    </sheetView>
  </sheetViews>
  <sheetFormatPr baseColWidth="10" defaultColWidth="8.83203125" defaultRowHeight="15" x14ac:dyDescent="0.2"/>
  <cols>
    <col min="1" max="1" width="6.5" style="18" customWidth="1"/>
    <col min="2" max="2" width="14.5" style="18" customWidth="1"/>
    <col min="3" max="3" width="13.1640625" style="18" customWidth="1"/>
    <col min="4" max="4" width="13.83203125" style="18" customWidth="1"/>
    <col min="5" max="5" width="14" style="18" customWidth="1"/>
    <col min="6" max="6" width="12.5" style="18" customWidth="1"/>
    <col min="7" max="7" width="13.5" style="18" customWidth="1"/>
    <col min="8" max="8" width="11.6640625" style="18" customWidth="1"/>
    <col min="9" max="9" width="12.83203125" style="18" customWidth="1"/>
    <col min="10" max="10" width="12.6640625" style="18" customWidth="1"/>
    <col min="11" max="11" width="16" style="22" customWidth="1"/>
    <col min="12" max="12" width="14.83203125" style="22" customWidth="1"/>
    <col min="13" max="13" width="15.83203125" style="22" customWidth="1"/>
    <col min="14" max="14" width="15.6640625" style="22" customWidth="1"/>
    <col min="15" max="15" width="16.33203125" style="22" customWidth="1"/>
    <col min="16" max="16" width="16" style="22" customWidth="1"/>
    <col min="17" max="18" width="16.6640625" style="22" customWidth="1"/>
    <col min="19" max="19" width="15.83203125" style="22" customWidth="1"/>
    <col min="20" max="20" width="16.33203125" style="22" customWidth="1"/>
    <col min="21" max="21" width="17" style="22" customWidth="1"/>
    <col min="22" max="22" width="17.33203125" style="22" customWidth="1"/>
    <col min="23" max="23" width="17.6640625" style="22" customWidth="1"/>
    <col min="24" max="34" width="12.5" style="22" customWidth="1"/>
    <col min="35" max="64" width="8.83203125" style="22"/>
    <col min="65" max="16384" width="8.83203125" style="18"/>
  </cols>
  <sheetData>
    <row r="1" spans="1:64" x14ac:dyDescent="0.2">
      <c r="A1" s="16"/>
      <c r="B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x14ac:dyDescent="0.2">
      <c r="A2" s="17"/>
      <c r="B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">
      <c r="B3" s="19" t="s">
        <v>30</v>
      </c>
      <c r="C3" s="20">
        <v>27.502862930297852</v>
      </c>
      <c r="D3" s="20">
        <v>27.917095184326172</v>
      </c>
      <c r="E3" s="20">
        <v>26.208522796630859</v>
      </c>
      <c r="F3" s="20">
        <v>26.825544357299805</v>
      </c>
      <c r="G3" s="20">
        <v>26.768400192260742</v>
      </c>
      <c r="H3" s="20">
        <v>26.952457427978516</v>
      </c>
      <c r="I3" s="21">
        <v>25.607982635498047</v>
      </c>
      <c r="J3" s="88">
        <v>35.495330810546875</v>
      </c>
      <c r="K3" s="89">
        <v>33.242652893066406</v>
      </c>
      <c r="L3" s="89">
        <v>34.690597534179688</v>
      </c>
      <c r="M3" s="89">
        <v>34.200080871582031</v>
      </c>
      <c r="N3" s="89">
        <v>33.610782623291016</v>
      </c>
      <c r="O3" s="89">
        <v>34.241405487060547</v>
      </c>
      <c r="P3" s="89">
        <v>32.574878692626953</v>
      </c>
      <c r="Q3" s="20">
        <v>32.916069030761719</v>
      </c>
      <c r="R3" s="20">
        <v>33.002368927001953</v>
      </c>
      <c r="S3" s="20">
        <v>32.160991668701172</v>
      </c>
      <c r="T3" s="20">
        <v>32.489913940429688</v>
      </c>
      <c r="U3" s="20">
        <v>32.297584533691406</v>
      </c>
      <c r="V3" s="20">
        <v>32.433273315429688</v>
      </c>
      <c r="W3" s="20">
        <v>30.402362823486328</v>
      </c>
      <c r="X3" s="20">
        <v>35.41253662109375</v>
      </c>
      <c r="Y3" s="74">
        <v>34.486988067626953</v>
      </c>
      <c r="Z3" s="74">
        <v>33.889129638671875</v>
      </c>
      <c r="AA3" s="74">
        <v>33.9857177734375</v>
      </c>
      <c r="AB3" s="74">
        <v>33.508502960205078</v>
      </c>
      <c r="AC3" s="74">
        <v>33.389011383056641</v>
      </c>
      <c r="AD3" s="20">
        <v>31.887346267700195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4" x14ac:dyDescent="0.2">
      <c r="B4" s="19" t="s">
        <v>31</v>
      </c>
      <c r="C4" s="20">
        <v>27.368265151977539</v>
      </c>
      <c r="D4" s="20">
        <v>27.491878509521484</v>
      </c>
      <c r="E4" s="20">
        <v>26.148256301879883</v>
      </c>
      <c r="F4" s="20">
        <v>26.856159210205078</v>
      </c>
      <c r="G4" s="20">
        <v>26.711017608642578</v>
      </c>
      <c r="H4" s="20">
        <v>26.890522003173828</v>
      </c>
      <c r="I4" s="21">
        <v>25.566291809082031</v>
      </c>
      <c r="J4" s="88">
        <v>35.313362121582031</v>
      </c>
      <c r="K4" s="89">
        <v>34.026748657226562</v>
      </c>
      <c r="L4" s="89">
        <v>35.524162292480469</v>
      </c>
      <c r="M4" s="89">
        <v>33.855804443359375</v>
      </c>
      <c r="N4" s="89">
        <v>33.003444671630859</v>
      </c>
      <c r="O4" s="89">
        <v>33.982120513916016</v>
      </c>
      <c r="P4" s="89">
        <v>32.512264251708984</v>
      </c>
      <c r="Q4" s="20">
        <v>33.488910675048828</v>
      </c>
      <c r="R4" s="20">
        <v>32.566055297851562</v>
      </c>
      <c r="S4" s="20">
        <v>31.988470077514648</v>
      </c>
      <c r="T4" s="20">
        <v>32.954803466796875</v>
      </c>
      <c r="U4" s="20">
        <v>32.419521331787109</v>
      </c>
      <c r="V4" s="20">
        <v>32.56640625</v>
      </c>
      <c r="W4" s="20">
        <v>30.496122360229492</v>
      </c>
      <c r="X4" s="20">
        <v>36.463836669921875</v>
      </c>
      <c r="Y4" s="74">
        <v>34.156581878662109</v>
      </c>
      <c r="Z4" s="74">
        <v>33.354267120361328</v>
      </c>
      <c r="AA4" s="74">
        <v>33.919994354248047</v>
      </c>
      <c r="AB4" s="74">
        <v>33.360164642333984</v>
      </c>
      <c r="AC4" s="74">
        <v>33.677742004394531</v>
      </c>
      <c r="AD4" s="20">
        <v>32.122859954833984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spans="1:64" x14ac:dyDescent="0.2">
      <c r="A5" s="17"/>
      <c r="B5" s="17"/>
      <c r="C5" s="17"/>
      <c r="D5" s="24">
        <f>AVERAGE(D3:D4)</f>
        <v>27.704486846923828</v>
      </c>
      <c r="E5" s="25">
        <f t="shared" ref="E5:N5" si="0">AVERAGE(E3:E4)</f>
        <v>26.178389549255371</v>
      </c>
      <c r="F5" s="25">
        <f t="shared" si="0"/>
        <v>26.840851783752441</v>
      </c>
      <c r="G5" s="25">
        <f t="shared" si="0"/>
        <v>26.73970890045166</v>
      </c>
      <c r="H5" s="24">
        <f t="shared" si="0"/>
        <v>26.921489715576172</v>
      </c>
      <c r="I5" s="25">
        <f t="shared" si="0"/>
        <v>25.587137222290039</v>
      </c>
      <c r="J5" s="25">
        <f t="shared" si="0"/>
        <v>35.404346466064453</v>
      </c>
      <c r="K5" s="25">
        <f t="shared" si="0"/>
        <v>33.634700775146484</v>
      </c>
      <c r="L5" s="24">
        <f t="shared" si="0"/>
        <v>35.107379913330078</v>
      </c>
      <c r="M5" s="25">
        <f t="shared" si="0"/>
        <v>34.027942657470703</v>
      </c>
      <c r="N5" s="25">
        <f t="shared" si="0"/>
        <v>33.307113647460938</v>
      </c>
      <c r="O5" s="18"/>
      <c r="P5" s="18"/>
      <c r="Q5" s="18"/>
      <c r="R5" s="18"/>
      <c r="S5" s="18"/>
      <c r="T5" s="18"/>
      <c r="U5" s="18"/>
      <c r="V5" s="18"/>
      <c r="W5" s="18"/>
      <c r="X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spans="1:64" ht="16" thickBot="1" x14ac:dyDescent="0.25">
      <c r="B6" s="26"/>
      <c r="C6" s="22"/>
      <c r="D6" s="22"/>
      <c r="E6" s="22"/>
      <c r="F6" s="22"/>
      <c r="G6" s="22"/>
      <c r="H6" s="22"/>
      <c r="I6" s="22"/>
      <c r="J6" s="22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spans="1:64" ht="16" thickBot="1" x14ac:dyDescent="0.25">
      <c r="B7" s="84" t="s">
        <v>32</v>
      </c>
      <c r="C7" s="90" t="s">
        <v>40</v>
      </c>
      <c r="D7" s="91" t="s">
        <v>41</v>
      </c>
      <c r="E7" s="91" t="s">
        <v>42</v>
      </c>
      <c r="F7" s="91" t="s">
        <v>43</v>
      </c>
      <c r="G7" s="91" t="s">
        <v>44</v>
      </c>
      <c r="H7" s="91" t="s">
        <v>45</v>
      </c>
      <c r="I7" s="92" t="s">
        <v>46</v>
      </c>
      <c r="J7" s="93" t="s">
        <v>47</v>
      </c>
      <c r="K7" s="94" t="s">
        <v>48</v>
      </c>
      <c r="L7" s="94" t="s">
        <v>49</v>
      </c>
      <c r="M7" s="94" t="s">
        <v>50</v>
      </c>
      <c r="N7" s="94" t="s">
        <v>51</v>
      </c>
      <c r="O7" s="94" t="s">
        <v>52</v>
      </c>
      <c r="P7" s="95" t="s">
        <v>53</v>
      </c>
      <c r="Q7" s="96" t="s">
        <v>57</v>
      </c>
      <c r="R7" s="97" t="s">
        <v>58</v>
      </c>
      <c r="S7" s="97" t="s">
        <v>59</v>
      </c>
      <c r="T7" s="97" t="s">
        <v>54</v>
      </c>
      <c r="U7" s="97" t="s">
        <v>55</v>
      </c>
      <c r="V7" s="97" t="s">
        <v>56</v>
      </c>
      <c r="W7" s="98" t="s">
        <v>61</v>
      </c>
      <c r="X7" s="99" t="s">
        <v>62</v>
      </c>
      <c r="Y7" s="100" t="s">
        <v>63</v>
      </c>
      <c r="Z7" s="100" t="s">
        <v>64</v>
      </c>
      <c r="AA7" s="100" t="s">
        <v>65</v>
      </c>
      <c r="AB7" s="100" t="s">
        <v>66</v>
      </c>
      <c r="AC7" s="100" t="s">
        <v>67</v>
      </c>
      <c r="AD7" s="101" t="s">
        <v>68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spans="1:64" x14ac:dyDescent="0.2">
      <c r="B8" s="19">
        <v>1</v>
      </c>
      <c r="C8" s="85">
        <v>799.5706787109375</v>
      </c>
      <c r="D8" s="85">
        <v>635.65216064453125</v>
      </c>
      <c r="E8" s="85">
        <v>1637.5361328125</v>
      </c>
      <c r="F8" s="85">
        <v>1163.5247802734375</v>
      </c>
      <c r="G8" s="85">
        <v>1200.9385986328125</v>
      </c>
      <c r="H8" s="85">
        <v>1084.547607421875</v>
      </c>
      <c r="I8" s="86">
        <v>2283.71435546875</v>
      </c>
      <c r="J8" s="87">
        <v>9.5584831237792969</v>
      </c>
      <c r="K8" s="81">
        <v>33.284095764160156</v>
      </c>
      <c r="L8" s="81">
        <v>14.926413536071777</v>
      </c>
      <c r="M8" s="81">
        <v>19.585824966430664</v>
      </c>
      <c r="N8" s="81">
        <v>27.144927978515625</v>
      </c>
      <c r="O8" s="81">
        <v>19.142641067504883</v>
      </c>
      <c r="P8" s="81">
        <v>48.179222106933594</v>
      </c>
      <c r="Q8" s="81">
        <v>39.883346557617188</v>
      </c>
      <c r="R8" s="81">
        <v>38.021869659423828</v>
      </c>
      <c r="S8" s="81">
        <v>60.591831207275391</v>
      </c>
      <c r="T8" s="81">
        <v>50.500629425048828</v>
      </c>
      <c r="U8" s="81">
        <v>56.177024841308594</v>
      </c>
      <c r="V8" s="81">
        <v>52.109970092773438</v>
      </c>
      <c r="W8" s="81">
        <v>160.48179626464844</v>
      </c>
      <c r="X8" s="81">
        <v>10.006999969482422</v>
      </c>
      <c r="Y8" s="82">
        <v>16.70823860168457</v>
      </c>
      <c r="Z8" s="82">
        <v>23.266792297363281</v>
      </c>
      <c r="AA8" s="82">
        <v>22.054828643798828</v>
      </c>
      <c r="AB8" s="82">
        <v>28.727016448974609</v>
      </c>
      <c r="AC8" s="82">
        <v>30.692512512207031</v>
      </c>
      <c r="AD8" s="81">
        <v>70.50750732421875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spans="1:64" x14ac:dyDescent="0.2">
      <c r="B9" s="19">
        <v>2</v>
      </c>
      <c r="C9" s="30">
        <v>861.4544677734375</v>
      </c>
      <c r="D9" s="30">
        <v>804.44989013671875</v>
      </c>
      <c r="E9" s="30">
        <v>1693.117431640625</v>
      </c>
      <c r="F9" s="30">
        <v>1143.9622802734375</v>
      </c>
      <c r="G9" s="30">
        <v>1239.71923828125</v>
      </c>
      <c r="H9" s="30">
        <v>1122.3963623046875</v>
      </c>
      <c r="I9" s="80">
        <v>2337.06005859375</v>
      </c>
      <c r="J9" s="21">
        <v>10.572040557861328</v>
      </c>
      <c r="K9" s="20">
        <v>21.559284210205078</v>
      </c>
      <c r="L9" s="20">
        <v>9.4070625305175781</v>
      </c>
      <c r="M9" s="20">
        <v>23.700220108032227</v>
      </c>
      <c r="N9" s="20">
        <v>37.999221801757812</v>
      </c>
      <c r="O9" s="20">
        <v>22.098814010620117</v>
      </c>
      <c r="P9" s="20">
        <v>49.879344940185547</v>
      </c>
      <c r="Q9" s="20">
        <v>29.040437698364258</v>
      </c>
      <c r="R9" s="20">
        <v>48.415245056152344</v>
      </c>
      <c r="S9" s="20">
        <v>66.667098999023438</v>
      </c>
      <c r="T9" s="20">
        <v>39.036834716796875</v>
      </c>
      <c r="U9" s="20">
        <v>52.508384704589844</v>
      </c>
      <c r="V9" s="20">
        <v>48.405834197998047</v>
      </c>
      <c r="W9" s="20">
        <v>152.36083984375</v>
      </c>
      <c r="X9" s="20">
        <v>5.5902276039123535</v>
      </c>
      <c r="Y9" s="20">
        <v>20.063417434692383</v>
      </c>
      <c r="Z9" s="20">
        <v>31.288852691650391</v>
      </c>
      <c r="AA9" s="20">
        <v>22.872438430786133</v>
      </c>
      <c r="AB9" s="20">
        <v>31.186819076538086</v>
      </c>
      <c r="AC9" s="20">
        <v>26.156681060791016</v>
      </c>
      <c r="AD9" s="20">
        <v>61.885101318359375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1:64" x14ac:dyDescent="0.2">
      <c r="B10" s="31" t="s">
        <v>33</v>
      </c>
      <c r="C10" s="32">
        <f t="shared" ref="C10:AD10" si="1">AVERAGE(C8:C9)</f>
        <v>830.5125732421875</v>
      </c>
      <c r="D10" s="32">
        <f t="shared" si="1"/>
        <v>720.051025390625</v>
      </c>
      <c r="E10" s="32">
        <f t="shared" si="1"/>
        <v>1665.3267822265625</v>
      </c>
      <c r="F10" s="32">
        <f t="shared" si="1"/>
        <v>1153.7435302734375</v>
      </c>
      <c r="G10" s="32">
        <f t="shared" si="1"/>
        <v>1220.3289184570312</v>
      </c>
      <c r="H10" s="32">
        <f t="shared" si="1"/>
        <v>1103.4719848632812</v>
      </c>
      <c r="I10" s="32">
        <f t="shared" si="1"/>
        <v>2310.38720703125</v>
      </c>
      <c r="J10" s="32">
        <f t="shared" si="1"/>
        <v>10.065261840820312</v>
      </c>
      <c r="K10" s="32">
        <f t="shared" si="1"/>
        <v>27.421689987182617</v>
      </c>
      <c r="L10" s="32">
        <f t="shared" si="1"/>
        <v>12.166738033294678</v>
      </c>
      <c r="M10" s="32">
        <f t="shared" si="1"/>
        <v>21.643022537231445</v>
      </c>
      <c r="N10" s="32">
        <f t="shared" si="1"/>
        <v>32.572074890136719</v>
      </c>
      <c r="O10" s="32">
        <f t="shared" si="1"/>
        <v>20.6207275390625</v>
      </c>
      <c r="P10" s="32">
        <f t="shared" si="1"/>
        <v>49.02928352355957</v>
      </c>
      <c r="Q10" s="76">
        <f t="shared" si="1"/>
        <v>34.461892127990723</v>
      </c>
      <c r="R10" s="76">
        <f t="shared" si="1"/>
        <v>43.218557357788086</v>
      </c>
      <c r="S10" s="76">
        <f t="shared" si="1"/>
        <v>63.629465103149414</v>
      </c>
      <c r="T10" s="76">
        <f t="shared" si="1"/>
        <v>44.768732070922852</v>
      </c>
      <c r="U10" s="76">
        <f t="shared" si="1"/>
        <v>54.342704772949219</v>
      </c>
      <c r="V10" s="76">
        <f t="shared" si="1"/>
        <v>50.257902145385742</v>
      </c>
      <c r="W10" s="76">
        <f t="shared" si="1"/>
        <v>156.42131805419922</v>
      </c>
      <c r="X10" s="76">
        <f t="shared" si="1"/>
        <v>7.7986137866973877</v>
      </c>
      <c r="Y10" s="76">
        <f t="shared" si="1"/>
        <v>18.385828018188477</v>
      </c>
      <c r="Z10" s="76">
        <f t="shared" si="1"/>
        <v>27.277822494506836</v>
      </c>
      <c r="AA10" s="76">
        <f t="shared" si="1"/>
        <v>22.46363353729248</v>
      </c>
      <c r="AB10" s="76">
        <f t="shared" si="1"/>
        <v>29.956917762756348</v>
      </c>
      <c r="AC10" s="76">
        <f t="shared" si="1"/>
        <v>28.424596786499023</v>
      </c>
      <c r="AD10" s="76">
        <f t="shared" si="1"/>
        <v>66.196304321289062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4" x14ac:dyDescent="0.2">
      <c r="B11" s="19" t="s">
        <v>34</v>
      </c>
      <c r="C11" s="31">
        <f t="shared" ref="C11:AD11" si="2">STDEV(C8:C9)</f>
        <v>43.758446891611648</v>
      </c>
      <c r="D11" s="31">
        <f t="shared" si="2"/>
        <v>119.35801917281826</v>
      </c>
      <c r="E11" s="31">
        <f t="shared" si="2"/>
        <v>39.301913308523098</v>
      </c>
      <c r="F11" s="31">
        <f t="shared" si="2"/>
        <v>13.832776406961836</v>
      </c>
      <c r="G11" s="31">
        <f t="shared" si="2"/>
        <v>27.422053274162046</v>
      </c>
      <c r="H11" s="31">
        <f t="shared" si="2"/>
        <v>26.76311123710417</v>
      </c>
      <c r="I11" s="31">
        <f t="shared" si="2"/>
        <v>37.721108426851899</v>
      </c>
      <c r="J11" s="31">
        <f t="shared" si="2"/>
        <v>0.71669333476144148</v>
      </c>
      <c r="K11" s="31">
        <f t="shared" si="2"/>
        <v>8.2906937579360171</v>
      </c>
      <c r="L11" s="31">
        <f t="shared" si="2"/>
        <v>3.9027705237761641</v>
      </c>
      <c r="M11" s="31">
        <f t="shared" si="2"/>
        <v>2.9093167051074502</v>
      </c>
      <c r="N11" s="31">
        <f t="shared" si="2"/>
        <v>7.6751447674058078</v>
      </c>
      <c r="O11" s="31">
        <f t="shared" si="2"/>
        <v>2.0903299344369763</v>
      </c>
      <c r="P11" s="31">
        <f t="shared" si="2"/>
        <v>1.2021683842425421</v>
      </c>
      <c r="Q11" s="31">
        <f t="shared" si="2"/>
        <v>7.6670943821654394</v>
      </c>
      <c r="R11" s="31">
        <f t="shared" si="2"/>
        <v>7.3492262224441571</v>
      </c>
      <c r="S11" s="31">
        <f t="shared" si="2"/>
        <v>4.2958630530692661</v>
      </c>
      <c r="T11" s="31">
        <f t="shared" si="2"/>
        <v>8.1061269763354158</v>
      </c>
      <c r="U11" s="31">
        <f t="shared" si="2"/>
        <v>2.5941203184069708</v>
      </c>
      <c r="V11" s="31">
        <f t="shared" si="2"/>
        <v>2.6192196096321787</v>
      </c>
      <c r="W11" s="31">
        <f t="shared" si="2"/>
        <v>5.7423833549377195</v>
      </c>
      <c r="X11" s="31">
        <f t="shared" si="2"/>
        <v>3.1231296906519441</v>
      </c>
      <c r="Y11" s="31">
        <f t="shared" si="2"/>
        <v>2.3724697049133909</v>
      </c>
      <c r="Z11" s="31">
        <f t="shared" si="2"/>
        <v>5.6724533038884442</v>
      </c>
      <c r="AA11" s="31">
        <f t="shared" si="2"/>
        <v>0.57813742474321184</v>
      </c>
      <c r="AB11" s="31">
        <f t="shared" si="2"/>
        <v>1.7393431183306218</v>
      </c>
      <c r="AC11" s="31">
        <f t="shared" si="2"/>
        <v>3.2073171776154847</v>
      </c>
      <c r="AD11" s="31">
        <f t="shared" si="2"/>
        <v>6.0969617568867784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x14ac:dyDescent="0.2">
      <c r="C12" s="33"/>
      <c r="D12" s="33"/>
      <c r="E12" s="33"/>
      <c r="F12" s="33"/>
      <c r="G12" s="33"/>
      <c r="H12" s="33"/>
      <c r="I12" s="17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1:64" x14ac:dyDescent="0.2">
      <c r="B13" s="19">
        <v>1</v>
      </c>
      <c r="C13" s="34" t="e">
        <f t="shared" ref="C13:AD13" si="3">C8/C21</f>
        <v>#DIV/0!</v>
      </c>
      <c r="D13" s="34" t="e">
        <f t="shared" si="3"/>
        <v>#DIV/0!</v>
      </c>
      <c r="E13" s="34" t="e">
        <f t="shared" si="3"/>
        <v>#DIV/0!</v>
      </c>
      <c r="F13" s="34" t="e">
        <f t="shared" si="3"/>
        <v>#DIV/0!</v>
      </c>
      <c r="G13" s="34" t="e">
        <f t="shared" si="3"/>
        <v>#DIV/0!</v>
      </c>
      <c r="H13" s="34" t="e">
        <f t="shared" si="3"/>
        <v>#DIV/0!</v>
      </c>
      <c r="I13" s="34" t="e">
        <f t="shared" si="3"/>
        <v>#DIV/0!</v>
      </c>
      <c r="J13" s="34">
        <f t="shared" si="3"/>
        <v>1.1954519316778123E-2</v>
      </c>
      <c r="K13" s="34">
        <f t="shared" si="3"/>
        <v>5.2362121652211692E-2</v>
      </c>
      <c r="L13" s="34">
        <f t="shared" si="3"/>
        <v>9.1151659111395437E-3</v>
      </c>
      <c r="M13" s="34">
        <f t="shared" si="3"/>
        <v>1.6833182497263049E-2</v>
      </c>
      <c r="N13" s="34">
        <f t="shared" si="3"/>
        <v>2.2603093954527146E-2</v>
      </c>
      <c r="O13" s="34">
        <f t="shared" si="3"/>
        <v>1.7650346500703351E-2</v>
      </c>
      <c r="P13" s="34">
        <f t="shared" si="3"/>
        <v>2.1096868788147736E-2</v>
      </c>
      <c r="Q13" s="34">
        <f t="shared" si="3"/>
        <v>4.9880951890227954E-2</v>
      </c>
      <c r="R13" s="34">
        <f t="shared" si="3"/>
        <v>5.9815528072571719E-2</v>
      </c>
      <c r="S13" s="34">
        <f t="shared" si="3"/>
        <v>3.7001828535659698E-2</v>
      </c>
      <c r="T13" s="34">
        <f t="shared" si="3"/>
        <v>4.3403140424031865E-2</v>
      </c>
      <c r="U13" s="34">
        <f t="shared" si="3"/>
        <v>4.6777599541943563E-2</v>
      </c>
      <c r="V13" s="34">
        <f t="shared" si="3"/>
        <v>4.804765575634462E-2</v>
      </c>
      <c r="W13" s="34">
        <f t="shared" si="3"/>
        <v>7.0272271959208446E-2</v>
      </c>
      <c r="X13" s="34">
        <f t="shared" si="3"/>
        <v>1.2515466407066902E-2</v>
      </c>
      <c r="Y13" s="34">
        <f t="shared" si="3"/>
        <v>2.628519123531798E-2</v>
      </c>
      <c r="Z13" s="34">
        <f t="shared" si="3"/>
        <v>1.4208414599928318E-2</v>
      </c>
      <c r="AA13" s="34">
        <f t="shared" si="3"/>
        <v>1.8955186015561929E-2</v>
      </c>
      <c r="AB13" s="34">
        <f t="shared" si="3"/>
        <v>2.3920470606639155E-2</v>
      </c>
      <c r="AC13" s="34">
        <f t="shared" si="3"/>
        <v>2.8299829626813273E-2</v>
      </c>
      <c r="AD13" s="34">
        <f t="shared" si="3"/>
        <v>3.0874048304410883E-2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64" x14ac:dyDescent="0.2">
      <c r="B14" s="19">
        <v>2</v>
      </c>
      <c r="C14" s="34" t="e">
        <f t="shared" ref="C14:AD14" si="4">C8/C22</f>
        <v>#DIV/0!</v>
      </c>
      <c r="D14" s="34" t="e">
        <f t="shared" si="4"/>
        <v>#DIV/0!</v>
      </c>
      <c r="E14" s="34" t="e">
        <f t="shared" si="4"/>
        <v>#DIV/0!</v>
      </c>
      <c r="F14" s="34" t="e">
        <f t="shared" si="4"/>
        <v>#DIV/0!</v>
      </c>
      <c r="G14" s="34" t="e">
        <f t="shared" si="4"/>
        <v>#DIV/0!</v>
      </c>
      <c r="H14" s="34" t="e">
        <f t="shared" si="4"/>
        <v>#DIV/0!</v>
      </c>
      <c r="I14" s="34" t="e">
        <f t="shared" si="4"/>
        <v>#DIV/0!</v>
      </c>
      <c r="J14" s="34">
        <f t="shared" si="4"/>
        <v>1.1095749666821831E-2</v>
      </c>
      <c r="K14" s="34">
        <f t="shared" si="4"/>
        <v>4.1374977077196715E-2</v>
      </c>
      <c r="L14" s="34">
        <f t="shared" si="4"/>
        <v>8.8159351838981038E-3</v>
      </c>
      <c r="M14" s="34">
        <f t="shared" si="4"/>
        <v>1.7121040880604149E-2</v>
      </c>
      <c r="N14" s="34">
        <f t="shared" si="4"/>
        <v>2.1896028665449627E-2</v>
      </c>
      <c r="O14" s="34">
        <f t="shared" si="4"/>
        <v>1.7055152449174091E-2</v>
      </c>
      <c r="P14" s="34">
        <f t="shared" si="4"/>
        <v>2.0615311929948379E-2</v>
      </c>
      <c r="Q14" s="34">
        <f t="shared" si="4"/>
        <v>4.6297683800632983E-2</v>
      </c>
      <c r="R14" s="34">
        <f t="shared" si="4"/>
        <v>4.7264435144570523E-2</v>
      </c>
      <c r="S14" s="34">
        <f t="shared" si="4"/>
        <v>3.5787140380783934E-2</v>
      </c>
      <c r="T14" s="34">
        <f t="shared" si="4"/>
        <v>4.4145362391649685E-2</v>
      </c>
      <c r="U14" s="34">
        <f t="shared" si="4"/>
        <v>4.5314312391564214E-2</v>
      </c>
      <c r="V14" s="34">
        <f t="shared" si="4"/>
        <v>4.642742247112485E-2</v>
      </c>
      <c r="W14" s="34">
        <f t="shared" si="4"/>
        <v>6.8668237974685659E-2</v>
      </c>
      <c r="X14" s="34">
        <f t="shared" si="4"/>
        <v>1.1616400336685307E-2</v>
      </c>
      <c r="Y14" s="34">
        <f t="shared" si="4"/>
        <v>2.0769769262874726E-2</v>
      </c>
      <c r="Z14" s="34">
        <f t="shared" si="4"/>
        <v>1.3741983788341154E-2</v>
      </c>
      <c r="AA14" s="34">
        <f t="shared" si="4"/>
        <v>1.9279332041024232E-2</v>
      </c>
      <c r="AB14" s="34">
        <f t="shared" si="4"/>
        <v>2.3172195414827814E-2</v>
      </c>
      <c r="AC14" s="34">
        <f t="shared" si="4"/>
        <v>2.7345520301922711E-2</v>
      </c>
      <c r="AD14" s="34">
        <f t="shared" si="4"/>
        <v>3.0169317671127526E-2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1:64" x14ac:dyDescent="0.2">
      <c r="B15" s="19">
        <v>3</v>
      </c>
      <c r="C15" s="34" t="e">
        <f t="shared" ref="C15:AD15" si="5">C9/C21</f>
        <v>#DIV/0!</v>
      </c>
      <c r="D15" s="34" t="e">
        <f t="shared" si="5"/>
        <v>#DIV/0!</v>
      </c>
      <c r="E15" s="34" t="e">
        <f t="shared" si="5"/>
        <v>#DIV/0!</v>
      </c>
      <c r="F15" s="34" t="e">
        <f t="shared" si="5"/>
        <v>#DIV/0!</v>
      </c>
      <c r="G15" s="34" t="e">
        <f t="shared" si="5"/>
        <v>#DIV/0!</v>
      </c>
      <c r="H15" s="34" t="e">
        <f t="shared" si="5"/>
        <v>#DIV/0!</v>
      </c>
      <c r="I15" s="34" t="e">
        <f t="shared" si="5"/>
        <v>#DIV/0!</v>
      </c>
      <c r="J15" s="34">
        <f t="shared" si="5"/>
        <v>1.3222146383488575E-2</v>
      </c>
      <c r="K15" s="34">
        <f t="shared" si="5"/>
        <v>3.3916795293112263E-2</v>
      </c>
      <c r="L15" s="34">
        <f t="shared" si="5"/>
        <v>5.7446442506039648E-3</v>
      </c>
      <c r="M15" s="34">
        <f t="shared" si="5"/>
        <v>2.0369329910156695E-2</v>
      </c>
      <c r="N15" s="34">
        <f t="shared" si="5"/>
        <v>3.1641269457920132E-2</v>
      </c>
      <c r="O15" s="34">
        <f t="shared" si="5"/>
        <v>2.0376066351897787E-2</v>
      </c>
      <c r="P15" s="34">
        <f t="shared" si="5"/>
        <v>2.1841323903202169E-2</v>
      </c>
      <c r="Q15" s="34">
        <f t="shared" si="5"/>
        <v>3.632003833004864E-2</v>
      </c>
      <c r="R15" s="34">
        <f t="shared" si="5"/>
        <v>7.6166255782188816E-2</v>
      </c>
      <c r="S15" s="34">
        <f t="shared" si="5"/>
        <v>4.0711833872344179E-2</v>
      </c>
      <c r="T15" s="34">
        <f t="shared" si="5"/>
        <v>3.3550497057417986E-2</v>
      </c>
      <c r="U15" s="34">
        <f t="shared" si="5"/>
        <v>4.3722788795669563E-2</v>
      </c>
      <c r="V15" s="34">
        <f t="shared" si="5"/>
        <v>4.463228157689237E-2</v>
      </c>
      <c r="W15" s="34">
        <f t="shared" si="5"/>
        <v>6.6716242107466531E-2</v>
      </c>
      <c r="X15" s="34">
        <f t="shared" si="5"/>
        <v>6.9915365242318303E-3</v>
      </c>
      <c r="Y15" s="34">
        <f t="shared" si="5"/>
        <v>3.1563516458983969E-2</v>
      </c>
      <c r="Z15" s="34">
        <f t="shared" si="5"/>
        <v>1.9107274682184375E-2</v>
      </c>
      <c r="AA15" s="34">
        <f t="shared" si="5"/>
        <v>1.9657886809605316E-2</v>
      </c>
      <c r="AB15" s="34">
        <f t="shared" si="5"/>
        <v>2.5968704072000161E-2</v>
      </c>
      <c r="AC15" s="34">
        <f t="shared" si="5"/>
        <v>2.4117596020491155E-2</v>
      </c>
      <c r="AD15" s="34">
        <f t="shared" si="5"/>
        <v>2.7098442136672989E-2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x14ac:dyDescent="0.2">
      <c r="B16" s="19">
        <v>4</v>
      </c>
      <c r="C16" s="34" t="e">
        <f t="shared" ref="C16:AD16" si="6">C9/C22</f>
        <v>#DIV/0!</v>
      </c>
      <c r="D16" s="34" t="e">
        <f t="shared" si="6"/>
        <v>#DIV/0!</v>
      </c>
      <c r="E16" s="34" t="e">
        <f t="shared" si="6"/>
        <v>#DIV/0!</v>
      </c>
      <c r="F16" s="34" t="e">
        <f t="shared" si="6"/>
        <v>#DIV/0!</v>
      </c>
      <c r="G16" s="34" t="e">
        <f t="shared" si="6"/>
        <v>#DIV/0!</v>
      </c>
      <c r="H16" s="34" t="e">
        <f t="shared" si="6"/>
        <v>#DIV/0!</v>
      </c>
      <c r="I16" s="34" t="e">
        <f t="shared" si="6"/>
        <v>#DIV/0!</v>
      </c>
      <c r="J16" s="34">
        <f t="shared" si="6"/>
        <v>1.227231496655465E-2</v>
      </c>
      <c r="K16" s="34">
        <f t="shared" si="6"/>
        <v>2.68000337554164E-2</v>
      </c>
      <c r="L16" s="34">
        <f t="shared" si="6"/>
        <v>5.5560602913420874E-3</v>
      </c>
      <c r="M16" s="34">
        <f t="shared" si="6"/>
        <v>2.0717658717180117E-2</v>
      </c>
      <c r="N16" s="34">
        <f t="shared" si="6"/>
        <v>3.0651473840512495E-2</v>
      </c>
      <c r="O16" s="34">
        <f t="shared" si="6"/>
        <v>1.9688957263941254E-2</v>
      </c>
      <c r="P16" s="34">
        <f t="shared" si="6"/>
        <v>2.1342774122030405E-2</v>
      </c>
      <c r="Q16" s="34">
        <f t="shared" si="6"/>
        <v>3.3710937472323718E-2</v>
      </c>
      <c r="R16" s="34">
        <f t="shared" si="6"/>
        <v>6.0184289475039919E-2</v>
      </c>
      <c r="S16" s="34">
        <f t="shared" si="6"/>
        <v>3.9375354451594798E-2</v>
      </c>
      <c r="T16" s="34">
        <f t="shared" si="6"/>
        <v>3.4124232406916449E-2</v>
      </c>
      <c r="U16" s="34">
        <f t="shared" si="6"/>
        <v>4.2355061600389141E-2</v>
      </c>
      <c r="V16" s="34">
        <f t="shared" si="6"/>
        <v>4.3127219424164281E-2</v>
      </c>
      <c r="W16" s="34">
        <f t="shared" si="6"/>
        <v>6.5193378015038342E-2</v>
      </c>
      <c r="X16" s="34">
        <f t="shared" si="6"/>
        <v>6.4892896990379105E-3</v>
      </c>
      <c r="Y16" s="34">
        <f t="shared" si="6"/>
        <v>2.4940543445512241E-2</v>
      </c>
      <c r="Z16" s="34">
        <f t="shared" si="6"/>
        <v>1.8480025134069763E-2</v>
      </c>
      <c r="AA16" s="34">
        <f t="shared" si="6"/>
        <v>1.9994049476280817E-2</v>
      </c>
      <c r="AB16" s="34">
        <f t="shared" si="6"/>
        <v>2.5156356466465402E-2</v>
      </c>
      <c r="AC16" s="34">
        <f t="shared" si="6"/>
        <v>2.3304317386668865E-2</v>
      </c>
      <c r="AD16" s="34">
        <f t="shared" si="6"/>
        <v>2.6479893441675915E-2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 x14ac:dyDescent="0.2">
      <c r="B17" s="19" t="s">
        <v>34</v>
      </c>
      <c r="C17" s="34" t="e">
        <f t="shared" ref="C17:AD17" si="7">STDEV(C13:C16)</f>
        <v>#DIV/0!</v>
      </c>
      <c r="D17" s="34" t="e">
        <f t="shared" si="7"/>
        <v>#DIV/0!</v>
      </c>
      <c r="E17" s="34" t="e">
        <f t="shared" si="7"/>
        <v>#DIV/0!</v>
      </c>
      <c r="F17" s="34" t="e">
        <f t="shared" si="7"/>
        <v>#DIV/0!</v>
      </c>
      <c r="G17" s="34" t="e">
        <f t="shared" si="7"/>
        <v>#DIV/0!</v>
      </c>
      <c r="H17" s="34" t="e">
        <f t="shared" si="7"/>
        <v>#DIV/0!</v>
      </c>
      <c r="I17" s="34" t="e">
        <f t="shared" si="7"/>
        <v>#DIV/0!</v>
      </c>
      <c r="J17" s="34">
        <f t="shared" si="7"/>
        <v>8.7813279124615128E-4</v>
      </c>
      <c r="K17" s="34">
        <f t="shared" si="7"/>
        <v>1.0928058272139964E-2</v>
      </c>
      <c r="L17" s="34">
        <f t="shared" si="7"/>
        <v>1.9194696387040866E-3</v>
      </c>
      <c r="M17" s="34">
        <f t="shared" si="7"/>
        <v>2.067299585557722E-3</v>
      </c>
      <c r="N17" s="34">
        <f t="shared" si="7"/>
        <v>5.1605249266530291E-3</v>
      </c>
      <c r="O17" s="34">
        <f t="shared" si="7"/>
        <v>1.5910492963373611E-3</v>
      </c>
      <c r="P17" s="34">
        <f t="shared" si="7"/>
        <v>5.1050941413278072E-4</v>
      </c>
      <c r="Q17" s="34">
        <f t="shared" si="7"/>
        <v>7.7620581066892534E-3</v>
      </c>
      <c r="R17" s="34">
        <f t="shared" si="7"/>
        <v>1.1841569907272101E-2</v>
      </c>
      <c r="S17" s="34">
        <f t="shared" si="7"/>
        <v>2.2321009466290177E-3</v>
      </c>
      <c r="T17" s="34">
        <f t="shared" si="7"/>
        <v>5.7498333209296303E-3</v>
      </c>
      <c r="U17" s="34">
        <f t="shared" si="7"/>
        <v>1.919042949549207E-3</v>
      </c>
      <c r="V17" s="34">
        <f t="shared" si="7"/>
        <v>2.1385297412032799E-3</v>
      </c>
      <c r="W17" s="34">
        <f t="shared" si="7"/>
        <v>2.2214389419720586E-3</v>
      </c>
      <c r="X17" s="34">
        <f t="shared" si="7"/>
        <v>3.103302105736414E-3</v>
      </c>
      <c r="Y17" s="34">
        <f t="shared" si="7"/>
        <v>4.4520854826022686E-3</v>
      </c>
      <c r="Z17" s="34">
        <f t="shared" si="7"/>
        <v>2.8001766094288378E-3</v>
      </c>
      <c r="AA17" s="34">
        <f t="shared" si="7"/>
        <v>4.5140765070043675E-4</v>
      </c>
      <c r="AB17" s="34">
        <f t="shared" si="7"/>
        <v>1.2483273585921898E-3</v>
      </c>
      <c r="AC17" s="34">
        <f t="shared" si="7"/>
        <v>2.4284625635711586E-3</v>
      </c>
      <c r="AD17" s="34">
        <f t="shared" si="7"/>
        <v>2.1887053695831315E-3</v>
      </c>
      <c r="BH17" s="18"/>
      <c r="BI17" s="18"/>
      <c r="BJ17" s="18"/>
      <c r="BK17" s="18"/>
      <c r="BL17" s="18"/>
    </row>
    <row r="18" spans="2:64" x14ac:dyDescent="0.2">
      <c r="B18" s="19" t="s">
        <v>35</v>
      </c>
      <c r="C18" s="34" t="e">
        <f t="shared" ref="C18:AD18" si="8">C17/SQRT(4)</f>
        <v>#DIV/0!</v>
      </c>
      <c r="D18" s="34" t="e">
        <f t="shared" si="8"/>
        <v>#DIV/0!</v>
      </c>
      <c r="E18" s="34" t="e">
        <f t="shared" si="8"/>
        <v>#DIV/0!</v>
      </c>
      <c r="F18" s="34" t="e">
        <f t="shared" si="8"/>
        <v>#DIV/0!</v>
      </c>
      <c r="G18" s="34" t="e">
        <f t="shared" si="8"/>
        <v>#DIV/0!</v>
      </c>
      <c r="H18" s="34" t="e">
        <f t="shared" si="8"/>
        <v>#DIV/0!</v>
      </c>
      <c r="I18" s="34" t="e">
        <f t="shared" si="8"/>
        <v>#DIV/0!</v>
      </c>
      <c r="J18" s="34">
        <f t="shared" si="8"/>
        <v>4.3906639562307564E-4</v>
      </c>
      <c r="K18" s="34">
        <f t="shared" si="8"/>
        <v>5.4640291360699821E-3</v>
      </c>
      <c r="L18" s="34">
        <f t="shared" si="8"/>
        <v>9.5973481935204331E-4</v>
      </c>
      <c r="M18" s="34">
        <f t="shared" si="8"/>
        <v>1.033649792778861E-3</v>
      </c>
      <c r="N18" s="34">
        <f t="shared" si="8"/>
        <v>2.5802624633265146E-3</v>
      </c>
      <c r="O18" s="34">
        <f t="shared" si="8"/>
        <v>7.9552464816868055E-4</v>
      </c>
      <c r="P18" s="34">
        <f t="shared" si="8"/>
        <v>2.5525470706639036E-4</v>
      </c>
      <c r="Q18" s="34">
        <f t="shared" si="8"/>
        <v>3.8810290533446267E-3</v>
      </c>
      <c r="R18" s="34">
        <f t="shared" si="8"/>
        <v>5.9207849536360505E-3</v>
      </c>
      <c r="S18" s="34">
        <f t="shared" si="8"/>
        <v>1.1160504733145088E-3</v>
      </c>
      <c r="T18" s="34">
        <f t="shared" si="8"/>
        <v>2.8749166604648151E-3</v>
      </c>
      <c r="U18" s="34">
        <f t="shared" si="8"/>
        <v>9.5952147477460349E-4</v>
      </c>
      <c r="V18" s="34">
        <f t="shared" si="8"/>
        <v>1.0692648706016399E-3</v>
      </c>
      <c r="W18" s="34">
        <f t="shared" si="8"/>
        <v>1.1107194709860293E-3</v>
      </c>
      <c r="X18" s="34">
        <f t="shared" si="8"/>
        <v>1.551651052868207E-3</v>
      </c>
      <c r="Y18" s="34">
        <f t="shared" si="8"/>
        <v>2.2260427413011343E-3</v>
      </c>
      <c r="Z18" s="34">
        <f t="shared" si="8"/>
        <v>1.4000883047144189E-3</v>
      </c>
      <c r="AA18" s="34">
        <f t="shared" si="8"/>
        <v>2.2570382535021838E-4</v>
      </c>
      <c r="AB18" s="34">
        <f t="shared" si="8"/>
        <v>6.2416367929609491E-4</v>
      </c>
      <c r="AC18" s="34">
        <f t="shared" si="8"/>
        <v>1.2142312817855793E-3</v>
      </c>
      <c r="AD18" s="34">
        <f t="shared" si="8"/>
        <v>1.0943526847915657E-3</v>
      </c>
      <c r="BH18" s="18"/>
      <c r="BI18" s="18"/>
      <c r="BJ18" s="18"/>
      <c r="BK18" s="18"/>
      <c r="BL18" s="18"/>
    </row>
    <row r="19" spans="2:64" x14ac:dyDescent="0.2">
      <c r="C19" s="35"/>
      <c r="I19" s="17"/>
      <c r="J19" s="17"/>
      <c r="BH19" s="18"/>
      <c r="BI19" s="18"/>
      <c r="BJ19" s="18"/>
      <c r="BK19" s="18"/>
      <c r="BL19" s="18"/>
    </row>
    <row r="20" spans="2:64" x14ac:dyDescent="0.2">
      <c r="B20" s="27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75"/>
      <c r="Y20" s="75"/>
      <c r="Z20" s="75"/>
      <c r="AA20" s="75"/>
      <c r="AB20" s="75"/>
      <c r="AC20" s="75"/>
      <c r="AD20" s="75"/>
      <c r="BH20" s="18"/>
      <c r="BI20" s="18"/>
      <c r="BJ20" s="18"/>
      <c r="BK20" s="18"/>
      <c r="BL20" s="18"/>
    </row>
    <row r="21" spans="2:64" x14ac:dyDescent="0.2">
      <c r="B21" s="19">
        <v>1</v>
      </c>
      <c r="C21" s="36"/>
      <c r="D21" s="36"/>
      <c r="E21" s="36"/>
      <c r="F21" s="36"/>
      <c r="G21" s="36"/>
      <c r="H21" s="36"/>
      <c r="I21" s="36"/>
      <c r="J21" s="30">
        <f t="shared" ref="J21:P22" si="9">C8</f>
        <v>799.5706787109375</v>
      </c>
      <c r="K21" s="30">
        <f t="shared" si="9"/>
        <v>635.65216064453125</v>
      </c>
      <c r="L21" s="30">
        <f t="shared" si="9"/>
        <v>1637.5361328125</v>
      </c>
      <c r="M21" s="30">
        <f t="shared" si="9"/>
        <v>1163.5247802734375</v>
      </c>
      <c r="N21" s="30">
        <f t="shared" si="9"/>
        <v>1200.9385986328125</v>
      </c>
      <c r="O21" s="30">
        <f t="shared" si="9"/>
        <v>1084.547607421875</v>
      </c>
      <c r="P21" s="30">
        <f t="shared" si="9"/>
        <v>2283.71435546875</v>
      </c>
      <c r="Q21" s="85">
        <f t="shared" ref="Q21:W22" si="10">C8</f>
        <v>799.5706787109375</v>
      </c>
      <c r="R21" s="85">
        <f t="shared" si="10"/>
        <v>635.65216064453125</v>
      </c>
      <c r="S21" s="85">
        <f t="shared" si="10"/>
        <v>1637.5361328125</v>
      </c>
      <c r="T21" s="85">
        <f t="shared" si="10"/>
        <v>1163.5247802734375</v>
      </c>
      <c r="U21" s="85">
        <f t="shared" si="10"/>
        <v>1200.9385986328125</v>
      </c>
      <c r="V21" s="85">
        <f t="shared" si="10"/>
        <v>1084.547607421875</v>
      </c>
      <c r="W21" s="86">
        <f t="shared" si="10"/>
        <v>2283.71435546875</v>
      </c>
      <c r="X21" s="85">
        <f t="shared" ref="X21:AD22" si="11">C8</f>
        <v>799.5706787109375</v>
      </c>
      <c r="Y21" s="85">
        <f t="shared" si="11"/>
        <v>635.65216064453125</v>
      </c>
      <c r="Z21" s="85">
        <f t="shared" si="11"/>
        <v>1637.5361328125</v>
      </c>
      <c r="AA21" s="85">
        <f t="shared" si="11"/>
        <v>1163.5247802734375</v>
      </c>
      <c r="AB21" s="85">
        <f t="shared" si="11"/>
        <v>1200.9385986328125</v>
      </c>
      <c r="AC21" s="85">
        <f t="shared" si="11"/>
        <v>1084.547607421875</v>
      </c>
      <c r="AD21" s="86">
        <f t="shared" si="11"/>
        <v>2283.71435546875</v>
      </c>
      <c r="BH21" s="18"/>
      <c r="BI21" s="18"/>
      <c r="BJ21" s="18"/>
      <c r="BK21" s="18"/>
      <c r="BL21" s="18"/>
    </row>
    <row r="22" spans="2:64" x14ac:dyDescent="0.2">
      <c r="B22" s="19">
        <v>2</v>
      </c>
      <c r="C22" s="36"/>
      <c r="D22" s="36"/>
      <c r="E22" s="36"/>
      <c r="F22" s="36"/>
      <c r="G22" s="36"/>
      <c r="H22" s="36"/>
      <c r="I22" s="36"/>
      <c r="J22" s="30">
        <f t="shared" si="9"/>
        <v>861.4544677734375</v>
      </c>
      <c r="K22" s="30">
        <f t="shared" si="9"/>
        <v>804.44989013671875</v>
      </c>
      <c r="L22" s="30">
        <f t="shared" si="9"/>
        <v>1693.117431640625</v>
      </c>
      <c r="M22" s="30">
        <f t="shared" si="9"/>
        <v>1143.9622802734375</v>
      </c>
      <c r="N22" s="30">
        <f t="shared" si="9"/>
        <v>1239.71923828125</v>
      </c>
      <c r="O22" s="30">
        <f t="shared" si="9"/>
        <v>1122.3963623046875</v>
      </c>
      <c r="P22" s="30">
        <f t="shared" si="9"/>
        <v>2337.06005859375</v>
      </c>
      <c r="Q22" s="30">
        <f t="shared" si="10"/>
        <v>861.4544677734375</v>
      </c>
      <c r="R22" s="30">
        <f t="shared" si="10"/>
        <v>804.44989013671875</v>
      </c>
      <c r="S22" s="30">
        <f t="shared" si="10"/>
        <v>1693.117431640625</v>
      </c>
      <c r="T22" s="30">
        <f t="shared" si="10"/>
        <v>1143.9622802734375</v>
      </c>
      <c r="U22" s="30">
        <f t="shared" si="10"/>
        <v>1239.71923828125</v>
      </c>
      <c r="V22" s="30">
        <f t="shared" si="10"/>
        <v>1122.3963623046875</v>
      </c>
      <c r="W22" s="80">
        <f t="shared" si="10"/>
        <v>2337.06005859375</v>
      </c>
      <c r="X22" s="30">
        <f t="shared" si="11"/>
        <v>861.4544677734375</v>
      </c>
      <c r="Y22" s="30">
        <f t="shared" si="11"/>
        <v>804.44989013671875</v>
      </c>
      <c r="Z22" s="30">
        <f t="shared" si="11"/>
        <v>1693.117431640625</v>
      </c>
      <c r="AA22" s="30">
        <f t="shared" si="11"/>
        <v>1143.9622802734375</v>
      </c>
      <c r="AB22" s="30">
        <f t="shared" si="11"/>
        <v>1239.71923828125</v>
      </c>
      <c r="AC22" s="30">
        <f t="shared" si="11"/>
        <v>1122.3963623046875</v>
      </c>
      <c r="AD22" s="80">
        <f t="shared" si="11"/>
        <v>2337.06005859375</v>
      </c>
      <c r="BH22" s="18"/>
      <c r="BI22" s="18"/>
      <c r="BJ22" s="18"/>
      <c r="BK22" s="18"/>
      <c r="BL22" s="18"/>
    </row>
    <row r="23" spans="2:64" x14ac:dyDescent="0.2">
      <c r="B23" s="31" t="s">
        <v>33</v>
      </c>
      <c r="C23" s="37" t="e">
        <f t="shared" ref="C23:AD23" si="12">AVERAGE(C21:C22)</f>
        <v>#DIV/0!</v>
      </c>
      <c r="D23" s="37" t="e">
        <f t="shared" si="12"/>
        <v>#DIV/0!</v>
      </c>
      <c r="E23" s="37" t="e">
        <f t="shared" si="12"/>
        <v>#DIV/0!</v>
      </c>
      <c r="F23" s="37" t="e">
        <f t="shared" si="12"/>
        <v>#DIV/0!</v>
      </c>
      <c r="G23" s="37" t="e">
        <f t="shared" si="12"/>
        <v>#DIV/0!</v>
      </c>
      <c r="H23" s="37" t="e">
        <f t="shared" si="12"/>
        <v>#DIV/0!</v>
      </c>
      <c r="I23" s="37" t="e">
        <f t="shared" si="12"/>
        <v>#DIV/0!</v>
      </c>
      <c r="J23" s="37">
        <f t="shared" si="12"/>
        <v>830.5125732421875</v>
      </c>
      <c r="K23" s="37">
        <f t="shared" si="12"/>
        <v>720.051025390625</v>
      </c>
      <c r="L23" s="37">
        <f t="shared" si="12"/>
        <v>1665.3267822265625</v>
      </c>
      <c r="M23" s="37">
        <f t="shared" si="12"/>
        <v>1153.7435302734375</v>
      </c>
      <c r="N23" s="37">
        <f t="shared" si="12"/>
        <v>1220.3289184570312</v>
      </c>
      <c r="O23" s="37">
        <f t="shared" si="12"/>
        <v>1103.4719848632812</v>
      </c>
      <c r="P23" s="37">
        <f t="shared" si="12"/>
        <v>2310.38720703125</v>
      </c>
      <c r="Q23" s="37">
        <f t="shared" si="12"/>
        <v>830.5125732421875</v>
      </c>
      <c r="R23" s="37">
        <f t="shared" si="12"/>
        <v>720.051025390625</v>
      </c>
      <c r="S23" s="37">
        <f t="shared" si="12"/>
        <v>1665.3267822265625</v>
      </c>
      <c r="T23" s="37">
        <f t="shared" si="12"/>
        <v>1153.7435302734375</v>
      </c>
      <c r="U23" s="37">
        <f t="shared" si="12"/>
        <v>1220.3289184570312</v>
      </c>
      <c r="V23" s="37">
        <f t="shared" si="12"/>
        <v>1103.4719848632812</v>
      </c>
      <c r="W23" s="37">
        <f t="shared" si="12"/>
        <v>2310.38720703125</v>
      </c>
      <c r="X23" s="37">
        <f t="shared" si="12"/>
        <v>830.5125732421875</v>
      </c>
      <c r="Y23" s="37">
        <f t="shared" si="12"/>
        <v>720.051025390625</v>
      </c>
      <c r="Z23" s="37">
        <f t="shared" si="12"/>
        <v>1665.3267822265625</v>
      </c>
      <c r="AA23" s="37">
        <f t="shared" si="12"/>
        <v>1153.7435302734375</v>
      </c>
      <c r="AB23" s="37">
        <f t="shared" si="12"/>
        <v>1220.3289184570312</v>
      </c>
      <c r="AC23" s="37">
        <f t="shared" si="12"/>
        <v>1103.4719848632812</v>
      </c>
      <c r="AD23" s="37">
        <f t="shared" si="12"/>
        <v>2310.38720703125</v>
      </c>
      <c r="BH23" s="18"/>
      <c r="BI23" s="18"/>
      <c r="BJ23" s="18"/>
      <c r="BK23" s="18"/>
      <c r="BL23" s="18"/>
    </row>
    <row r="24" spans="2:64" x14ac:dyDescent="0.2">
      <c r="B24" s="19" t="s">
        <v>34</v>
      </c>
      <c r="C24" s="38" t="e">
        <f t="shared" ref="C24:AD24" si="13">STDEV(C21:C22)</f>
        <v>#DIV/0!</v>
      </c>
      <c r="D24" s="38" t="e">
        <f t="shared" si="13"/>
        <v>#DIV/0!</v>
      </c>
      <c r="E24" s="38" t="e">
        <f t="shared" si="13"/>
        <v>#DIV/0!</v>
      </c>
      <c r="F24" s="38" t="e">
        <f t="shared" si="13"/>
        <v>#DIV/0!</v>
      </c>
      <c r="G24" s="38" t="e">
        <f t="shared" si="13"/>
        <v>#DIV/0!</v>
      </c>
      <c r="H24" s="38" t="e">
        <f t="shared" si="13"/>
        <v>#DIV/0!</v>
      </c>
      <c r="I24" s="38" t="e">
        <f t="shared" si="13"/>
        <v>#DIV/0!</v>
      </c>
      <c r="J24" s="38">
        <f t="shared" si="13"/>
        <v>43.758446891611648</v>
      </c>
      <c r="K24" s="38">
        <f t="shared" si="13"/>
        <v>119.35801917281826</v>
      </c>
      <c r="L24" s="38">
        <f t="shared" si="13"/>
        <v>39.301913308523098</v>
      </c>
      <c r="M24" s="38">
        <f t="shared" si="13"/>
        <v>13.832776406961836</v>
      </c>
      <c r="N24" s="38">
        <f t="shared" si="13"/>
        <v>27.422053274162046</v>
      </c>
      <c r="O24" s="38">
        <f t="shared" si="13"/>
        <v>26.76311123710417</v>
      </c>
      <c r="P24" s="38">
        <f t="shared" si="13"/>
        <v>37.721108426851899</v>
      </c>
      <c r="Q24" s="38">
        <f t="shared" si="13"/>
        <v>43.758446891611648</v>
      </c>
      <c r="R24" s="38">
        <f t="shared" si="13"/>
        <v>119.35801917281826</v>
      </c>
      <c r="S24" s="38">
        <f t="shared" si="13"/>
        <v>39.301913308523098</v>
      </c>
      <c r="T24" s="38">
        <f t="shared" si="13"/>
        <v>13.832776406961836</v>
      </c>
      <c r="U24" s="38">
        <f t="shared" si="13"/>
        <v>27.422053274162046</v>
      </c>
      <c r="V24" s="38">
        <f t="shared" si="13"/>
        <v>26.76311123710417</v>
      </c>
      <c r="W24" s="38">
        <f t="shared" si="13"/>
        <v>37.721108426851899</v>
      </c>
      <c r="X24" s="38">
        <f t="shared" si="13"/>
        <v>43.758446891611648</v>
      </c>
      <c r="Y24" s="38">
        <f t="shared" si="13"/>
        <v>119.35801917281826</v>
      </c>
      <c r="Z24" s="38">
        <f t="shared" si="13"/>
        <v>39.301913308523098</v>
      </c>
      <c r="AA24" s="38">
        <f t="shared" si="13"/>
        <v>13.832776406961836</v>
      </c>
      <c r="AB24" s="38">
        <f t="shared" si="13"/>
        <v>27.422053274162046</v>
      </c>
      <c r="AC24" s="38">
        <f t="shared" si="13"/>
        <v>26.76311123710417</v>
      </c>
      <c r="AD24" s="38">
        <f t="shared" si="13"/>
        <v>37.721108426851899</v>
      </c>
      <c r="BH24" s="18"/>
      <c r="BI24" s="18"/>
      <c r="BJ24" s="18"/>
      <c r="BK24" s="18"/>
      <c r="BL24" s="18"/>
    </row>
    <row r="25" spans="2:64" s="17" customFormat="1" x14ac:dyDescent="0.2"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2:64" ht="16" thickBot="1" x14ac:dyDescent="0.25">
      <c r="B26" s="26"/>
      <c r="C26" s="83">
        <v>1</v>
      </c>
      <c r="D26" s="83">
        <v>2</v>
      </c>
      <c r="E26" s="83">
        <v>3</v>
      </c>
      <c r="F26" s="83">
        <v>4</v>
      </c>
      <c r="G26" s="83">
        <v>5</v>
      </c>
      <c r="H26" s="83">
        <v>6</v>
      </c>
      <c r="I26" s="83">
        <v>7</v>
      </c>
      <c r="J26" s="83">
        <v>8</v>
      </c>
      <c r="K26" s="83">
        <v>9</v>
      </c>
      <c r="L26" s="83">
        <v>10</v>
      </c>
      <c r="M26" s="83">
        <v>11</v>
      </c>
      <c r="N26" s="83">
        <v>12</v>
      </c>
      <c r="O26" s="83">
        <v>13</v>
      </c>
      <c r="P26" s="83">
        <v>14</v>
      </c>
      <c r="Q26" s="83">
        <v>15</v>
      </c>
      <c r="R26" s="83">
        <v>16</v>
      </c>
      <c r="S26" s="83">
        <v>17</v>
      </c>
      <c r="T26" s="83">
        <v>18</v>
      </c>
      <c r="U26" s="83">
        <v>19</v>
      </c>
      <c r="V26" s="83">
        <v>20</v>
      </c>
      <c r="W26" s="83">
        <v>21</v>
      </c>
      <c r="X26" s="83">
        <v>22</v>
      </c>
      <c r="Y26" s="83">
        <v>23</v>
      </c>
      <c r="Z26" s="83">
        <v>24</v>
      </c>
      <c r="AA26" s="83">
        <v>25</v>
      </c>
      <c r="AB26" s="83">
        <v>26</v>
      </c>
      <c r="AC26" s="83">
        <v>27</v>
      </c>
      <c r="AD26" s="83">
        <v>28</v>
      </c>
      <c r="BH26" s="18"/>
      <c r="BI26" s="18"/>
      <c r="BJ26" s="18"/>
      <c r="BK26" s="18"/>
      <c r="BL26" s="18"/>
    </row>
    <row r="27" spans="2:64" ht="16" thickBot="1" x14ac:dyDescent="0.25">
      <c r="B27" s="84"/>
      <c r="C27" s="90" t="s">
        <v>40</v>
      </c>
      <c r="D27" s="91" t="s">
        <v>41</v>
      </c>
      <c r="E27" s="91" t="s">
        <v>42</v>
      </c>
      <c r="F27" s="91" t="s">
        <v>43</v>
      </c>
      <c r="G27" s="91" t="s">
        <v>44</v>
      </c>
      <c r="H27" s="91" t="s">
        <v>45</v>
      </c>
      <c r="I27" s="102" t="s">
        <v>46</v>
      </c>
      <c r="J27" s="93" t="s">
        <v>47</v>
      </c>
      <c r="K27" s="94" t="s">
        <v>48</v>
      </c>
      <c r="L27" s="94" t="s">
        <v>49</v>
      </c>
      <c r="M27" s="94" t="s">
        <v>50</v>
      </c>
      <c r="N27" s="94" t="s">
        <v>51</v>
      </c>
      <c r="O27" s="94" t="s">
        <v>52</v>
      </c>
      <c r="P27" s="95" t="s">
        <v>53</v>
      </c>
      <c r="Q27" s="96" t="s">
        <v>57</v>
      </c>
      <c r="R27" s="97" t="s">
        <v>58</v>
      </c>
      <c r="S27" s="97" t="s">
        <v>59</v>
      </c>
      <c r="T27" s="97" t="s">
        <v>54</v>
      </c>
      <c r="U27" s="97" t="s">
        <v>55</v>
      </c>
      <c r="V27" s="97" t="s">
        <v>56</v>
      </c>
      <c r="W27" s="98" t="s">
        <v>61</v>
      </c>
      <c r="X27" s="103" t="s">
        <v>62</v>
      </c>
      <c r="Y27" s="104" t="s">
        <v>63</v>
      </c>
      <c r="Z27" s="104" t="s">
        <v>64</v>
      </c>
      <c r="AA27" s="104" t="s">
        <v>65</v>
      </c>
      <c r="AB27" s="104" t="s">
        <v>66</v>
      </c>
      <c r="AC27" s="104" t="s">
        <v>67</v>
      </c>
      <c r="AD27" s="105" t="s">
        <v>68</v>
      </c>
      <c r="BH27" s="18"/>
      <c r="BI27" s="18"/>
      <c r="BJ27" s="18"/>
      <c r="BK27" s="18"/>
      <c r="BL27" s="18"/>
    </row>
    <row r="28" spans="2:64" x14ac:dyDescent="0.2">
      <c r="B28" s="31" t="s">
        <v>33</v>
      </c>
      <c r="C28" s="39" t="e">
        <f t="shared" ref="C28:AD28" si="14">C10/C23</f>
        <v>#DIV/0!</v>
      </c>
      <c r="D28" s="39" t="e">
        <f t="shared" si="14"/>
        <v>#DIV/0!</v>
      </c>
      <c r="E28" s="39" t="e">
        <f t="shared" si="14"/>
        <v>#DIV/0!</v>
      </c>
      <c r="F28" s="39" t="e">
        <f t="shared" si="14"/>
        <v>#DIV/0!</v>
      </c>
      <c r="G28" s="39" t="e">
        <f t="shared" si="14"/>
        <v>#DIV/0!</v>
      </c>
      <c r="H28" s="39" t="e">
        <f t="shared" si="14"/>
        <v>#DIV/0!</v>
      </c>
      <c r="I28" s="40" t="e">
        <f t="shared" si="14"/>
        <v>#DIV/0!</v>
      </c>
      <c r="J28" s="40">
        <f t="shared" si="14"/>
        <v>1.2119337099891395E-2</v>
      </c>
      <c r="K28" s="40">
        <f t="shared" si="14"/>
        <v>3.8082981650232987E-2</v>
      </c>
      <c r="L28" s="40">
        <f t="shared" si="14"/>
        <v>7.3059162700954096E-3</v>
      </c>
      <c r="M28" s="40">
        <f t="shared" si="14"/>
        <v>1.8758954628419058E-2</v>
      </c>
      <c r="N28" s="40">
        <f t="shared" si="14"/>
        <v>2.6691225945313535E-2</v>
      </c>
      <c r="O28" s="40">
        <f t="shared" si="14"/>
        <v>1.8687132815263435E-2</v>
      </c>
      <c r="P28" s="77">
        <f t="shared" si="14"/>
        <v>2.1221240913361934E-2</v>
      </c>
      <c r="Q28" s="40">
        <f t="shared" si="14"/>
        <v>4.1494726555983422E-2</v>
      </c>
      <c r="R28" s="40">
        <f t="shared" si="14"/>
        <v>6.0021520467028265E-2</v>
      </c>
      <c r="S28" s="40">
        <f t="shared" si="14"/>
        <v>3.8208395963028968E-2</v>
      </c>
      <c r="T28" s="40">
        <f t="shared" si="14"/>
        <v>3.8803018951978567E-2</v>
      </c>
      <c r="U28" s="40">
        <f t="shared" si="14"/>
        <v>4.4531194787762192E-2</v>
      </c>
      <c r="V28" s="40">
        <f t="shared" si="14"/>
        <v>4.5545245221257365E-2</v>
      </c>
      <c r="W28" s="40">
        <f t="shared" si="14"/>
        <v>6.7703507696960458E-2</v>
      </c>
      <c r="X28" s="40">
        <f t="shared" si="14"/>
        <v>9.3901212792635441E-3</v>
      </c>
      <c r="Y28" s="40">
        <f t="shared" si="14"/>
        <v>2.5534062684258011E-2</v>
      </c>
      <c r="Z28" s="40">
        <f t="shared" si="14"/>
        <v>1.6379861769853992E-2</v>
      </c>
      <c r="AA28" s="40">
        <f t="shared" si="14"/>
        <v>1.9470214088193927E-2</v>
      </c>
      <c r="AB28" s="40">
        <f t="shared" si="14"/>
        <v>2.4548232291859068E-2</v>
      </c>
      <c r="AC28" s="40">
        <f t="shared" si="14"/>
        <v>2.5759237367517576E-2</v>
      </c>
      <c r="AD28" s="40">
        <f t="shared" si="14"/>
        <v>2.8651606154947731E-2</v>
      </c>
      <c r="AE28" s="23"/>
      <c r="AF28" s="23"/>
      <c r="AG28" s="23"/>
      <c r="BH28" s="18"/>
      <c r="BI28" s="18"/>
      <c r="BJ28" s="18"/>
      <c r="BK28" s="18"/>
      <c r="BL28" s="18"/>
    </row>
    <row r="29" spans="2:64" x14ac:dyDescent="0.2">
      <c r="B29" s="19" t="s">
        <v>35</v>
      </c>
      <c r="C29" s="34" t="e">
        <f t="shared" ref="C29:AD29" si="15">C18</f>
        <v>#DIV/0!</v>
      </c>
      <c r="D29" s="34" t="e">
        <f t="shared" si="15"/>
        <v>#DIV/0!</v>
      </c>
      <c r="E29" s="34" t="e">
        <f t="shared" si="15"/>
        <v>#DIV/0!</v>
      </c>
      <c r="F29" s="34" t="e">
        <f t="shared" si="15"/>
        <v>#DIV/0!</v>
      </c>
      <c r="G29" s="34" t="e">
        <f t="shared" si="15"/>
        <v>#DIV/0!</v>
      </c>
      <c r="H29" s="34" t="e">
        <f t="shared" si="15"/>
        <v>#DIV/0!</v>
      </c>
      <c r="I29" s="41" t="e">
        <f t="shared" si="15"/>
        <v>#DIV/0!</v>
      </c>
      <c r="J29" s="41">
        <f t="shared" si="15"/>
        <v>4.3906639562307564E-4</v>
      </c>
      <c r="K29" s="41">
        <f t="shared" si="15"/>
        <v>5.4640291360699821E-3</v>
      </c>
      <c r="L29" s="41">
        <f t="shared" si="15"/>
        <v>9.5973481935204331E-4</v>
      </c>
      <c r="M29" s="41">
        <f t="shared" si="15"/>
        <v>1.033649792778861E-3</v>
      </c>
      <c r="N29" s="41">
        <f t="shared" si="15"/>
        <v>2.5802624633265146E-3</v>
      </c>
      <c r="O29" s="41">
        <f t="shared" si="15"/>
        <v>7.9552464816868055E-4</v>
      </c>
      <c r="P29" s="78">
        <f t="shared" si="15"/>
        <v>2.5525470706639036E-4</v>
      </c>
      <c r="Q29" s="41">
        <f t="shared" si="15"/>
        <v>3.8810290533446267E-3</v>
      </c>
      <c r="R29" s="41">
        <f t="shared" si="15"/>
        <v>5.9207849536360505E-3</v>
      </c>
      <c r="S29" s="41">
        <f t="shared" si="15"/>
        <v>1.1160504733145088E-3</v>
      </c>
      <c r="T29" s="41">
        <f t="shared" si="15"/>
        <v>2.8749166604648151E-3</v>
      </c>
      <c r="U29" s="41">
        <f t="shared" si="15"/>
        <v>9.5952147477460349E-4</v>
      </c>
      <c r="V29" s="41">
        <f t="shared" si="15"/>
        <v>1.0692648706016399E-3</v>
      </c>
      <c r="W29" s="41">
        <f t="shared" si="15"/>
        <v>1.1107194709860293E-3</v>
      </c>
      <c r="X29" s="41">
        <f t="shared" si="15"/>
        <v>1.551651052868207E-3</v>
      </c>
      <c r="Y29" s="41">
        <f t="shared" si="15"/>
        <v>2.2260427413011343E-3</v>
      </c>
      <c r="Z29" s="41">
        <f t="shared" si="15"/>
        <v>1.4000883047144189E-3</v>
      </c>
      <c r="AA29" s="41">
        <f t="shared" si="15"/>
        <v>2.2570382535021838E-4</v>
      </c>
      <c r="AB29" s="41">
        <f t="shared" si="15"/>
        <v>6.2416367929609491E-4</v>
      </c>
      <c r="AC29" s="41">
        <f t="shared" si="15"/>
        <v>1.2142312817855793E-3</v>
      </c>
      <c r="AD29" s="41">
        <f t="shared" si="15"/>
        <v>1.0943526847915657E-3</v>
      </c>
      <c r="BH29" s="18"/>
      <c r="BI29" s="18"/>
      <c r="BJ29" s="18"/>
      <c r="BK29" s="18"/>
      <c r="BL29" s="18"/>
    </row>
    <row r="30" spans="2:64" x14ac:dyDescent="0.2">
      <c r="B30" s="18" t="s">
        <v>37</v>
      </c>
      <c r="C30" s="42" t="e">
        <f t="shared" ref="C30:AD30" si="16">C28/$C$28</f>
        <v>#DIV/0!</v>
      </c>
      <c r="D30" s="42" t="e">
        <f t="shared" si="16"/>
        <v>#DIV/0!</v>
      </c>
      <c r="E30" s="42" t="e">
        <f t="shared" si="16"/>
        <v>#DIV/0!</v>
      </c>
      <c r="F30" s="42" t="e">
        <f t="shared" si="16"/>
        <v>#DIV/0!</v>
      </c>
      <c r="G30" s="42" t="e">
        <f t="shared" si="16"/>
        <v>#DIV/0!</v>
      </c>
      <c r="H30" s="42" t="e">
        <f t="shared" si="16"/>
        <v>#DIV/0!</v>
      </c>
      <c r="I30" s="43" t="e">
        <f t="shared" si="16"/>
        <v>#DIV/0!</v>
      </c>
      <c r="J30" s="43" t="e">
        <f t="shared" si="16"/>
        <v>#DIV/0!</v>
      </c>
      <c r="K30" s="43" t="e">
        <f t="shared" si="16"/>
        <v>#DIV/0!</v>
      </c>
      <c r="L30" s="43" t="e">
        <f t="shared" si="16"/>
        <v>#DIV/0!</v>
      </c>
      <c r="M30" s="43" t="e">
        <f t="shared" si="16"/>
        <v>#DIV/0!</v>
      </c>
      <c r="N30" s="43" t="e">
        <f t="shared" si="16"/>
        <v>#DIV/0!</v>
      </c>
      <c r="O30" s="43" t="e">
        <f t="shared" si="16"/>
        <v>#DIV/0!</v>
      </c>
      <c r="P30" s="43" t="e">
        <f t="shared" si="16"/>
        <v>#DIV/0!</v>
      </c>
      <c r="Q30" s="79" t="e">
        <f t="shared" si="16"/>
        <v>#DIV/0!</v>
      </c>
      <c r="R30" s="79" t="e">
        <f t="shared" si="16"/>
        <v>#DIV/0!</v>
      </c>
      <c r="S30" s="79" t="e">
        <f t="shared" si="16"/>
        <v>#DIV/0!</v>
      </c>
      <c r="T30" s="79" t="e">
        <f t="shared" si="16"/>
        <v>#DIV/0!</v>
      </c>
      <c r="U30" s="79" t="e">
        <f t="shared" si="16"/>
        <v>#DIV/0!</v>
      </c>
      <c r="V30" s="79" t="e">
        <f t="shared" si="16"/>
        <v>#DIV/0!</v>
      </c>
      <c r="W30" s="79" t="e">
        <f t="shared" si="16"/>
        <v>#DIV/0!</v>
      </c>
      <c r="X30" s="79" t="e">
        <f t="shared" si="16"/>
        <v>#DIV/0!</v>
      </c>
      <c r="Y30" s="79" t="e">
        <f t="shared" si="16"/>
        <v>#DIV/0!</v>
      </c>
      <c r="Z30" s="79" t="e">
        <f t="shared" si="16"/>
        <v>#DIV/0!</v>
      </c>
      <c r="AA30" s="79" t="e">
        <f t="shared" si="16"/>
        <v>#DIV/0!</v>
      </c>
      <c r="AB30" s="79" t="e">
        <f t="shared" si="16"/>
        <v>#DIV/0!</v>
      </c>
      <c r="AC30" s="79" t="e">
        <f t="shared" si="16"/>
        <v>#DIV/0!</v>
      </c>
      <c r="AD30" s="79" t="e">
        <f t="shared" si="16"/>
        <v>#DIV/0!</v>
      </c>
      <c r="BH30" s="18"/>
      <c r="BI30" s="18"/>
      <c r="BJ30" s="18"/>
      <c r="BK30" s="18"/>
      <c r="BL30" s="18"/>
    </row>
    <row r="31" spans="2:64" x14ac:dyDescent="0.2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BH31" s="18"/>
      <c r="BI31" s="18"/>
      <c r="BJ31" s="18"/>
      <c r="BK31" s="18"/>
      <c r="BL31" s="18"/>
    </row>
    <row r="32" spans="2:64" x14ac:dyDescent="0.2">
      <c r="B32" s="44"/>
      <c r="C32" s="4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 x14ac:dyDescent="0.2">
      <c r="B33" s="44"/>
      <c r="C33" s="2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 x14ac:dyDescent="0.2">
      <c r="B34" s="44"/>
      <c r="C34" s="29"/>
      <c r="K34" s="18"/>
      <c r="L34" s="18"/>
      <c r="M34" s="18"/>
      <c r="N34" s="18"/>
      <c r="O34" s="18"/>
      <c r="P34" s="18"/>
      <c r="Q34" s="18" t="s">
        <v>544</v>
      </c>
      <c r="R34" s="18" t="s">
        <v>545</v>
      </c>
      <c r="S34" s="18" t="s">
        <v>552</v>
      </c>
      <c r="T34" s="18" t="s">
        <v>546</v>
      </c>
      <c r="U34" s="18" t="s">
        <v>547</v>
      </c>
      <c r="V34" s="22" t="s">
        <v>549</v>
      </c>
      <c r="W34" s="18" t="s">
        <v>548</v>
      </c>
      <c r="X34" s="18" t="s">
        <v>551</v>
      </c>
      <c r="Y34" s="22" t="s">
        <v>550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 x14ac:dyDescent="0.2">
      <c r="B35" s="44"/>
      <c r="C35" s="29"/>
      <c r="D35" s="22"/>
      <c r="E35" s="22"/>
      <c r="F35" s="22"/>
      <c r="G35" s="22"/>
      <c r="H35" s="22"/>
      <c r="I35" s="22"/>
      <c r="J35" s="22"/>
      <c r="K35" s="45"/>
      <c r="L35" s="23"/>
      <c r="M35" s="23"/>
      <c r="N35" s="23"/>
      <c r="O35" s="23"/>
      <c r="P35" s="22" t="s">
        <v>38</v>
      </c>
      <c r="Q35" s="23">
        <f>AVERAGE(J28:L28)</f>
        <v>1.9169411673406595E-2</v>
      </c>
      <c r="R35" s="23">
        <f>AVERAGE(M28:O28)</f>
        <v>2.1379104462998677E-2</v>
      </c>
      <c r="S35" s="23">
        <f>P28</f>
        <v>2.1221240913361934E-2</v>
      </c>
      <c r="T35" s="23">
        <f>AVERAGE(Q28:S28)</f>
        <v>4.657488099534688E-2</v>
      </c>
      <c r="U35" s="23">
        <f>AVERAGE(T28:V28)</f>
        <v>4.2959819653666041E-2</v>
      </c>
      <c r="V35" s="23">
        <f>W28</f>
        <v>6.7703507696960458E-2</v>
      </c>
      <c r="W35" s="23">
        <f>AVERAGE(X28:Z28)</f>
        <v>1.7101348577791848E-2</v>
      </c>
      <c r="X35" s="23">
        <f>AVERAGE(AA28:AC28)</f>
        <v>2.3259227915856856E-2</v>
      </c>
      <c r="Y35" s="23">
        <f>AD28</f>
        <v>2.8651606154947731E-2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 x14ac:dyDescent="0.2">
      <c r="B36" s="44"/>
      <c r="C36" s="29"/>
      <c r="D36" s="22"/>
      <c r="E36" s="22"/>
      <c r="F36" s="22"/>
      <c r="G36" s="22"/>
      <c r="H36" s="22"/>
      <c r="I36" s="22"/>
      <c r="J36" s="22"/>
      <c r="K36" s="45"/>
      <c r="Q36" s="22">
        <f>STDEV(J28:L28)</f>
        <v>1.6555500656048126E-2</v>
      </c>
      <c r="R36" s="22">
        <f>STDEV(M28:O28)</f>
        <v>4.6005723095463354E-3</v>
      </c>
      <c r="T36" s="22">
        <f>STDEV(Q28:S28)</f>
        <v>1.1760487957673454E-2</v>
      </c>
      <c r="U36" s="22">
        <f>STDEV(T28:V28)</f>
        <v>3.635425508187459E-3</v>
      </c>
      <c r="V36" s="23"/>
      <c r="W36" s="22">
        <f>STDEV(X28:Z28)</f>
        <v>8.096117491272899E-3</v>
      </c>
      <c r="X36" s="22">
        <f>STDEV(AA28:AC28)</f>
        <v>3.336780283893941E-3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 x14ac:dyDescent="0.2">
      <c r="B37" s="44"/>
      <c r="C37" s="29"/>
      <c r="D37" s="22"/>
      <c r="E37" s="22"/>
      <c r="F37" s="22"/>
      <c r="G37" s="22"/>
      <c r="H37" s="22"/>
      <c r="I37" s="22"/>
      <c r="J37" s="22"/>
      <c r="K37" s="45"/>
      <c r="L37" s="46"/>
      <c r="M37" s="46"/>
      <c r="P37" s="22" t="s">
        <v>39</v>
      </c>
      <c r="Q37" s="22">
        <f>Q36/SQRT(3)</f>
        <v>9.5583227603384131E-3</v>
      </c>
      <c r="R37" s="22">
        <f>R36/SQRT(3)</f>
        <v>2.6561416613429152E-3</v>
      </c>
      <c r="S37" s="23">
        <f>P29</f>
        <v>2.5525470706639036E-4</v>
      </c>
      <c r="T37" s="22">
        <f>T36/SQRT(3)</f>
        <v>6.7899208881641217E-3</v>
      </c>
      <c r="U37" s="22">
        <f>U36/SQRT(3)</f>
        <v>2.0989138957708616E-3</v>
      </c>
      <c r="V37" s="23">
        <f>W29</f>
        <v>1.1107194709860293E-3</v>
      </c>
      <c r="W37" s="22">
        <f>W36/SQRT(3)</f>
        <v>4.6742956129772464E-3</v>
      </c>
      <c r="X37" s="22">
        <f>X36/SQRT(3)</f>
        <v>1.9264909951328029E-3</v>
      </c>
      <c r="Y37" s="23">
        <f>AD29</f>
        <v>1.0943526847915657E-3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 x14ac:dyDescent="0.2">
      <c r="B38" s="44"/>
      <c r="C38" s="29"/>
      <c r="D38" s="22"/>
      <c r="E38" s="22"/>
      <c r="F38" s="22"/>
      <c r="G38" s="22"/>
      <c r="H38" s="22"/>
      <c r="I38" s="22"/>
      <c r="J38" s="22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 x14ac:dyDescent="0.2">
      <c r="B39" s="44"/>
      <c r="C39" s="29"/>
      <c r="D39" s="22"/>
      <c r="E39" s="22"/>
      <c r="F39" s="22"/>
      <c r="G39" s="22"/>
      <c r="H39" s="22"/>
      <c r="I39" s="22"/>
      <c r="J39" s="22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 x14ac:dyDescent="0.2">
      <c r="B40" s="44"/>
      <c r="C40" s="29"/>
      <c r="D40" s="22"/>
      <c r="E40" s="22"/>
      <c r="F40" s="22"/>
      <c r="G40" s="22"/>
      <c r="H40" s="22"/>
      <c r="I40" s="22"/>
      <c r="J40" s="22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 x14ac:dyDescent="0.2">
      <c r="B41" s="22"/>
      <c r="C41" s="22"/>
      <c r="D41" s="22"/>
      <c r="E41" s="22"/>
      <c r="F41" s="22"/>
      <c r="G41" s="22"/>
      <c r="H41" s="22"/>
      <c r="I41" s="22"/>
      <c r="J41" s="22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 x14ac:dyDescent="0.2">
      <c r="B42" s="22"/>
      <c r="C42" s="22"/>
      <c r="D42" s="22"/>
      <c r="E42" s="22"/>
      <c r="F42" s="22"/>
      <c r="G42" s="22"/>
      <c r="H42" s="22"/>
      <c r="I42" s="22"/>
      <c r="J42" s="22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 x14ac:dyDescent="0.2">
      <c r="B43" s="22"/>
      <c r="C43" s="22"/>
      <c r="D43" s="22"/>
      <c r="E43" s="22"/>
      <c r="F43" s="22"/>
      <c r="G43" s="22"/>
      <c r="H43" s="22"/>
      <c r="I43" s="22"/>
      <c r="J43" s="22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 x14ac:dyDescent="0.2">
      <c r="B44" s="22"/>
      <c r="C44" s="22"/>
      <c r="D44" s="22"/>
      <c r="E44" s="22"/>
      <c r="F44" s="22"/>
      <c r="G44" s="22"/>
      <c r="H44" s="22"/>
      <c r="I44" s="22"/>
      <c r="J44" s="22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 x14ac:dyDescent="0.2">
      <c r="B45" s="22"/>
      <c r="C45" s="22"/>
      <c r="D45" s="22"/>
      <c r="E45" s="22"/>
      <c r="F45" s="22"/>
      <c r="G45" s="22"/>
      <c r="H45" s="22"/>
      <c r="I45" s="22"/>
      <c r="J45" s="22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 x14ac:dyDescent="0.2">
      <c r="B46" s="22"/>
      <c r="C46" s="22"/>
      <c r="D46" s="22"/>
      <c r="E46" s="22"/>
      <c r="F46" s="22"/>
      <c r="G46" s="22"/>
      <c r="H46" s="22"/>
      <c r="I46" s="22"/>
      <c r="J46" s="22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 x14ac:dyDescent="0.2">
      <c r="B47" s="22"/>
      <c r="C47" s="22"/>
      <c r="D47" s="22"/>
      <c r="E47" s="22"/>
      <c r="F47" s="22"/>
      <c r="G47" s="22"/>
      <c r="H47" s="22"/>
      <c r="I47" s="22"/>
      <c r="J47" s="22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 x14ac:dyDescent="0.2">
      <c r="B48" s="22"/>
      <c r="C48" s="22"/>
      <c r="D48" s="22"/>
      <c r="E48" s="22"/>
      <c r="F48" s="22"/>
      <c r="G48" s="22"/>
      <c r="H48" s="22"/>
      <c r="I48" s="22"/>
      <c r="J48" s="22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 x14ac:dyDescent="0.2">
      <c r="B49" s="22"/>
      <c r="C49" s="22"/>
      <c r="D49" s="22"/>
      <c r="E49" s="22"/>
      <c r="F49" s="22"/>
      <c r="G49" s="22"/>
      <c r="H49" s="22"/>
      <c r="I49" s="22"/>
      <c r="J49" s="22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 x14ac:dyDescent="0.2">
      <c r="B50" s="22"/>
      <c r="C50" s="22"/>
      <c r="D50" s="22"/>
      <c r="E50" s="22"/>
      <c r="F50" s="22"/>
      <c r="G50" s="22"/>
      <c r="H50" s="22"/>
      <c r="I50" s="22"/>
      <c r="J50" s="22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 x14ac:dyDescent="0.2">
      <c r="B51" s="22"/>
      <c r="C51" s="22"/>
      <c r="D51" s="22"/>
      <c r="E51" s="22"/>
      <c r="F51" s="22"/>
      <c r="G51" s="22"/>
      <c r="H51" s="22"/>
      <c r="I51" s="22"/>
      <c r="J51" s="22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 x14ac:dyDescent="0.2">
      <c r="B52" s="22"/>
      <c r="C52" s="22"/>
      <c r="D52" s="22"/>
      <c r="E52" s="22"/>
      <c r="F52" s="22"/>
      <c r="G52" s="22"/>
      <c r="H52" s="22"/>
      <c r="I52" s="22"/>
      <c r="J52" s="22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 x14ac:dyDescent="0.2">
      <c r="B53" s="22"/>
      <c r="C53" s="22"/>
      <c r="D53" s="22"/>
      <c r="E53" s="22"/>
      <c r="F53" s="22"/>
      <c r="G53" s="22"/>
      <c r="H53" s="22"/>
      <c r="I53" s="22"/>
      <c r="J53" s="22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 x14ac:dyDescent="0.2">
      <c r="G54" s="22"/>
      <c r="H54" s="22"/>
      <c r="I54" s="22"/>
      <c r="J54" s="22"/>
      <c r="BI54" s="18"/>
      <c r="BJ54" s="18"/>
      <c r="BK54" s="18"/>
      <c r="BL54" s="1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68CD-2CD4-064E-A15B-987A2FB1B4A8}">
  <dimension ref="A1:BL54"/>
  <sheetViews>
    <sheetView topLeftCell="O2" zoomScale="80" zoomScaleNormal="80" workbookViewId="0">
      <selection activeCell="AC7" sqref="AC7"/>
    </sheetView>
  </sheetViews>
  <sheetFormatPr baseColWidth="10" defaultColWidth="8.83203125" defaultRowHeight="15" x14ac:dyDescent="0.2"/>
  <cols>
    <col min="1" max="1" width="6.5" style="18" customWidth="1"/>
    <col min="2" max="2" width="14.5" style="18" customWidth="1"/>
    <col min="3" max="3" width="13.1640625" style="18" customWidth="1"/>
    <col min="4" max="4" width="13.83203125" style="18" customWidth="1"/>
    <col min="5" max="5" width="14" style="18" customWidth="1"/>
    <col min="6" max="6" width="12.5" style="18" customWidth="1"/>
    <col min="7" max="7" width="13.5" style="18" customWidth="1"/>
    <col min="8" max="8" width="11.6640625" style="18" customWidth="1"/>
    <col min="9" max="9" width="12.83203125" style="18" customWidth="1"/>
    <col min="10" max="10" width="12.6640625" style="18" customWidth="1"/>
    <col min="11" max="11" width="16" style="22" customWidth="1"/>
    <col min="12" max="12" width="14.83203125" style="22" customWidth="1"/>
    <col min="13" max="13" width="15.83203125" style="22" customWidth="1"/>
    <col min="14" max="14" width="15.6640625" style="22" customWidth="1"/>
    <col min="15" max="15" width="16.33203125" style="22" customWidth="1"/>
    <col min="16" max="16" width="16" style="22" customWidth="1"/>
    <col min="17" max="18" width="16.6640625" style="22" customWidth="1"/>
    <col min="19" max="19" width="15.83203125" style="22" customWidth="1"/>
    <col min="20" max="20" width="16.33203125" style="22" customWidth="1"/>
    <col min="21" max="21" width="17" style="22" customWidth="1"/>
    <col min="22" max="22" width="17.33203125" style="22" customWidth="1"/>
    <col min="23" max="23" width="17.6640625" style="22" customWidth="1"/>
    <col min="24" max="34" width="12.5" style="22" customWidth="1"/>
    <col min="35" max="64" width="8.83203125" style="22"/>
    <col min="65" max="16384" width="8.83203125" style="18"/>
  </cols>
  <sheetData>
    <row r="1" spans="1:64" x14ac:dyDescent="0.2">
      <c r="A1" s="16"/>
      <c r="B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x14ac:dyDescent="0.2">
      <c r="A2" s="17"/>
      <c r="B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">
      <c r="B3" s="19" t="s">
        <v>30</v>
      </c>
      <c r="C3" s="20">
        <v>23.845230102539062</v>
      </c>
      <c r="D3" s="20">
        <v>24.085693359375</v>
      </c>
      <c r="E3" s="20">
        <v>22.851764678955078</v>
      </c>
      <c r="F3" s="20">
        <v>23.269388198852539</v>
      </c>
      <c r="G3" s="20">
        <v>23.007865905761719</v>
      </c>
      <c r="H3" s="20">
        <v>23.266141891479492</v>
      </c>
      <c r="I3" s="21">
        <v>22.52055549621582</v>
      </c>
      <c r="J3" s="88">
        <v>30.025556564331055</v>
      </c>
      <c r="K3" s="89">
        <v>28.589000701904297</v>
      </c>
      <c r="L3" s="89">
        <v>29.843681335449219</v>
      </c>
      <c r="M3" s="89">
        <v>28.832180023193359</v>
      </c>
      <c r="N3" s="89">
        <v>28.564189910888672</v>
      </c>
      <c r="O3" s="89">
        <v>30.027942657470703</v>
      </c>
      <c r="P3" s="89">
        <v>28.352766036987305</v>
      </c>
      <c r="Q3" s="20">
        <v>28.928213119506836</v>
      </c>
      <c r="R3" s="20">
        <v>28.733142852783203</v>
      </c>
      <c r="S3" s="20">
        <v>27.972269058227539</v>
      </c>
      <c r="T3" s="20">
        <v>28.616785049438477</v>
      </c>
      <c r="U3" s="20">
        <v>27.89130973815918</v>
      </c>
      <c r="V3" s="20">
        <v>28.510534286499023</v>
      </c>
      <c r="W3" s="20">
        <v>26.473638534545898</v>
      </c>
      <c r="X3" s="20">
        <v>30.947473526000977</v>
      </c>
      <c r="Y3" s="74">
        <v>29.647539138793945</v>
      </c>
      <c r="Z3" s="74">
        <v>29.636987686157227</v>
      </c>
      <c r="AA3" s="74">
        <v>29.52880859375</v>
      </c>
      <c r="AB3" s="74">
        <v>28.384679794311523</v>
      </c>
      <c r="AC3" s="74">
        <v>28.504152297973633</v>
      </c>
      <c r="AD3" s="20">
        <v>27.893360137939453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4" x14ac:dyDescent="0.2">
      <c r="B4" s="19" t="s">
        <v>31</v>
      </c>
      <c r="C4" s="20">
        <v>23.970010757446289</v>
      </c>
      <c r="D4" s="20">
        <v>24.062623977661133</v>
      </c>
      <c r="E4" s="20">
        <v>22.841575622558594</v>
      </c>
      <c r="F4" s="20">
        <v>23.988603591918945</v>
      </c>
      <c r="G4" s="20">
        <v>22.974641799926758</v>
      </c>
      <c r="H4" s="20">
        <v>23.169010162353516</v>
      </c>
      <c r="I4" s="21">
        <v>22.423656463623047</v>
      </c>
      <c r="J4" s="88">
        <v>30.231607437133789</v>
      </c>
      <c r="K4" s="89">
        <v>28.703014373779297</v>
      </c>
      <c r="L4" s="89">
        <v>29.300746917724609</v>
      </c>
      <c r="M4" s="89">
        <v>28.88294792175293</v>
      </c>
      <c r="N4" s="89">
        <v>28.29217529296875</v>
      </c>
      <c r="O4" s="89">
        <v>28.928300857543945</v>
      </c>
      <c r="P4" s="89">
        <v>28.273708343505859</v>
      </c>
      <c r="Q4" s="20">
        <v>28.850711822509766</v>
      </c>
      <c r="R4" s="20">
        <v>28.444263458251953</v>
      </c>
      <c r="S4" s="20">
        <v>28.261758804321289</v>
      </c>
      <c r="T4" s="20">
        <v>28.474725723266602</v>
      </c>
      <c r="U4" s="20">
        <v>28.104387283325195</v>
      </c>
      <c r="V4" s="20">
        <v>28.475278854370117</v>
      </c>
      <c r="W4" s="20">
        <v>26.611251831054688</v>
      </c>
      <c r="X4" s="20">
        <v>30.40666389465332</v>
      </c>
      <c r="Y4" s="74">
        <v>29.853815078735352</v>
      </c>
      <c r="Z4" s="74">
        <v>29.634250640869141</v>
      </c>
      <c r="AA4" s="74">
        <v>29.388107299804688</v>
      </c>
      <c r="AB4" s="74">
        <v>28.48518180847168</v>
      </c>
      <c r="AC4" s="74">
        <v>28.791805267333984</v>
      </c>
      <c r="AD4" s="20">
        <v>27.728937149047852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spans="1:64" x14ac:dyDescent="0.2">
      <c r="A5" s="17"/>
      <c r="B5" s="17"/>
      <c r="C5" s="17"/>
      <c r="D5" s="24">
        <f>AVERAGE(D3:D4)</f>
        <v>24.074158668518066</v>
      </c>
      <c r="E5" s="25">
        <f t="shared" ref="E5:AD5" si="0">AVERAGE(E3:E4)</f>
        <v>22.846670150756836</v>
      </c>
      <c r="F5" s="25">
        <f t="shared" si="0"/>
        <v>23.628995895385742</v>
      </c>
      <c r="G5" s="25">
        <f t="shared" si="0"/>
        <v>22.991253852844238</v>
      </c>
      <c r="H5" s="24">
        <f t="shared" si="0"/>
        <v>23.217576026916504</v>
      </c>
      <c r="I5" s="25">
        <f t="shared" si="0"/>
        <v>22.472105979919434</v>
      </c>
      <c r="J5" s="25">
        <f t="shared" si="0"/>
        <v>30.128582000732422</v>
      </c>
      <c r="K5" s="25">
        <f t="shared" si="0"/>
        <v>28.646007537841797</v>
      </c>
      <c r="L5" s="24">
        <f t="shared" si="0"/>
        <v>29.572214126586914</v>
      </c>
      <c r="M5" s="25">
        <f t="shared" si="0"/>
        <v>28.857563972473145</v>
      </c>
      <c r="N5" s="25">
        <f t="shared" si="0"/>
        <v>28.428182601928711</v>
      </c>
      <c r="O5" s="25">
        <f t="shared" si="0"/>
        <v>29.478121757507324</v>
      </c>
      <c r="P5" s="25">
        <f t="shared" si="0"/>
        <v>28.313237190246582</v>
      </c>
      <c r="Q5" s="25">
        <f t="shared" si="0"/>
        <v>28.889462471008301</v>
      </c>
      <c r="R5" s="25">
        <f t="shared" si="0"/>
        <v>28.588703155517578</v>
      </c>
      <c r="S5" s="25">
        <f t="shared" si="0"/>
        <v>28.117013931274414</v>
      </c>
      <c r="T5" s="25">
        <f t="shared" si="0"/>
        <v>28.545755386352539</v>
      </c>
      <c r="U5" s="25">
        <f t="shared" si="0"/>
        <v>27.997848510742188</v>
      </c>
      <c r="V5" s="25">
        <f t="shared" si="0"/>
        <v>28.49290657043457</v>
      </c>
      <c r="W5" s="25">
        <f t="shared" si="0"/>
        <v>26.542445182800293</v>
      </c>
      <c r="X5" s="25">
        <f t="shared" si="0"/>
        <v>30.677068710327148</v>
      </c>
      <c r="Y5" s="25">
        <f t="shared" si="0"/>
        <v>29.750677108764648</v>
      </c>
      <c r="Z5" s="25">
        <f t="shared" si="0"/>
        <v>29.635619163513184</v>
      </c>
      <c r="AA5" s="25">
        <f t="shared" si="0"/>
        <v>29.458457946777344</v>
      </c>
      <c r="AB5" s="25">
        <f t="shared" si="0"/>
        <v>28.434930801391602</v>
      </c>
      <c r="AC5" s="25">
        <f t="shared" si="0"/>
        <v>28.647978782653809</v>
      </c>
      <c r="AD5" s="25">
        <f t="shared" si="0"/>
        <v>27.811148643493652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spans="1:64" ht="16" thickBot="1" x14ac:dyDescent="0.25">
      <c r="B6" s="26"/>
      <c r="C6" s="22"/>
      <c r="D6" s="22"/>
      <c r="E6" s="22"/>
      <c r="F6" s="22"/>
      <c r="G6" s="22"/>
      <c r="H6" s="22"/>
      <c r="I6" s="22"/>
      <c r="J6" s="46">
        <f>AVERAGE(J5:L5)</f>
        <v>29.448934555053711</v>
      </c>
      <c r="K6" s="18"/>
      <c r="L6" s="18"/>
      <c r="M6" s="42">
        <f>AVERAGE(M5:O5)</f>
        <v>28.921289443969727</v>
      </c>
      <c r="N6" s="18"/>
      <c r="O6" s="18"/>
      <c r="P6" s="18"/>
      <c r="Q6" s="18"/>
      <c r="R6" s="18"/>
      <c r="S6" s="42">
        <f>AVERAGE(Q5:S5)</f>
        <v>28.531726519266766</v>
      </c>
      <c r="T6" s="18"/>
      <c r="U6" s="18"/>
      <c r="V6" s="42">
        <f>AVERAGE(T5:V5)</f>
        <v>28.345503489176433</v>
      </c>
      <c r="W6" s="18"/>
      <c r="X6" s="18"/>
      <c r="Z6" s="46">
        <f>AVERAGE(X5:Z5)</f>
        <v>30.021121660868328</v>
      </c>
      <c r="AC6" s="46">
        <f>AVERAGE(AA5:AC5)</f>
        <v>28.84712251027425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spans="1:64" ht="16" thickBot="1" x14ac:dyDescent="0.25">
      <c r="B7" s="84" t="s">
        <v>32</v>
      </c>
      <c r="C7" s="90" t="s">
        <v>40</v>
      </c>
      <c r="D7" s="91" t="s">
        <v>41</v>
      </c>
      <c r="E7" s="91" t="s">
        <v>42</v>
      </c>
      <c r="F7" s="91" t="s">
        <v>43</v>
      </c>
      <c r="G7" s="91" t="s">
        <v>44</v>
      </c>
      <c r="H7" s="91" t="s">
        <v>45</v>
      </c>
      <c r="I7" s="92" t="s">
        <v>46</v>
      </c>
      <c r="J7" s="93" t="s">
        <v>47</v>
      </c>
      <c r="K7" s="94" t="s">
        <v>48</v>
      </c>
      <c r="L7" s="94" t="s">
        <v>49</v>
      </c>
      <c r="M7" s="94" t="s">
        <v>50</v>
      </c>
      <c r="N7" s="94" t="s">
        <v>51</v>
      </c>
      <c r="O7" s="94" t="s">
        <v>52</v>
      </c>
      <c r="P7" s="95" t="s">
        <v>53</v>
      </c>
      <c r="Q7" s="96" t="s">
        <v>57</v>
      </c>
      <c r="R7" s="97" t="s">
        <v>58</v>
      </c>
      <c r="S7" s="97" t="s">
        <v>59</v>
      </c>
      <c r="T7" s="97" t="s">
        <v>54</v>
      </c>
      <c r="U7" s="97" t="s">
        <v>55</v>
      </c>
      <c r="V7" s="97" t="s">
        <v>56</v>
      </c>
      <c r="W7" s="98" t="s">
        <v>61</v>
      </c>
      <c r="X7" s="99" t="s">
        <v>62</v>
      </c>
      <c r="Y7" s="100" t="s">
        <v>63</v>
      </c>
      <c r="Z7" s="100" t="s">
        <v>64</v>
      </c>
      <c r="AA7" s="100" t="s">
        <v>65</v>
      </c>
      <c r="AB7" s="100" t="s">
        <v>66</v>
      </c>
      <c r="AC7" s="100" t="s">
        <v>67</v>
      </c>
      <c r="AD7" s="101" t="s">
        <v>68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spans="1:64" x14ac:dyDescent="0.2">
      <c r="B8" s="19">
        <v>1</v>
      </c>
      <c r="C8" s="85">
        <v>595.069091796875</v>
      </c>
      <c r="D8" s="85">
        <v>498.81597900390625</v>
      </c>
      <c r="E8" s="85">
        <v>1233.528564453125</v>
      </c>
      <c r="F8" s="85">
        <v>907.96173095703125</v>
      </c>
      <c r="G8" s="85">
        <v>1100.0321044921875</v>
      </c>
      <c r="H8" s="85">
        <v>910.1270751953125</v>
      </c>
      <c r="I8" s="86">
        <v>1572.8731689453125</v>
      </c>
      <c r="J8" s="87">
        <v>6.3843817710876465</v>
      </c>
      <c r="K8" s="81">
        <v>18.318828582763672</v>
      </c>
      <c r="L8" s="81">
        <v>7.2958512306213379</v>
      </c>
      <c r="M8" s="81">
        <v>15.325165748596191</v>
      </c>
      <c r="N8" s="81">
        <v>18.655376434326172</v>
      </c>
      <c r="O8" s="81">
        <v>6.3732137680053711</v>
      </c>
      <c r="P8" s="81">
        <v>21.785985946655273</v>
      </c>
      <c r="Q8" s="81">
        <v>14.282455444335938</v>
      </c>
      <c r="R8" s="81">
        <v>16.480287551879883</v>
      </c>
      <c r="S8" s="81">
        <v>28.802352905273438</v>
      </c>
      <c r="T8" s="81">
        <v>17.949148178100586</v>
      </c>
      <c r="U8" s="81">
        <v>30.565170288085938</v>
      </c>
      <c r="V8" s="81">
        <v>19.404485702514648</v>
      </c>
      <c r="W8" s="81">
        <v>86.494361877441406</v>
      </c>
      <c r="X8" s="81">
        <v>3.2459135055541992</v>
      </c>
      <c r="Y8" s="82">
        <v>8.4251852035522461</v>
      </c>
      <c r="Z8" s="82">
        <v>8.4906673431396484</v>
      </c>
      <c r="AA8" s="82">
        <v>9.1920976638793945</v>
      </c>
      <c r="AB8" s="82">
        <v>21.281755447387695</v>
      </c>
      <c r="AC8" s="82">
        <v>19.495565414428711</v>
      </c>
      <c r="AD8" s="81">
        <v>30.519220352172852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spans="1:64" x14ac:dyDescent="0.2">
      <c r="B9" s="19">
        <v>2</v>
      </c>
      <c r="C9" s="30">
        <v>543.00555419921875</v>
      </c>
      <c r="D9" s="30">
        <v>507.33139038085938</v>
      </c>
      <c r="E9" s="30">
        <v>1242.7852783203125</v>
      </c>
      <c r="F9" s="30">
        <v>535.64788818359375</v>
      </c>
      <c r="G9" s="30">
        <v>1127.178466796875</v>
      </c>
      <c r="H9" s="30">
        <v>977.3597412109375</v>
      </c>
      <c r="I9" s="80">
        <v>1688.775634765625</v>
      </c>
      <c r="J9" s="21">
        <v>5.4885525703430176</v>
      </c>
      <c r="K9" s="20">
        <v>16.848670959472656</v>
      </c>
      <c r="L9" s="20">
        <v>10.866499900817871</v>
      </c>
      <c r="M9" s="20">
        <v>14.764789581298828</v>
      </c>
      <c r="N9" s="20">
        <v>22.776412963867188</v>
      </c>
      <c r="O9" s="20">
        <v>14.281536102294922</v>
      </c>
      <c r="P9" s="20">
        <v>23.087137222290039</v>
      </c>
      <c r="Q9" s="20">
        <v>15.118188858032227</v>
      </c>
      <c r="R9" s="20">
        <v>20.371372222900391</v>
      </c>
      <c r="S9" s="20">
        <v>23.290454864501953</v>
      </c>
      <c r="T9" s="20">
        <v>19.921087265014648</v>
      </c>
      <c r="U9" s="20">
        <v>26.141267776489258</v>
      </c>
      <c r="V9" s="20">
        <v>19.913003921508789</v>
      </c>
      <c r="W9" s="20">
        <v>78.187149047851562</v>
      </c>
      <c r="X9" s="20">
        <v>4.8269586563110352</v>
      </c>
      <c r="Y9" s="20">
        <v>7.2418026924133301</v>
      </c>
      <c r="Z9" s="20">
        <v>8.5077362060546875</v>
      </c>
      <c r="AA9" s="20">
        <v>10.191803932189941</v>
      </c>
      <c r="AB9" s="20">
        <v>19.768835067749023</v>
      </c>
      <c r="AC9" s="20">
        <v>15.785965919494629</v>
      </c>
      <c r="AD9" s="20">
        <v>34.432544708251953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1:64" x14ac:dyDescent="0.2">
      <c r="B10" s="31" t="s">
        <v>33</v>
      </c>
      <c r="C10" s="32">
        <f t="shared" ref="C10:AD10" si="1">AVERAGE(C8:C9)</f>
        <v>569.03732299804688</v>
      </c>
      <c r="D10" s="32">
        <f t="shared" si="1"/>
        <v>503.07368469238281</v>
      </c>
      <c r="E10" s="32">
        <f t="shared" si="1"/>
        <v>1238.1569213867188</v>
      </c>
      <c r="F10" s="32">
        <f t="shared" si="1"/>
        <v>721.8048095703125</v>
      </c>
      <c r="G10" s="32">
        <f t="shared" si="1"/>
        <v>1113.6052856445312</v>
      </c>
      <c r="H10" s="32">
        <f t="shared" si="1"/>
        <v>943.743408203125</v>
      </c>
      <c r="I10" s="32">
        <f t="shared" si="1"/>
        <v>1630.8244018554688</v>
      </c>
      <c r="J10" s="32">
        <f t="shared" si="1"/>
        <v>5.936467170715332</v>
      </c>
      <c r="K10" s="32">
        <f t="shared" si="1"/>
        <v>17.583749771118164</v>
      </c>
      <c r="L10" s="32">
        <f t="shared" si="1"/>
        <v>9.0811755657196045</v>
      </c>
      <c r="M10" s="32">
        <f t="shared" si="1"/>
        <v>15.04497766494751</v>
      </c>
      <c r="N10" s="32">
        <f t="shared" si="1"/>
        <v>20.71589469909668</v>
      </c>
      <c r="O10" s="32">
        <f t="shared" si="1"/>
        <v>10.327374935150146</v>
      </c>
      <c r="P10" s="32">
        <f t="shared" si="1"/>
        <v>22.436561584472656</v>
      </c>
      <c r="Q10" s="76">
        <f t="shared" si="1"/>
        <v>14.700322151184082</v>
      </c>
      <c r="R10" s="76">
        <f t="shared" si="1"/>
        <v>18.425829887390137</v>
      </c>
      <c r="S10" s="76">
        <f t="shared" si="1"/>
        <v>26.046403884887695</v>
      </c>
      <c r="T10" s="76">
        <f t="shared" si="1"/>
        <v>18.935117721557617</v>
      </c>
      <c r="U10" s="76">
        <f t="shared" si="1"/>
        <v>28.353219032287598</v>
      </c>
      <c r="V10" s="76">
        <f t="shared" si="1"/>
        <v>19.658744812011719</v>
      </c>
      <c r="W10" s="76">
        <f t="shared" si="1"/>
        <v>82.340755462646484</v>
      </c>
      <c r="X10" s="76">
        <f t="shared" si="1"/>
        <v>4.0364360809326172</v>
      </c>
      <c r="Y10" s="76">
        <f t="shared" si="1"/>
        <v>7.8334939479827881</v>
      </c>
      <c r="Z10" s="76">
        <f t="shared" si="1"/>
        <v>8.499201774597168</v>
      </c>
      <c r="AA10" s="76">
        <f t="shared" si="1"/>
        <v>9.691950798034668</v>
      </c>
      <c r="AB10" s="76">
        <f t="shared" si="1"/>
        <v>20.525295257568359</v>
      </c>
      <c r="AC10" s="76">
        <f t="shared" si="1"/>
        <v>17.64076566696167</v>
      </c>
      <c r="AD10" s="76">
        <f t="shared" si="1"/>
        <v>32.475882530212402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4" x14ac:dyDescent="0.2">
      <c r="B11" s="19" t="s">
        <v>34</v>
      </c>
      <c r="C11" s="31">
        <f t="shared" ref="C11:AD11" si="2">STDEV(C8:C9)</f>
        <v>36.814480487863506</v>
      </c>
      <c r="D11" s="31">
        <f t="shared" si="2"/>
        <v>6.0213051292366311</v>
      </c>
      <c r="E11" s="31">
        <f t="shared" si="2"/>
        <v>6.5454851469918314</v>
      </c>
      <c r="F11" s="31">
        <f t="shared" si="2"/>
        <v>263.26564295471974</v>
      </c>
      <c r="G11" s="31">
        <f t="shared" si="2"/>
        <v>19.195376870191406</v>
      </c>
      <c r="H11" s="31">
        <f t="shared" si="2"/>
        <v>47.54067405689878</v>
      </c>
      <c r="I11" s="31">
        <f t="shared" si="2"/>
        <v>81.955419537785019</v>
      </c>
      <c r="J11" s="31">
        <f t="shared" si="2"/>
        <v>0.63344690263145209</v>
      </c>
      <c r="K11" s="31">
        <f t="shared" si="2"/>
        <v>1.039558424842175</v>
      </c>
      <c r="L11" s="31">
        <f t="shared" si="2"/>
        <v>2.524829887930697</v>
      </c>
      <c r="M11" s="31">
        <f t="shared" si="2"/>
        <v>0.39624578791129278</v>
      </c>
      <c r="N11" s="31">
        <f t="shared" si="2"/>
        <v>2.9140128755559283</v>
      </c>
      <c r="O11" s="31">
        <f t="shared" si="2"/>
        <v>5.592028350385168</v>
      </c>
      <c r="P11" s="31">
        <f t="shared" si="2"/>
        <v>0.92005289035086946</v>
      </c>
      <c r="Q11" s="31">
        <f t="shared" si="2"/>
        <v>0.59095276408882824</v>
      </c>
      <c r="R11" s="31">
        <f t="shared" si="2"/>
        <v>2.7514123570496274</v>
      </c>
      <c r="S11" s="31">
        <f t="shared" si="2"/>
        <v>3.8975004818383621</v>
      </c>
      <c r="T11" s="31">
        <f t="shared" si="2"/>
        <v>1.3943715004437423</v>
      </c>
      <c r="U11" s="31">
        <f t="shared" si="2"/>
        <v>3.1281714652582115</v>
      </c>
      <c r="V11" s="31">
        <f t="shared" si="2"/>
        <v>0.35957668100766266</v>
      </c>
      <c r="W11" s="31">
        <f t="shared" si="2"/>
        <v>5.8740865245628662</v>
      </c>
      <c r="X11" s="31">
        <f t="shared" si="2"/>
        <v>1.117967747462266</v>
      </c>
      <c r="Y11" s="31">
        <f t="shared" si="2"/>
        <v>0.83677779836389266</v>
      </c>
      <c r="Z11" s="31">
        <f t="shared" si="2"/>
        <v>1.2069508714367702E-2</v>
      </c>
      <c r="AA11" s="31">
        <f t="shared" si="2"/>
        <v>0.7068990815170858</v>
      </c>
      <c r="AB11" s="31">
        <f t="shared" si="2"/>
        <v>1.0697962598378308</v>
      </c>
      <c r="AC11" s="31">
        <f t="shared" si="2"/>
        <v>2.6230829583540811</v>
      </c>
      <c r="AD11" s="31">
        <f t="shared" si="2"/>
        <v>2.7671381891660123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x14ac:dyDescent="0.2">
      <c r="C12" s="33"/>
      <c r="D12" s="33"/>
      <c r="E12" s="33"/>
      <c r="F12" s="33"/>
      <c r="G12" s="33"/>
      <c r="H12" s="33"/>
      <c r="I12" s="17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1:64" x14ac:dyDescent="0.2">
      <c r="B13" s="19">
        <v>1</v>
      </c>
      <c r="C13" s="34" t="e">
        <f t="shared" ref="C13:AD13" si="3">C8/C21</f>
        <v>#DIV/0!</v>
      </c>
      <c r="D13" s="34" t="e">
        <f t="shared" si="3"/>
        <v>#DIV/0!</v>
      </c>
      <c r="E13" s="34" t="e">
        <f t="shared" si="3"/>
        <v>#DIV/0!</v>
      </c>
      <c r="F13" s="34" t="e">
        <f t="shared" si="3"/>
        <v>#DIV/0!</v>
      </c>
      <c r="G13" s="34" t="e">
        <f t="shared" si="3"/>
        <v>#DIV/0!</v>
      </c>
      <c r="H13" s="34" t="e">
        <f t="shared" si="3"/>
        <v>#DIV/0!</v>
      </c>
      <c r="I13" s="34" t="e">
        <f t="shared" si="3"/>
        <v>#DIV/0!</v>
      </c>
      <c r="J13" s="34">
        <f t="shared" si="3"/>
        <v>1.072880756049574E-2</v>
      </c>
      <c r="K13" s="34">
        <f t="shared" si="3"/>
        <v>3.6724622614024593E-2</v>
      </c>
      <c r="L13" s="34">
        <f t="shared" si="3"/>
        <v>5.9146187943007996E-3</v>
      </c>
      <c r="M13" s="34">
        <f t="shared" si="3"/>
        <v>1.6878647222766534E-2</v>
      </c>
      <c r="N13" s="34">
        <f t="shared" si="3"/>
        <v>1.6958938160207725E-2</v>
      </c>
      <c r="O13" s="34">
        <f t="shared" si="3"/>
        <v>7.0025537550761083E-3</v>
      </c>
      <c r="P13" s="34">
        <f t="shared" si="3"/>
        <v>1.3851076092336059E-2</v>
      </c>
      <c r="Q13" s="34">
        <f t="shared" si="3"/>
        <v>2.4001339745622699E-2</v>
      </c>
      <c r="R13" s="34">
        <f t="shared" si="3"/>
        <v>3.303881239889235E-2</v>
      </c>
      <c r="S13" s="34">
        <f t="shared" si="3"/>
        <v>2.3349562981577754E-2</v>
      </c>
      <c r="T13" s="34">
        <f t="shared" si="3"/>
        <v>1.9768617515609828E-2</v>
      </c>
      <c r="U13" s="34">
        <f t="shared" si="3"/>
        <v>2.7785707492778918E-2</v>
      </c>
      <c r="V13" s="34">
        <f t="shared" si="3"/>
        <v>2.1320633383366233E-2</v>
      </c>
      <c r="W13" s="34">
        <f t="shared" si="3"/>
        <v>5.4991313721398184E-2</v>
      </c>
      <c r="X13" s="34">
        <f t="shared" si="3"/>
        <v>5.4546834145810111E-3</v>
      </c>
      <c r="Y13" s="34">
        <f t="shared" si="3"/>
        <v>1.6890367506623656E-2</v>
      </c>
      <c r="Z13" s="34">
        <f t="shared" si="3"/>
        <v>6.8832352876270183E-3</v>
      </c>
      <c r="AA13" s="34">
        <f t="shared" si="3"/>
        <v>1.0123882263397294E-2</v>
      </c>
      <c r="AB13" s="34">
        <f t="shared" si="3"/>
        <v>1.934648576207881E-2</v>
      </c>
      <c r="AC13" s="34">
        <f t="shared" si="3"/>
        <v>2.1420707004288362E-2</v>
      </c>
      <c r="AD13" s="34">
        <f t="shared" si="3"/>
        <v>1.9403484625932978E-2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64" x14ac:dyDescent="0.2">
      <c r="B14" s="19">
        <v>2</v>
      </c>
      <c r="C14" s="34" t="e">
        <f t="shared" ref="C14:AD14" si="4">C8/C22</f>
        <v>#DIV/0!</v>
      </c>
      <c r="D14" s="34" t="e">
        <f t="shared" si="4"/>
        <v>#DIV/0!</v>
      </c>
      <c r="E14" s="34" t="e">
        <f t="shared" si="4"/>
        <v>#DIV/0!</v>
      </c>
      <c r="F14" s="34" t="e">
        <f t="shared" si="4"/>
        <v>#DIV/0!</v>
      </c>
      <c r="G14" s="34" t="e">
        <f t="shared" si="4"/>
        <v>#DIV/0!</v>
      </c>
      <c r="H14" s="34" t="e">
        <f t="shared" si="4"/>
        <v>#DIV/0!</v>
      </c>
      <c r="I14" s="34" t="e">
        <f t="shared" si="4"/>
        <v>#DIV/0!</v>
      </c>
      <c r="J14" s="34">
        <f t="shared" si="4"/>
        <v>1.1757488890703565E-2</v>
      </c>
      <c r="K14" s="34">
        <f t="shared" si="4"/>
        <v>3.6108210392839131E-2</v>
      </c>
      <c r="L14" s="34">
        <f t="shared" si="4"/>
        <v>5.870564576112498E-3</v>
      </c>
      <c r="M14" s="34">
        <f t="shared" si="4"/>
        <v>2.8610522111016851E-2</v>
      </c>
      <c r="N14" s="34">
        <f t="shared" si="4"/>
        <v>1.6550508179365347E-2</v>
      </c>
      <c r="O14" s="34">
        <f t="shared" si="4"/>
        <v>6.5208474416073581E-3</v>
      </c>
      <c r="P14" s="34">
        <f t="shared" si="4"/>
        <v>1.2900462025956941E-2</v>
      </c>
      <c r="Q14" s="34">
        <f t="shared" si="4"/>
        <v>2.6302595496280997E-2</v>
      </c>
      <c r="R14" s="34">
        <f t="shared" si="4"/>
        <v>3.2484265441387231E-2</v>
      </c>
      <c r="S14" s="34">
        <f t="shared" si="4"/>
        <v>2.3175646998491391E-2</v>
      </c>
      <c r="T14" s="34">
        <f t="shared" si="4"/>
        <v>3.3509229802001016E-2</v>
      </c>
      <c r="U14" s="34">
        <f t="shared" si="4"/>
        <v>2.7116531399808921E-2</v>
      </c>
      <c r="V14" s="34">
        <f t="shared" si="4"/>
        <v>1.9853985062319748E-2</v>
      </c>
      <c r="W14" s="34">
        <f t="shared" si="4"/>
        <v>5.1217201442775098E-2</v>
      </c>
      <c r="X14" s="34">
        <f t="shared" si="4"/>
        <v>5.9776801184676896E-3</v>
      </c>
      <c r="Y14" s="34">
        <f t="shared" si="4"/>
        <v>1.6606867549093237E-2</v>
      </c>
      <c r="Z14" s="34">
        <f t="shared" si="4"/>
        <v>6.8319664637605118E-3</v>
      </c>
      <c r="AA14" s="34">
        <f t="shared" si="4"/>
        <v>1.7160709239515935E-2</v>
      </c>
      <c r="AB14" s="34">
        <f t="shared" si="4"/>
        <v>1.8880555363929612E-2</v>
      </c>
      <c r="AC14" s="34">
        <f t="shared" si="4"/>
        <v>1.9947174609703005E-2</v>
      </c>
      <c r="AD14" s="34">
        <f t="shared" si="4"/>
        <v>1.8071802863503791E-2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1:64" x14ac:dyDescent="0.2">
      <c r="B15" s="19">
        <v>3</v>
      </c>
      <c r="C15" s="34" t="e">
        <f t="shared" ref="C15:AD15" si="5">C9/C21</f>
        <v>#DIV/0!</v>
      </c>
      <c r="D15" s="34" t="e">
        <f t="shared" si="5"/>
        <v>#DIV/0!</v>
      </c>
      <c r="E15" s="34" t="e">
        <f t="shared" si="5"/>
        <v>#DIV/0!</v>
      </c>
      <c r="F15" s="34" t="e">
        <f t="shared" si="5"/>
        <v>#DIV/0!</v>
      </c>
      <c r="G15" s="34" t="e">
        <f t="shared" si="5"/>
        <v>#DIV/0!</v>
      </c>
      <c r="H15" s="34" t="e">
        <f t="shared" si="5"/>
        <v>#DIV/0!</v>
      </c>
      <c r="I15" s="34" t="e">
        <f t="shared" si="5"/>
        <v>#DIV/0!</v>
      </c>
      <c r="J15" s="34">
        <f t="shared" si="5"/>
        <v>9.2233870755574678E-3</v>
      </c>
      <c r="K15" s="34">
        <f t="shared" si="5"/>
        <v>3.3777328050151968E-2</v>
      </c>
      <c r="L15" s="34">
        <f t="shared" si="5"/>
        <v>8.809281125674983E-3</v>
      </c>
      <c r="M15" s="34">
        <f t="shared" si="5"/>
        <v>1.626146684148912E-2</v>
      </c>
      <c r="N15" s="34">
        <f t="shared" si="5"/>
        <v>2.0705225666465033E-2</v>
      </c>
      <c r="O15" s="34">
        <f t="shared" si="5"/>
        <v>1.5691804465030466E-2</v>
      </c>
      <c r="P15" s="34">
        <f t="shared" si="5"/>
        <v>1.467832097216782E-2</v>
      </c>
      <c r="Q15" s="34">
        <f t="shared" si="5"/>
        <v>2.5405770634769877E-2</v>
      </c>
      <c r="R15" s="34">
        <f t="shared" si="5"/>
        <v>4.0839453987781861E-2</v>
      </c>
      <c r="S15" s="34">
        <f t="shared" si="5"/>
        <v>1.8881163789528935E-2</v>
      </c>
      <c r="T15" s="34">
        <f t="shared" si="5"/>
        <v>2.1940448133223583E-2</v>
      </c>
      <c r="U15" s="34">
        <f t="shared" si="5"/>
        <v>2.3764095311160909E-2</v>
      </c>
      <c r="V15" s="34">
        <f t="shared" si="5"/>
        <v>2.1879366589808873E-2</v>
      </c>
      <c r="W15" s="34">
        <f t="shared" si="5"/>
        <v>4.970976083232434E-2</v>
      </c>
      <c r="X15" s="34">
        <f t="shared" si="5"/>
        <v>8.1115936331620179E-3</v>
      </c>
      <c r="Y15" s="34">
        <f t="shared" si="5"/>
        <v>1.4517984581958668E-2</v>
      </c>
      <c r="Z15" s="34">
        <f t="shared" si="5"/>
        <v>6.8970727158041327E-3</v>
      </c>
      <c r="AA15" s="34">
        <f t="shared" si="5"/>
        <v>1.1224926761447682E-2</v>
      </c>
      <c r="AB15" s="34">
        <f t="shared" si="5"/>
        <v>1.7971143739368402E-2</v>
      </c>
      <c r="AC15" s="34">
        <f t="shared" si="5"/>
        <v>1.734479321594402E-2</v>
      </c>
      <c r="AD15" s="34">
        <f t="shared" si="5"/>
        <v>2.1891494742287861E-2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x14ac:dyDescent="0.2">
      <c r="B16" s="19">
        <v>4</v>
      </c>
      <c r="C16" s="34" t="e">
        <f t="shared" ref="C16:AD16" si="6">C9/C22</f>
        <v>#DIV/0!</v>
      </c>
      <c r="D16" s="34" t="e">
        <f t="shared" si="6"/>
        <v>#DIV/0!</v>
      </c>
      <c r="E16" s="34" t="e">
        <f t="shared" si="6"/>
        <v>#DIV/0!</v>
      </c>
      <c r="F16" s="34" t="e">
        <f t="shared" si="6"/>
        <v>#DIV/0!</v>
      </c>
      <c r="G16" s="34" t="e">
        <f t="shared" si="6"/>
        <v>#DIV/0!</v>
      </c>
      <c r="H16" s="34" t="e">
        <f t="shared" si="6"/>
        <v>#DIV/0!</v>
      </c>
      <c r="I16" s="34" t="e">
        <f t="shared" si="6"/>
        <v>#DIV/0!</v>
      </c>
      <c r="J16" s="34">
        <f t="shared" si="6"/>
        <v>1.0107728232056662E-2</v>
      </c>
      <c r="K16" s="34">
        <f t="shared" si="6"/>
        <v>3.3210385319986151E-2</v>
      </c>
      <c r="L16" s="34">
        <f t="shared" si="6"/>
        <v>8.7436664163776535E-3</v>
      </c>
      <c r="M16" s="34">
        <f t="shared" si="6"/>
        <v>2.756435693486424E-2</v>
      </c>
      <c r="N16" s="34">
        <f t="shared" si="6"/>
        <v>2.0206572104408065E-2</v>
      </c>
      <c r="O16" s="34">
        <f t="shared" si="6"/>
        <v>1.4612363800252569E-2</v>
      </c>
      <c r="P16" s="34">
        <f t="shared" si="6"/>
        <v>1.367093221089382E-2</v>
      </c>
      <c r="Q16" s="34">
        <f t="shared" si="6"/>
        <v>2.7841683645993869E-2</v>
      </c>
      <c r="R16" s="34">
        <f t="shared" si="6"/>
        <v>4.0153975506241342E-2</v>
      </c>
      <c r="S16" s="34">
        <f t="shared" si="6"/>
        <v>1.8740530058402517E-2</v>
      </c>
      <c r="T16" s="34">
        <f t="shared" si="6"/>
        <v>3.7190639045675988E-2</v>
      </c>
      <c r="U16" s="34">
        <f t="shared" si="6"/>
        <v>2.3191773571380764E-2</v>
      </c>
      <c r="V16" s="34">
        <f t="shared" si="6"/>
        <v>2.0374282960373226E-2</v>
      </c>
      <c r="W16" s="34">
        <f t="shared" si="6"/>
        <v>4.6298127139134553E-2</v>
      </c>
      <c r="X16" s="34">
        <f t="shared" si="6"/>
        <v>8.889335696445037E-3</v>
      </c>
      <c r="Y16" s="34">
        <f t="shared" si="6"/>
        <v>1.4274304389044068E-2</v>
      </c>
      <c r="Z16" s="34">
        <f t="shared" si="6"/>
        <v>6.8457008257720321E-3</v>
      </c>
      <c r="AA16" s="34">
        <f t="shared" si="6"/>
        <v>1.9027058926248754E-2</v>
      </c>
      <c r="AB16" s="34">
        <f t="shared" si="6"/>
        <v>1.7538336341650057E-2</v>
      </c>
      <c r="AC16" s="34">
        <f t="shared" si="6"/>
        <v>1.6151643303760392E-2</v>
      </c>
      <c r="AD16" s="34">
        <f t="shared" si="6"/>
        <v>2.038905820253064E-2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 x14ac:dyDescent="0.2">
      <c r="B17" s="19" t="s">
        <v>34</v>
      </c>
      <c r="C17" s="34" t="e">
        <f t="shared" ref="C17:AD17" si="7">STDEV(C13:C16)</f>
        <v>#DIV/0!</v>
      </c>
      <c r="D17" s="34" t="e">
        <f t="shared" si="7"/>
        <v>#DIV/0!</v>
      </c>
      <c r="E17" s="34" t="e">
        <f t="shared" si="7"/>
        <v>#DIV/0!</v>
      </c>
      <c r="F17" s="34" t="e">
        <f t="shared" si="7"/>
        <v>#DIV/0!</v>
      </c>
      <c r="G17" s="34" t="e">
        <f t="shared" si="7"/>
        <v>#DIV/0!</v>
      </c>
      <c r="H17" s="34" t="e">
        <f t="shared" si="7"/>
        <v>#DIV/0!</v>
      </c>
      <c r="I17" s="34" t="e">
        <f t="shared" si="7"/>
        <v>#DIV/0!</v>
      </c>
      <c r="J17" s="34">
        <f t="shared" si="7"/>
        <v>1.0659759678821874E-3</v>
      </c>
      <c r="K17" s="34">
        <f t="shared" si="7"/>
        <v>1.7216319713928559E-3</v>
      </c>
      <c r="L17" s="34">
        <f t="shared" si="7"/>
        <v>1.6653226831478021E-3</v>
      </c>
      <c r="M17" s="34">
        <f t="shared" si="7"/>
        <v>6.668027845350118E-3</v>
      </c>
      <c r="N17" s="34">
        <f t="shared" si="7"/>
        <v>2.153016247826824E-3</v>
      </c>
      <c r="O17" s="34">
        <f t="shared" si="7"/>
        <v>4.8681670887941236E-3</v>
      </c>
      <c r="P17" s="34">
        <f t="shared" si="7"/>
        <v>7.2970838166504747E-4</v>
      </c>
      <c r="Q17" s="34">
        <f t="shared" si="7"/>
        <v>1.6104658950261367E-3</v>
      </c>
      <c r="R17" s="34">
        <f t="shared" si="7"/>
        <v>4.480388621945967E-3</v>
      </c>
      <c r="S17" s="34">
        <f t="shared" si="7"/>
        <v>2.5718451344356355E-3</v>
      </c>
      <c r="T17" s="34">
        <f t="shared" si="7"/>
        <v>8.5489078962174992E-3</v>
      </c>
      <c r="U17" s="34">
        <f t="shared" si="7"/>
        <v>2.321915408504658E-3</v>
      </c>
      <c r="V17" s="34">
        <f t="shared" si="7"/>
        <v>9.127329010046978E-4</v>
      </c>
      <c r="W17" s="34">
        <f t="shared" si="7"/>
        <v>3.6034605013915318E-3</v>
      </c>
      <c r="X17" s="34">
        <f t="shared" si="7"/>
        <v>1.6524159476645022E-3</v>
      </c>
      <c r="Y17" s="34">
        <f t="shared" si="7"/>
        <v>1.3667486413853492E-3</v>
      </c>
      <c r="Z17" s="34">
        <f t="shared" si="7"/>
        <v>3.0680246612514234E-5</v>
      </c>
      <c r="AA17" s="34">
        <f t="shared" si="7"/>
        <v>4.3740315943988604E-3</v>
      </c>
      <c r="AB17" s="34">
        <f t="shared" si="7"/>
        <v>8.263355246773417E-4</v>
      </c>
      <c r="AC17" s="34">
        <f t="shared" si="7"/>
        <v>2.4005113471586054E-3</v>
      </c>
      <c r="AD17" s="34">
        <f t="shared" si="7"/>
        <v>1.6112096863705985E-3</v>
      </c>
      <c r="BH17" s="18"/>
      <c r="BI17" s="18"/>
      <c r="BJ17" s="18"/>
      <c r="BK17" s="18"/>
      <c r="BL17" s="18"/>
    </row>
    <row r="18" spans="2:64" x14ac:dyDescent="0.2">
      <c r="B18" s="19" t="s">
        <v>35</v>
      </c>
      <c r="C18" s="34" t="e">
        <f t="shared" ref="C18:AD18" si="8">C17/SQRT(4)</f>
        <v>#DIV/0!</v>
      </c>
      <c r="D18" s="34" t="e">
        <f t="shared" si="8"/>
        <v>#DIV/0!</v>
      </c>
      <c r="E18" s="34" t="e">
        <f t="shared" si="8"/>
        <v>#DIV/0!</v>
      </c>
      <c r="F18" s="34" t="e">
        <f t="shared" si="8"/>
        <v>#DIV/0!</v>
      </c>
      <c r="G18" s="34" t="e">
        <f t="shared" si="8"/>
        <v>#DIV/0!</v>
      </c>
      <c r="H18" s="34" t="e">
        <f t="shared" si="8"/>
        <v>#DIV/0!</v>
      </c>
      <c r="I18" s="34" t="e">
        <f t="shared" si="8"/>
        <v>#DIV/0!</v>
      </c>
      <c r="J18" s="34">
        <f t="shared" si="8"/>
        <v>5.3298798394109371E-4</v>
      </c>
      <c r="K18" s="34">
        <f t="shared" si="8"/>
        <v>8.6081598569642793E-4</v>
      </c>
      <c r="L18" s="34">
        <f t="shared" si="8"/>
        <v>8.3266134157390106E-4</v>
      </c>
      <c r="M18" s="34">
        <f t="shared" si="8"/>
        <v>3.334013922675059E-3</v>
      </c>
      <c r="N18" s="34">
        <f t="shared" si="8"/>
        <v>1.076508123913412E-3</v>
      </c>
      <c r="O18" s="34">
        <f t="shared" si="8"/>
        <v>2.4340835443970618E-3</v>
      </c>
      <c r="P18" s="34">
        <f t="shared" si="8"/>
        <v>3.6485419083252373E-4</v>
      </c>
      <c r="Q18" s="34">
        <f t="shared" si="8"/>
        <v>8.0523294751306835E-4</v>
      </c>
      <c r="R18" s="34">
        <f t="shared" si="8"/>
        <v>2.2401943109729835E-3</v>
      </c>
      <c r="S18" s="34">
        <f t="shared" si="8"/>
        <v>1.2859225672178177E-3</v>
      </c>
      <c r="T18" s="34">
        <f t="shared" si="8"/>
        <v>4.2744539481087496E-3</v>
      </c>
      <c r="U18" s="34">
        <f t="shared" si="8"/>
        <v>1.160957704252329E-3</v>
      </c>
      <c r="V18" s="34">
        <f t="shared" si="8"/>
        <v>4.563664505023489E-4</v>
      </c>
      <c r="W18" s="34">
        <f t="shared" si="8"/>
        <v>1.8017302506957659E-3</v>
      </c>
      <c r="X18" s="34">
        <f t="shared" si="8"/>
        <v>8.2620797383225108E-4</v>
      </c>
      <c r="Y18" s="34">
        <f t="shared" si="8"/>
        <v>6.8337432069267461E-4</v>
      </c>
      <c r="Z18" s="34">
        <f t="shared" si="8"/>
        <v>1.5340123306257117E-5</v>
      </c>
      <c r="AA18" s="34">
        <f t="shared" si="8"/>
        <v>2.1870157971994302E-3</v>
      </c>
      <c r="AB18" s="34">
        <f t="shared" si="8"/>
        <v>4.1316776233867085E-4</v>
      </c>
      <c r="AC18" s="34">
        <f t="shared" si="8"/>
        <v>1.2002556735793027E-3</v>
      </c>
      <c r="AD18" s="34">
        <f t="shared" si="8"/>
        <v>8.0560484318529927E-4</v>
      </c>
      <c r="BH18" s="18"/>
      <c r="BI18" s="18"/>
      <c r="BJ18" s="18"/>
      <c r="BK18" s="18"/>
      <c r="BL18" s="18"/>
    </row>
    <row r="19" spans="2:64" x14ac:dyDescent="0.2">
      <c r="C19" s="35"/>
      <c r="I19" s="17"/>
      <c r="J19" s="17"/>
      <c r="BH19" s="18"/>
      <c r="BI19" s="18"/>
      <c r="BJ19" s="18"/>
      <c r="BK19" s="18"/>
      <c r="BL19" s="18"/>
    </row>
    <row r="20" spans="2:64" x14ac:dyDescent="0.2">
      <c r="B20" s="27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75"/>
      <c r="Y20" s="75"/>
      <c r="Z20" s="75"/>
      <c r="AA20" s="75"/>
      <c r="AB20" s="75"/>
      <c r="AC20" s="75"/>
      <c r="AD20" s="75"/>
      <c r="BH20" s="18"/>
      <c r="BI20" s="18"/>
      <c r="BJ20" s="18"/>
      <c r="BK20" s="18"/>
      <c r="BL20" s="18"/>
    </row>
    <row r="21" spans="2:64" x14ac:dyDescent="0.2">
      <c r="B21" s="19">
        <v>1</v>
      </c>
      <c r="C21" s="36"/>
      <c r="D21" s="36"/>
      <c r="E21" s="36"/>
      <c r="F21" s="36"/>
      <c r="G21" s="36"/>
      <c r="H21" s="36"/>
      <c r="I21" s="36"/>
      <c r="J21" s="30">
        <f t="shared" ref="J21:P22" si="9">C8</f>
        <v>595.069091796875</v>
      </c>
      <c r="K21" s="30">
        <f t="shared" si="9"/>
        <v>498.81597900390625</v>
      </c>
      <c r="L21" s="30">
        <f t="shared" si="9"/>
        <v>1233.528564453125</v>
      </c>
      <c r="M21" s="30">
        <f t="shared" si="9"/>
        <v>907.96173095703125</v>
      </c>
      <c r="N21" s="30">
        <f t="shared" si="9"/>
        <v>1100.0321044921875</v>
      </c>
      <c r="O21" s="30">
        <f t="shared" si="9"/>
        <v>910.1270751953125</v>
      </c>
      <c r="P21" s="30">
        <f t="shared" si="9"/>
        <v>1572.8731689453125</v>
      </c>
      <c r="Q21" s="85">
        <f t="shared" ref="Q21:W22" si="10">C8</f>
        <v>595.069091796875</v>
      </c>
      <c r="R21" s="85">
        <f t="shared" si="10"/>
        <v>498.81597900390625</v>
      </c>
      <c r="S21" s="85">
        <f t="shared" si="10"/>
        <v>1233.528564453125</v>
      </c>
      <c r="T21" s="85">
        <f t="shared" si="10"/>
        <v>907.96173095703125</v>
      </c>
      <c r="U21" s="85">
        <f t="shared" si="10"/>
        <v>1100.0321044921875</v>
      </c>
      <c r="V21" s="85">
        <f t="shared" si="10"/>
        <v>910.1270751953125</v>
      </c>
      <c r="W21" s="86">
        <f t="shared" si="10"/>
        <v>1572.8731689453125</v>
      </c>
      <c r="X21" s="85">
        <f t="shared" ref="X21:AD22" si="11">C8</f>
        <v>595.069091796875</v>
      </c>
      <c r="Y21" s="85">
        <f t="shared" si="11"/>
        <v>498.81597900390625</v>
      </c>
      <c r="Z21" s="85">
        <f t="shared" si="11"/>
        <v>1233.528564453125</v>
      </c>
      <c r="AA21" s="85">
        <f t="shared" si="11"/>
        <v>907.96173095703125</v>
      </c>
      <c r="AB21" s="85">
        <f t="shared" si="11"/>
        <v>1100.0321044921875</v>
      </c>
      <c r="AC21" s="85">
        <f t="shared" si="11"/>
        <v>910.1270751953125</v>
      </c>
      <c r="AD21" s="86">
        <f t="shared" si="11"/>
        <v>1572.8731689453125</v>
      </c>
      <c r="BH21" s="18"/>
      <c r="BI21" s="18"/>
      <c r="BJ21" s="18"/>
      <c r="BK21" s="18"/>
      <c r="BL21" s="18"/>
    </row>
    <row r="22" spans="2:64" x14ac:dyDescent="0.2">
      <c r="B22" s="19">
        <v>2</v>
      </c>
      <c r="C22" s="36"/>
      <c r="D22" s="36"/>
      <c r="E22" s="36"/>
      <c r="F22" s="36"/>
      <c r="G22" s="36"/>
      <c r="H22" s="36"/>
      <c r="I22" s="36"/>
      <c r="J22" s="30">
        <f t="shared" si="9"/>
        <v>543.00555419921875</v>
      </c>
      <c r="K22" s="30">
        <f t="shared" si="9"/>
        <v>507.33139038085938</v>
      </c>
      <c r="L22" s="30">
        <f t="shared" si="9"/>
        <v>1242.7852783203125</v>
      </c>
      <c r="M22" s="30">
        <f t="shared" si="9"/>
        <v>535.64788818359375</v>
      </c>
      <c r="N22" s="30">
        <f t="shared" si="9"/>
        <v>1127.178466796875</v>
      </c>
      <c r="O22" s="30">
        <f t="shared" si="9"/>
        <v>977.3597412109375</v>
      </c>
      <c r="P22" s="30">
        <f t="shared" si="9"/>
        <v>1688.775634765625</v>
      </c>
      <c r="Q22" s="30">
        <f t="shared" si="10"/>
        <v>543.00555419921875</v>
      </c>
      <c r="R22" s="30">
        <f t="shared" si="10"/>
        <v>507.33139038085938</v>
      </c>
      <c r="S22" s="30">
        <f t="shared" si="10"/>
        <v>1242.7852783203125</v>
      </c>
      <c r="T22" s="30">
        <f t="shared" si="10"/>
        <v>535.64788818359375</v>
      </c>
      <c r="U22" s="30">
        <f t="shared" si="10"/>
        <v>1127.178466796875</v>
      </c>
      <c r="V22" s="30">
        <f t="shared" si="10"/>
        <v>977.3597412109375</v>
      </c>
      <c r="W22" s="80">
        <f t="shared" si="10"/>
        <v>1688.775634765625</v>
      </c>
      <c r="X22" s="30">
        <f t="shared" si="11"/>
        <v>543.00555419921875</v>
      </c>
      <c r="Y22" s="30">
        <f t="shared" si="11"/>
        <v>507.33139038085938</v>
      </c>
      <c r="Z22" s="30">
        <f t="shared" si="11"/>
        <v>1242.7852783203125</v>
      </c>
      <c r="AA22" s="30">
        <f t="shared" si="11"/>
        <v>535.64788818359375</v>
      </c>
      <c r="AB22" s="30">
        <f t="shared" si="11"/>
        <v>1127.178466796875</v>
      </c>
      <c r="AC22" s="30">
        <f t="shared" si="11"/>
        <v>977.3597412109375</v>
      </c>
      <c r="AD22" s="80">
        <f t="shared" si="11"/>
        <v>1688.775634765625</v>
      </c>
      <c r="BH22" s="18"/>
      <c r="BI22" s="18"/>
      <c r="BJ22" s="18"/>
      <c r="BK22" s="18"/>
      <c r="BL22" s="18"/>
    </row>
    <row r="23" spans="2:64" x14ac:dyDescent="0.2">
      <c r="B23" s="31" t="s">
        <v>33</v>
      </c>
      <c r="C23" s="37" t="e">
        <f t="shared" ref="C23:AD23" si="12">AVERAGE(C21:C22)</f>
        <v>#DIV/0!</v>
      </c>
      <c r="D23" s="37" t="e">
        <f t="shared" si="12"/>
        <v>#DIV/0!</v>
      </c>
      <c r="E23" s="37" t="e">
        <f t="shared" si="12"/>
        <v>#DIV/0!</v>
      </c>
      <c r="F23" s="37" t="e">
        <f t="shared" si="12"/>
        <v>#DIV/0!</v>
      </c>
      <c r="G23" s="37" t="e">
        <f t="shared" si="12"/>
        <v>#DIV/0!</v>
      </c>
      <c r="H23" s="37" t="e">
        <f t="shared" si="12"/>
        <v>#DIV/0!</v>
      </c>
      <c r="I23" s="37" t="e">
        <f t="shared" si="12"/>
        <v>#DIV/0!</v>
      </c>
      <c r="J23" s="37">
        <f t="shared" si="12"/>
        <v>569.03732299804688</v>
      </c>
      <c r="K23" s="37">
        <f t="shared" si="12"/>
        <v>503.07368469238281</v>
      </c>
      <c r="L23" s="37">
        <f t="shared" si="12"/>
        <v>1238.1569213867188</v>
      </c>
      <c r="M23" s="37">
        <f t="shared" si="12"/>
        <v>721.8048095703125</v>
      </c>
      <c r="N23" s="37">
        <f t="shared" si="12"/>
        <v>1113.6052856445312</v>
      </c>
      <c r="O23" s="37">
        <f t="shared" si="12"/>
        <v>943.743408203125</v>
      </c>
      <c r="P23" s="37">
        <f t="shared" si="12"/>
        <v>1630.8244018554688</v>
      </c>
      <c r="Q23" s="37">
        <f t="shared" si="12"/>
        <v>569.03732299804688</v>
      </c>
      <c r="R23" s="37">
        <f t="shared" si="12"/>
        <v>503.07368469238281</v>
      </c>
      <c r="S23" s="37">
        <f t="shared" si="12"/>
        <v>1238.1569213867188</v>
      </c>
      <c r="T23" s="37">
        <f t="shared" si="12"/>
        <v>721.8048095703125</v>
      </c>
      <c r="U23" s="37">
        <f t="shared" si="12"/>
        <v>1113.6052856445312</v>
      </c>
      <c r="V23" s="37">
        <f t="shared" si="12"/>
        <v>943.743408203125</v>
      </c>
      <c r="W23" s="37">
        <f t="shared" si="12"/>
        <v>1630.8244018554688</v>
      </c>
      <c r="X23" s="37">
        <f t="shared" si="12"/>
        <v>569.03732299804688</v>
      </c>
      <c r="Y23" s="37">
        <f t="shared" si="12"/>
        <v>503.07368469238281</v>
      </c>
      <c r="Z23" s="37">
        <f t="shared" si="12"/>
        <v>1238.1569213867188</v>
      </c>
      <c r="AA23" s="37">
        <f t="shared" si="12"/>
        <v>721.8048095703125</v>
      </c>
      <c r="AB23" s="37">
        <f t="shared" si="12"/>
        <v>1113.6052856445312</v>
      </c>
      <c r="AC23" s="37">
        <f t="shared" si="12"/>
        <v>943.743408203125</v>
      </c>
      <c r="AD23" s="37">
        <f t="shared" si="12"/>
        <v>1630.8244018554688</v>
      </c>
      <c r="BH23" s="18"/>
      <c r="BI23" s="18"/>
      <c r="BJ23" s="18"/>
      <c r="BK23" s="18"/>
      <c r="BL23" s="18"/>
    </row>
    <row r="24" spans="2:64" x14ac:dyDescent="0.2">
      <c r="B24" s="19" t="s">
        <v>34</v>
      </c>
      <c r="C24" s="38" t="e">
        <f t="shared" ref="C24:AD24" si="13">STDEV(C21:C22)</f>
        <v>#DIV/0!</v>
      </c>
      <c r="D24" s="38" t="e">
        <f t="shared" si="13"/>
        <v>#DIV/0!</v>
      </c>
      <c r="E24" s="38" t="e">
        <f t="shared" si="13"/>
        <v>#DIV/0!</v>
      </c>
      <c r="F24" s="38" t="e">
        <f t="shared" si="13"/>
        <v>#DIV/0!</v>
      </c>
      <c r="G24" s="38" t="e">
        <f t="shared" si="13"/>
        <v>#DIV/0!</v>
      </c>
      <c r="H24" s="38" t="e">
        <f t="shared" si="13"/>
        <v>#DIV/0!</v>
      </c>
      <c r="I24" s="38" t="e">
        <f t="shared" si="13"/>
        <v>#DIV/0!</v>
      </c>
      <c r="J24" s="38">
        <f t="shared" si="13"/>
        <v>36.814480487863506</v>
      </c>
      <c r="K24" s="38">
        <f t="shared" si="13"/>
        <v>6.0213051292366311</v>
      </c>
      <c r="L24" s="38">
        <f t="shared" si="13"/>
        <v>6.5454851469918314</v>
      </c>
      <c r="M24" s="38">
        <f t="shared" si="13"/>
        <v>263.26564295471974</v>
      </c>
      <c r="N24" s="38">
        <f t="shared" si="13"/>
        <v>19.195376870191406</v>
      </c>
      <c r="O24" s="38">
        <f t="shared" si="13"/>
        <v>47.54067405689878</v>
      </c>
      <c r="P24" s="38">
        <f t="shared" si="13"/>
        <v>81.955419537785019</v>
      </c>
      <c r="Q24" s="38">
        <f t="shared" si="13"/>
        <v>36.814480487863506</v>
      </c>
      <c r="R24" s="38">
        <f t="shared" si="13"/>
        <v>6.0213051292366311</v>
      </c>
      <c r="S24" s="38">
        <f t="shared" si="13"/>
        <v>6.5454851469918314</v>
      </c>
      <c r="T24" s="38">
        <f t="shared" si="13"/>
        <v>263.26564295471974</v>
      </c>
      <c r="U24" s="38">
        <f t="shared" si="13"/>
        <v>19.195376870191406</v>
      </c>
      <c r="V24" s="38">
        <f t="shared" si="13"/>
        <v>47.54067405689878</v>
      </c>
      <c r="W24" s="38">
        <f t="shared" si="13"/>
        <v>81.955419537785019</v>
      </c>
      <c r="X24" s="38">
        <f t="shared" si="13"/>
        <v>36.814480487863506</v>
      </c>
      <c r="Y24" s="38">
        <f t="shared" si="13"/>
        <v>6.0213051292366311</v>
      </c>
      <c r="Z24" s="38">
        <f t="shared" si="13"/>
        <v>6.5454851469918314</v>
      </c>
      <c r="AA24" s="38">
        <f t="shared" si="13"/>
        <v>263.26564295471974</v>
      </c>
      <c r="AB24" s="38">
        <f t="shared" si="13"/>
        <v>19.195376870191406</v>
      </c>
      <c r="AC24" s="38">
        <f t="shared" si="13"/>
        <v>47.54067405689878</v>
      </c>
      <c r="AD24" s="38">
        <f t="shared" si="13"/>
        <v>81.955419537785019</v>
      </c>
      <c r="BH24" s="18"/>
      <c r="BI24" s="18"/>
      <c r="BJ24" s="18"/>
      <c r="BK24" s="18"/>
      <c r="BL24" s="18"/>
    </row>
    <row r="25" spans="2:64" s="17" customFormat="1" x14ac:dyDescent="0.2"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2:64" ht="16" thickBot="1" x14ac:dyDescent="0.25">
      <c r="B26" s="26"/>
      <c r="C26" s="83">
        <v>1</v>
      </c>
      <c r="D26" s="83">
        <v>2</v>
      </c>
      <c r="E26" s="83">
        <v>3</v>
      </c>
      <c r="F26" s="83">
        <v>4</v>
      </c>
      <c r="G26" s="83">
        <v>5</v>
      </c>
      <c r="H26" s="83">
        <v>6</v>
      </c>
      <c r="I26" s="83">
        <v>7</v>
      </c>
      <c r="J26" s="83">
        <v>8</v>
      </c>
      <c r="K26" s="83">
        <v>9</v>
      </c>
      <c r="L26" s="83">
        <v>10</v>
      </c>
      <c r="M26" s="83">
        <v>11</v>
      </c>
      <c r="N26" s="83">
        <v>12</v>
      </c>
      <c r="O26" s="83">
        <v>13</v>
      </c>
      <c r="P26" s="83">
        <v>14</v>
      </c>
      <c r="Q26" s="83">
        <v>15</v>
      </c>
      <c r="R26" s="83">
        <v>16</v>
      </c>
      <c r="S26" s="83">
        <v>17</v>
      </c>
      <c r="T26" s="83">
        <v>18</v>
      </c>
      <c r="U26" s="83">
        <v>19</v>
      </c>
      <c r="V26" s="83">
        <v>20</v>
      </c>
      <c r="W26" s="83">
        <v>21</v>
      </c>
      <c r="X26" s="83">
        <v>22</v>
      </c>
      <c r="Y26" s="83">
        <v>23</v>
      </c>
      <c r="Z26" s="83">
        <v>24</v>
      </c>
      <c r="AA26" s="83">
        <v>25</v>
      </c>
      <c r="AB26" s="83">
        <v>26</v>
      </c>
      <c r="AC26" s="83">
        <v>27</v>
      </c>
      <c r="AD26" s="83">
        <v>28</v>
      </c>
      <c r="BH26" s="18"/>
      <c r="BI26" s="18"/>
      <c r="BJ26" s="18"/>
      <c r="BK26" s="18"/>
      <c r="BL26" s="18"/>
    </row>
    <row r="27" spans="2:64" ht="16" thickBot="1" x14ac:dyDescent="0.25">
      <c r="B27" s="84"/>
      <c r="C27" s="90" t="s">
        <v>40</v>
      </c>
      <c r="D27" s="91" t="s">
        <v>41</v>
      </c>
      <c r="E27" s="91" t="s">
        <v>42</v>
      </c>
      <c r="F27" s="91" t="s">
        <v>43</v>
      </c>
      <c r="G27" s="91" t="s">
        <v>44</v>
      </c>
      <c r="H27" s="91" t="s">
        <v>45</v>
      </c>
      <c r="I27" s="102" t="s">
        <v>46</v>
      </c>
      <c r="J27" s="93" t="s">
        <v>47</v>
      </c>
      <c r="K27" s="94" t="s">
        <v>48</v>
      </c>
      <c r="L27" s="94" t="s">
        <v>49</v>
      </c>
      <c r="M27" s="94" t="s">
        <v>50</v>
      </c>
      <c r="N27" s="94" t="s">
        <v>51</v>
      </c>
      <c r="O27" s="94" t="s">
        <v>52</v>
      </c>
      <c r="P27" s="95" t="s">
        <v>53</v>
      </c>
      <c r="Q27" s="96" t="s">
        <v>57</v>
      </c>
      <c r="R27" s="97" t="s">
        <v>58</v>
      </c>
      <c r="S27" s="97" t="s">
        <v>59</v>
      </c>
      <c r="T27" s="97" t="s">
        <v>54</v>
      </c>
      <c r="U27" s="97" t="s">
        <v>55</v>
      </c>
      <c r="V27" s="97" t="s">
        <v>56</v>
      </c>
      <c r="W27" s="98" t="s">
        <v>61</v>
      </c>
      <c r="X27" s="103" t="s">
        <v>62</v>
      </c>
      <c r="Y27" s="104" t="s">
        <v>63</v>
      </c>
      <c r="Z27" s="104" t="s">
        <v>64</v>
      </c>
      <c r="AA27" s="104" t="s">
        <v>65</v>
      </c>
      <c r="AB27" s="104" t="s">
        <v>66</v>
      </c>
      <c r="AC27" s="104" t="s">
        <v>67</v>
      </c>
      <c r="AD27" s="105" t="s">
        <v>68</v>
      </c>
      <c r="BH27" s="18"/>
      <c r="BI27" s="18"/>
      <c r="BJ27" s="18"/>
      <c r="BK27" s="18"/>
      <c r="BL27" s="18"/>
    </row>
    <row r="28" spans="2:64" x14ac:dyDescent="0.2">
      <c r="B28" s="31" t="s">
        <v>33</v>
      </c>
      <c r="C28" s="39" t="e">
        <f t="shared" ref="C28:AD28" si="14">C10/C23</f>
        <v>#DIV/0!</v>
      </c>
      <c r="D28" s="39" t="e">
        <f t="shared" si="14"/>
        <v>#DIV/0!</v>
      </c>
      <c r="E28" s="39" t="e">
        <f t="shared" si="14"/>
        <v>#DIV/0!</v>
      </c>
      <c r="F28" s="39" t="e">
        <f t="shared" si="14"/>
        <v>#DIV/0!</v>
      </c>
      <c r="G28" s="39" t="e">
        <f t="shared" si="14"/>
        <v>#DIV/0!</v>
      </c>
      <c r="H28" s="39" t="e">
        <f t="shared" si="14"/>
        <v>#DIV/0!</v>
      </c>
      <c r="I28" s="40" t="e">
        <f t="shared" si="14"/>
        <v>#DIV/0!</v>
      </c>
      <c r="J28" s="40">
        <f t="shared" si="14"/>
        <v>1.043247416432772E-2</v>
      </c>
      <c r="K28" s="40">
        <f t="shared" si="14"/>
        <v>3.4952632797460269E-2</v>
      </c>
      <c r="L28" s="40">
        <f t="shared" si="14"/>
        <v>7.3344302397056523E-3</v>
      </c>
      <c r="M28" s="40">
        <f t="shared" si="14"/>
        <v>2.0843554192862369E-2</v>
      </c>
      <c r="N28" s="40">
        <f t="shared" si="14"/>
        <v>1.8602547030033858E-2</v>
      </c>
      <c r="O28" s="40">
        <f t="shared" si="14"/>
        <v>1.0942990271914409E-2</v>
      </c>
      <c r="P28" s="77">
        <f t="shared" si="14"/>
        <v>1.3757803451398863E-2</v>
      </c>
      <c r="Q28" s="40">
        <f t="shared" si="14"/>
        <v>2.5833669527568999E-2</v>
      </c>
      <c r="R28" s="40">
        <f t="shared" si="14"/>
        <v>3.6626503130763197E-2</v>
      </c>
      <c r="S28" s="40">
        <f t="shared" si="14"/>
        <v>2.1036432002266788E-2</v>
      </c>
      <c r="T28" s="40">
        <f t="shared" si="14"/>
        <v>2.6233016835714378E-2</v>
      </c>
      <c r="U28" s="40">
        <f t="shared" si="14"/>
        <v>2.5460743943826875E-2</v>
      </c>
      <c r="V28" s="40">
        <f t="shared" si="14"/>
        <v>2.0830603574166107E-2</v>
      </c>
      <c r="W28" s="40">
        <f t="shared" si="14"/>
        <v>5.049026453673576E-2</v>
      </c>
      <c r="X28" s="40">
        <f t="shared" si="14"/>
        <v>7.093446981062913E-3</v>
      </c>
      <c r="Y28" s="40">
        <f t="shared" si="14"/>
        <v>1.5571265574689673E-2</v>
      </c>
      <c r="Z28" s="40">
        <f t="shared" si="14"/>
        <v>6.8643979028750078E-3</v>
      </c>
      <c r="AA28" s="40">
        <f t="shared" si="14"/>
        <v>1.3427384619124729E-2</v>
      </c>
      <c r="AB28" s="40">
        <f t="shared" si="14"/>
        <v>1.8431391734719318E-2</v>
      </c>
      <c r="AC28" s="40">
        <f t="shared" si="14"/>
        <v>1.8692332591280777E-2</v>
      </c>
      <c r="AD28" s="40">
        <f t="shared" si="14"/>
        <v>1.9913782558847539E-2</v>
      </c>
      <c r="AE28" s="23"/>
      <c r="AF28" s="23"/>
      <c r="AG28" s="23"/>
      <c r="BH28" s="18"/>
      <c r="BI28" s="18"/>
      <c r="BJ28" s="18"/>
      <c r="BK28" s="18"/>
      <c r="BL28" s="18"/>
    </row>
    <row r="29" spans="2:64" x14ac:dyDescent="0.2">
      <c r="B29" s="19" t="s">
        <v>35</v>
      </c>
      <c r="C29" s="34" t="e">
        <f t="shared" ref="C29:AD29" si="15">C18</f>
        <v>#DIV/0!</v>
      </c>
      <c r="D29" s="34" t="e">
        <f t="shared" si="15"/>
        <v>#DIV/0!</v>
      </c>
      <c r="E29" s="34" t="e">
        <f t="shared" si="15"/>
        <v>#DIV/0!</v>
      </c>
      <c r="F29" s="34" t="e">
        <f t="shared" si="15"/>
        <v>#DIV/0!</v>
      </c>
      <c r="G29" s="34" t="e">
        <f t="shared" si="15"/>
        <v>#DIV/0!</v>
      </c>
      <c r="H29" s="34" t="e">
        <f t="shared" si="15"/>
        <v>#DIV/0!</v>
      </c>
      <c r="I29" s="41" t="e">
        <f t="shared" si="15"/>
        <v>#DIV/0!</v>
      </c>
      <c r="J29" s="41">
        <f t="shared" si="15"/>
        <v>5.3298798394109371E-4</v>
      </c>
      <c r="K29" s="41">
        <f t="shared" si="15"/>
        <v>8.6081598569642793E-4</v>
      </c>
      <c r="L29" s="41">
        <f t="shared" si="15"/>
        <v>8.3266134157390106E-4</v>
      </c>
      <c r="M29" s="41">
        <f t="shared" si="15"/>
        <v>3.334013922675059E-3</v>
      </c>
      <c r="N29" s="41">
        <f t="shared" si="15"/>
        <v>1.076508123913412E-3</v>
      </c>
      <c r="O29" s="41">
        <f t="shared" si="15"/>
        <v>2.4340835443970618E-3</v>
      </c>
      <c r="P29" s="78">
        <f t="shared" si="15"/>
        <v>3.6485419083252373E-4</v>
      </c>
      <c r="Q29" s="41">
        <f t="shared" si="15"/>
        <v>8.0523294751306835E-4</v>
      </c>
      <c r="R29" s="41">
        <f t="shared" si="15"/>
        <v>2.2401943109729835E-3</v>
      </c>
      <c r="S29" s="41">
        <f t="shared" si="15"/>
        <v>1.2859225672178177E-3</v>
      </c>
      <c r="T29" s="41">
        <f t="shared" si="15"/>
        <v>4.2744539481087496E-3</v>
      </c>
      <c r="U29" s="41">
        <f t="shared" si="15"/>
        <v>1.160957704252329E-3</v>
      </c>
      <c r="V29" s="41">
        <f t="shared" si="15"/>
        <v>4.563664505023489E-4</v>
      </c>
      <c r="W29" s="41">
        <f t="shared" si="15"/>
        <v>1.8017302506957659E-3</v>
      </c>
      <c r="X29" s="41">
        <f t="shared" si="15"/>
        <v>8.2620797383225108E-4</v>
      </c>
      <c r="Y29" s="41">
        <f t="shared" si="15"/>
        <v>6.8337432069267461E-4</v>
      </c>
      <c r="Z29" s="41">
        <f t="shared" si="15"/>
        <v>1.5340123306257117E-5</v>
      </c>
      <c r="AA29" s="41">
        <f t="shared" si="15"/>
        <v>2.1870157971994302E-3</v>
      </c>
      <c r="AB29" s="41">
        <f t="shared" si="15"/>
        <v>4.1316776233867085E-4</v>
      </c>
      <c r="AC29" s="41">
        <f t="shared" si="15"/>
        <v>1.2002556735793027E-3</v>
      </c>
      <c r="AD29" s="41">
        <f t="shared" si="15"/>
        <v>8.0560484318529927E-4</v>
      </c>
      <c r="BH29" s="18"/>
      <c r="BI29" s="18"/>
      <c r="BJ29" s="18"/>
      <c r="BK29" s="18"/>
      <c r="BL29" s="18"/>
    </row>
    <row r="30" spans="2:64" x14ac:dyDescent="0.2">
      <c r="B30" s="18" t="s">
        <v>37</v>
      </c>
      <c r="C30" s="42" t="e">
        <f t="shared" ref="C30:AD30" si="16">C28/$C$28</f>
        <v>#DIV/0!</v>
      </c>
      <c r="D30" s="42" t="e">
        <f t="shared" si="16"/>
        <v>#DIV/0!</v>
      </c>
      <c r="E30" s="42" t="e">
        <f t="shared" si="16"/>
        <v>#DIV/0!</v>
      </c>
      <c r="F30" s="42" t="e">
        <f t="shared" si="16"/>
        <v>#DIV/0!</v>
      </c>
      <c r="G30" s="42" t="e">
        <f t="shared" si="16"/>
        <v>#DIV/0!</v>
      </c>
      <c r="H30" s="42" t="e">
        <f t="shared" si="16"/>
        <v>#DIV/0!</v>
      </c>
      <c r="I30" s="43" t="e">
        <f t="shared" si="16"/>
        <v>#DIV/0!</v>
      </c>
      <c r="J30" s="43" t="e">
        <f t="shared" si="16"/>
        <v>#DIV/0!</v>
      </c>
      <c r="K30" s="43" t="e">
        <f t="shared" si="16"/>
        <v>#DIV/0!</v>
      </c>
      <c r="L30" s="43" t="e">
        <f t="shared" si="16"/>
        <v>#DIV/0!</v>
      </c>
      <c r="M30" s="43" t="e">
        <f t="shared" si="16"/>
        <v>#DIV/0!</v>
      </c>
      <c r="N30" s="43" t="e">
        <f t="shared" si="16"/>
        <v>#DIV/0!</v>
      </c>
      <c r="O30" s="43" t="e">
        <f t="shared" si="16"/>
        <v>#DIV/0!</v>
      </c>
      <c r="P30" s="43" t="e">
        <f t="shared" si="16"/>
        <v>#DIV/0!</v>
      </c>
      <c r="Q30" s="79" t="e">
        <f t="shared" si="16"/>
        <v>#DIV/0!</v>
      </c>
      <c r="R30" s="79" t="e">
        <f t="shared" si="16"/>
        <v>#DIV/0!</v>
      </c>
      <c r="S30" s="79" t="e">
        <f t="shared" si="16"/>
        <v>#DIV/0!</v>
      </c>
      <c r="T30" s="79" t="e">
        <f t="shared" si="16"/>
        <v>#DIV/0!</v>
      </c>
      <c r="U30" s="79" t="e">
        <f t="shared" si="16"/>
        <v>#DIV/0!</v>
      </c>
      <c r="V30" s="79" t="e">
        <f t="shared" si="16"/>
        <v>#DIV/0!</v>
      </c>
      <c r="W30" s="79" t="e">
        <f t="shared" si="16"/>
        <v>#DIV/0!</v>
      </c>
      <c r="X30" s="79" t="e">
        <f t="shared" si="16"/>
        <v>#DIV/0!</v>
      </c>
      <c r="Y30" s="79" t="e">
        <f t="shared" si="16"/>
        <v>#DIV/0!</v>
      </c>
      <c r="Z30" s="79" t="e">
        <f t="shared" si="16"/>
        <v>#DIV/0!</v>
      </c>
      <c r="AA30" s="79" t="e">
        <f t="shared" si="16"/>
        <v>#DIV/0!</v>
      </c>
      <c r="AB30" s="79" t="e">
        <f t="shared" si="16"/>
        <v>#DIV/0!</v>
      </c>
      <c r="AC30" s="79" t="e">
        <f t="shared" si="16"/>
        <v>#DIV/0!</v>
      </c>
      <c r="AD30" s="79" t="e">
        <f t="shared" si="16"/>
        <v>#DIV/0!</v>
      </c>
      <c r="BH30" s="18"/>
      <c r="BI30" s="18"/>
      <c r="BJ30" s="18"/>
      <c r="BK30" s="18"/>
      <c r="BL30" s="18"/>
    </row>
    <row r="31" spans="2:64" x14ac:dyDescent="0.2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BH31" s="18"/>
      <c r="BI31" s="18"/>
      <c r="BJ31" s="18"/>
      <c r="BK31" s="18"/>
      <c r="BL31" s="18"/>
    </row>
    <row r="32" spans="2:64" x14ac:dyDescent="0.2">
      <c r="B32" s="44"/>
      <c r="C32" s="4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 x14ac:dyDescent="0.2">
      <c r="B33" s="44"/>
      <c r="C33" s="2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 x14ac:dyDescent="0.2">
      <c r="B34" s="44"/>
      <c r="C34" s="29"/>
      <c r="K34" s="18"/>
      <c r="L34" s="18"/>
      <c r="M34" s="18"/>
      <c r="N34" s="18"/>
      <c r="O34" s="18"/>
      <c r="P34" s="18"/>
      <c r="Q34" s="18" t="s">
        <v>544</v>
      </c>
      <c r="R34" s="18" t="s">
        <v>545</v>
      </c>
      <c r="S34" s="18" t="s">
        <v>552</v>
      </c>
      <c r="T34" s="18" t="s">
        <v>546</v>
      </c>
      <c r="U34" s="18" t="s">
        <v>547</v>
      </c>
      <c r="V34" s="22" t="s">
        <v>549</v>
      </c>
      <c r="W34" s="18" t="s">
        <v>548</v>
      </c>
      <c r="X34" s="18" t="s">
        <v>551</v>
      </c>
      <c r="Y34" s="22" t="s">
        <v>550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 x14ac:dyDescent="0.2">
      <c r="B35" s="44"/>
      <c r="C35" s="29"/>
      <c r="D35" s="22"/>
      <c r="E35" s="22"/>
      <c r="F35" s="22"/>
      <c r="G35" s="22"/>
      <c r="H35" s="22"/>
      <c r="I35" s="22"/>
      <c r="J35" s="22"/>
      <c r="K35" s="45"/>
      <c r="L35" s="23"/>
      <c r="M35" s="23"/>
      <c r="N35" s="23"/>
      <c r="O35" s="23"/>
      <c r="P35" s="22" t="s">
        <v>38</v>
      </c>
      <c r="Q35" s="23">
        <f>AVERAGE(J28:L28)</f>
        <v>1.7573179067164549E-2</v>
      </c>
      <c r="R35" s="23">
        <f>AVERAGE(M28:O28)</f>
        <v>1.6796363831603545E-2</v>
      </c>
      <c r="S35" s="23">
        <f>P28</f>
        <v>1.3757803451398863E-2</v>
      </c>
      <c r="T35" s="23">
        <f>AVERAGE(Q28:S28)</f>
        <v>2.7832201553532995E-2</v>
      </c>
      <c r="U35" s="23">
        <f>AVERAGE(T28:V28)</f>
        <v>2.4174788117902454E-2</v>
      </c>
      <c r="V35" s="23">
        <f>W28</f>
        <v>5.049026453673576E-2</v>
      </c>
      <c r="W35" s="23">
        <f>AVERAGE(X28:Z28)</f>
        <v>9.8430368195425322E-3</v>
      </c>
      <c r="X35" s="23">
        <f>AVERAGE(AA28:AC28)</f>
        <v>1.6850369648374941E-2</v>
      </c>
      <c r="Y35" s="23">
        <f>AD28</f>
        <v>1.9913782558847539E-2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 x14ac:dyDescent="0.2">
      <c r="B36" s="44"/>
      <c r="C36" s="29"/>
      <c r="D36" s="22"/>
      <c r="E36" s="22"/>
      <c r="F36" s="22"/>
      <c r="G36" s="22"/>
      <c r="H36" s="22"/>
      <c r="I36" s="22"/>
      <c r="J36" s="22"/>
      <c r="K36" s="45"/>
      <c r="Q36" s="22">
        <f>STDEV(J28:L28)</f>
        <v>1.5130549494725535E-2</v>
      </c>
      <c r="R36" s="22">
        <f>STDEV(M28:O28)</f>
        <v>5.1915329911224797E-3</v>
      </c>
      <c r="T36" s="22">
        <f>STDEV(Q28:S28)</f>
        <v>7.9848717674109934E-3</v>
      </c>
      <c r="U36" s="22">
        <f>STDEV(T28:V28)</f>
        <v>2.9217766943779051E-3</v>
      </c>
      <c r="V36" s="23"/>
      <c r="W36" s="22">
        <f>STDEV(X28:Z28)</f>
        <v>4.9621133978906195E-3</v>
      </c>
      <c r="X36" s="22">
        <f>STDEV(AA28:AC28)</f>
        <v>2.9672617706412528E-3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 x14ac:dyDescent="0.2">
      <c r="B37" s="44"/>
      <c r="C37" s="29"/>
      <c r="D37" s="22"/>
      <c r="E37" s="22"/>
      <c r="F37" s="22"/>
      <c r="G37" s="22"/>
      <c r="H37" s="22"/>
      <c r="I37" s="22"/>
      <c r="J37" s="22"/>
      <c r="K37" s="45"/>
      <c r="L37" s="46"/>
      <c r="M37" s="46"/>
      <c r="P37" s="22" t="s">
        <v>39</v>
      </c>
      <c r="Q37" s="22">
        <f>Q36/SQRT(3)</f>
        <v>8.7356268237667439E-3</v>
      </c>
      <c r="R37" s="22">
        <f>R36/SQRT(3)</f>
        <v>2.9973329699313866E-3</v>
      </c>
      <c r="S37" s="23">
        <f>P29</f>
        <v>3.6485419083252373E-4</v>
      </c>
      <c r="T37" s="22">
        <f>T36/SQRT(3)</f>
        <v>4.6100678643593799E-3</v>
      </c>
      <c r="U37" s="22">
        <f>U36/SQRT(3)</f>
        <v>1.6868885610110585E-3</v>
      </c>
      <c r="V37" s="23">
        <f>W29</f>
        <v>1.8017302506957659E-3</v>
      </c>
      <c r="W37" s="22">
        <f>W36/SQRT(3)</f>
        <v>2.8648775060215979E-3</v>
      </c>
      <c r="X37" s="22">
        <f>X36/SQRT(3)</f>
        <v>1.7131493820358129E-3</v>
      </c>
      <c r="Y37" s="23">
        <f>AD29</f>
        <v>8.0560484318529927E-4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 x14ac:dyDescent="0.2">
      <c r="B38" s="44"/>
      <c r="C38" s="29"/>
      <c r="D38" s="22"/>
      <c r="E38" s="22"/>
      <c r="F38" s="22"/>
      <c r="G38" s="22"/>
      <c r="H38" s="22"/>
      <c r="I38" s="22"/>
      <c r="J38" s="22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 x14ac:dyDescent="0.2">
      <c r="B39" s="44"/>
      <c r="C39" s="29"/>
      <c r="D39" s="22"/>
      <c r="E39" s="22"/>
      <c r="F39" s="22"/>
      <c r="G39" s="22"/>
      <c r="H39" s="22"/>
      <c r="I39" s="22"/>
      <c r="J39" s="22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 x14ac:dyDescent="0.2">
      <c r="B40" s="44"/>
      <c r="C40" s="29"/>
      <c r="D40" s="22"/>
      <c r="E40" s="22"/>
      <c r="F40" s="22"/>
      <c r="G40" s="22"/>
      <c r="H40" s="22"/>
      <c r="I40" s="22"/>
      <c r="J40" s="22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 x14ac:dyDescent="0.2">
      <c r="B41" s="22"/>
      <c r="C41" s="22"/>
      <c r="D41" s="22"/>
      <c r="E41" s="22"/>
      <c r="F41" s="22"/>
      <c r="G41" s="22"/>
      <c r="H41" s="22"/>
      <c r="I41" s="22"/>
      <c r="J41" s="22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 x14ac:dyDescent="0.2">
      <c r="B42" s="22"/>
      <c r="C42" s="22"/>
      <c r="D42" s="22"/>
      <c r="E42" s="22"/>
      <c r="F42" s="22"/>
      <c r="G42" s="22"/>
      <c r="H42" s="22"/>
      <c r="I42" s="22"/>
      <c r="J42" s="22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 x14ac:dyDescent="0.2">
      <c r="B43" s="22"/>
      <c r="C43" s="22"/>
      <c r="D43" s="22"/>
      <c r="E43" s="22"/>
      <c r="F43" s="22"/>
      <c r="G43" s="22"/>
      <c r="H43" s="22"/>
      <c r="I43" s="22"/>
      <c r="J43" s="22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 x14ac:dyDescent="0.2">
      <c r="B44" s="22"/>
      <c r="C44" s="22"/>
      <c r="D44" s="22"/>
      <c r="E44" s="22"/>
      <c r="F44" s="22"/>
      <c r="G44" s="22"/>
      <c r="H44" s="22"/>
      <c r="I44" s="22"/>
      <c r="J44" s="22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 x14ac:dyDescent="0.2">
      <c r="B45" s="22"/>
      <c r="C45" s="22"/>
      <c r="D45" s="22"/>
      <c r="E45" s="22"/>
      <c r="F45" s="22"/>
      <c r="G45" s="22"/>
      <c r="H45" s="22"/>
      <c r="I45" s="22"/>
      <c r="J45" s="22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 x14ac:dyDescent="0.2">
      <c r="B46" s="22"/>
      <c r="C46" s="22"/>
      <c r="D46" s="22"/>
      <c r="E46" s="22"/>
      <c r="F46" s="22"/>
      <c r="G46" s="22"/>
      <c r="H46" s="22"/>
      <c r="I46" s="22"/>
      <c r="J46" s="22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 x14ac:dyDescent="0.2">
      <c r="B47" s="22"/>
      <c r="C47" s="22"/>
      <c r="D47" s="22"/>
      <c r="E47" s="22"/>
      <c r="F47" s="22"/>
      <c r="G47" s="22"/>
      <c r="H47" s="22"/>
      <c r="I47" s="22"/>
      <c r="J47" s="22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 x14ac:dyDescent="0.2">
      <c r="B48" s="22"/>
      <c r="C48" s="22"/>
      <c r="D48" s="22"/>
      <c r="E48" s="22"/>
      <c r="F48" s="22"/>
      <c r="G48" s="22"/>
      <c r="H48" s="22"/>
      <c r="I48" s="22"/>
      <c r="J48" s="22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 x14ac:dyDescent="0.2">
      <c r="B49" s="22"/>
      <c r="C49" s="22"/>
      <c r="D49" s="22"/>
      <c r="E49" s="22"/>
      <c r="F49" s="22"/>
      <c r="G49" s="22"/>
      <c r="H49" s="22"/>
      <c r="I49" s="22"/>
      <c r="J49" s="22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 x14ac:dyDescent="0.2">
      <c r="B50" s="22"/>
      <c r="C50" s="22"/>
      <c r="D50" s="22"/>
      <c r="E50" s="22"/>
      <c r="F50" s="22"/>
      <c r="G50" s="22"/>
      <c r="H50" s="22"/>
      <c r="I50" s="22"/>
      <c r="J50" s="22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 x14ac:dyDescent="0.2">
      <c r="B51" s="22"/>
      <c r="C51" s="22"/>
      <c r="D51" s="22"/>
      <c r="E51" s="22"/>
      <c r="F51" s="22"/>
      <c r="G51" s="22"/>
      <c r="H51" s="22"/>
      <c r="I51" s="22"/>
      <c r="J51" s="22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 x14ac:dyDescent="0.2">
      <c r="B52" s="22"/>
      <c r="C52" s="22"/>
      <c r="D52" s="22"/>
      <c r="E52" s="22"/>
      <c r="F52" s="22"/>
      <c r="G52" s="22"/>
      <c r="H52" s="22"/>
      <c r="I52" s="22"/>
      <c r="J52" s="22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 x14ac:dyDescent="0.2">
      <c r="B53" s="22"/>
      <c r="C53" s="22"/>
      <c r="D53" s="22"/>
      <c r="E53" s="22"/>
      <c r="F53" s="22"/>
      <c r="G53" s="22"/>
      <c r="H53" s="22"/>
      <c r="I53" s="22"/>
      <c r="J53" s="22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 x14ac:dyDescent="0.2">
      <c r="G54" s="22"/>
      <c r="H54" s="22"/>
      <c r="I54" s="22"/>
      <c r="J54" s="22"/>
      <c r="BI54" s="18"/>
      <c r="BJ54" s="18"/>
      <c r="BK54" s="18"/>
      <c r="BL54" s="1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FFD5-4014-D146-846C-22D1581A03CB}">
  <dimension ref="A1:BL54"/>
  <sheetViews>
    <sheetView topLeftCell="N1" zoomScale="80" zoomScaleNormal="80" workbookViewId="0">
      <selection activeCell="Q34" sqref="Q34:Q37"/>
    </sheetView>
  </sheetViews>
  <sheetFormatPr baseColWidth="10" defaultColWidth="8.83203125" defaultRowHeight="15" x14ac:dyDescent="0.2"/>
  <cols>
    <col min="1" max="1" width="6.5" style="18" customWidth="1"/>
    <col min="2" max="2" width="14.5" style="18" customWidth="1"/>
    <col min="3" max="3" width="13.1640625" style="18" customWidth="1"/>
    <col min="4" max="4" width="13.83203125" style="18" customWidth="1"/>
    <col min="5" max="5" width="14" style="18" customWidth="1"/>
    <col min="6" max="6" width="12.5" style="18" customWidth="1"/>
    <col min="7" max="7" width="13.5" style="18" customWidth="1"/>
    <col min="8" max="8" width="11.6640625" style="18" customWidth="1"/>
    <col min="9" max="9" width="12.83203125" style="18" customWidth="1"/>
    <col min="10" max="10" width="12.6640625" style="18" customWidth="1"/>
    <col min="11" max="11" width="16" style="22" customWidth="1"/>
    <col min="12" max="12" width="14.83203125" style="22" customWidth="1"/>
    <col min="13" max="13" width="15.83203125" style="22" customWidth="1"/>
    <col min="14" max="14" width="15.6640625" style="22" customWidth="1"/>
    <col min="15" max="15" width="16.33203125" style="22" customWidth="1"/>
    <col min="16" max="16" width="16" style="22" customWidth="1"/>
    <col min="17" max="18" width="16.6640625" style="22" customWidth="1"/>
    <col min="19" max="19" width="15.83203125" style="22" customWidth="1"/>
    <col min="20" max="20" width="16.33203125" style="22" customWidth="1"/>
    <col min="21" max="21" width="17" style="22" customWidth="1"/>
    <col min="22" max="22" width="17.33203125" style="22" customWidth="1"/>
    <col min="23" max="23" width="17.6640625" style="22" customWidth="1"/>
    <col min="24" max="34" width="12.5" style="22" customWidth="1"/>
    <col min="35" max="64" width="8.83203125" style="22"/>
    <col min="65" max="16384" width="8.83203125" style="18"/>
  </cols>
  <sheetData>
    <row r="1" spans="1:64" x14ac:dyDescent="0.2">
      <c r="A1" s="16"/>
      <c r="B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x14ac:dyDescent="0.2">
      <c r="A2" s="17"/>
      <c r="B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">
      <c r="B3" s="19" t="s">
        <v>30</v>
      </c>
      <c r="C3" s="20">
        <v>23.845230102539062</v>
      </c>
      <c r="D3" s="20">
        <v>24.085693359375</v>
      </c>
      <c r="E3" s="20">
        <v>22.851764678955078</v>
      </c>
      <c r="F3" s="20">
        <v>23.269388198852539</v>
      </c>
      <c r="G3" s="20">
        <v>23.007865905761719</v>
      </c>
      <c r="H3" s="20">
        <v>23.266141891479492</v>
      </c>
      <c r="I3" s="21">
        <v>22.52055549621582</v>
      </c>
      <c r="J3" s="88">
        <v>30.025556564331055</v>
      </c>
      <c r="K3" s="89">
        <v>28.589000701904297</v>
      </c>
      <c r="L3" s="89">
        <v>29.843681335449219</v>
      </c>
      <c r="M3" s="89">
        <v>28.832180023193359</v>
      </c>
      <c r="N3" s="89">
        <v>28.564189910888672</v>
      </c>
      <c r="O3" s="89">
        <v>30.027942657470703</v>
      </c>
      <c r="P3" s="89">
        <v>28.352766036987305</v>
      </c>
      <c r="Q3" s="20">
        <v>28.928213119506836</v>
      </c>
      <c r="R3" s="20">
        <v>28.733142852783203</v>
      </c>
      <c r="S3" s="20">
        <v>27.972269058227539</v>
      </c>
      <c r="T3" s="20">
        <v>28.616785049438477</v>
      </c>
      <c r="U3" s="20">
        <v>27.89130973815918</v>
      </c>
      <c r="V3" s="20">
        <v>28.510534286499023</v>
      </c>
      <c r="W3" s="20">
        <v>26.473638534545898</v>
      </c>
      <c r="X3" s="20">
        <v>30.947473526000977</v>
      </c>
      <c r="Y3" s="74">
        <v>29.647539138793945</v>
      </c>
      <c r="Z3" s="74">
        <v>29.636987686157227</v>
      </c>
      <c r="AA3" s="74">
        <v>28.541671752929688</v>
      </c>
      <c r="AB3" s="74">
        <v>27.773870468139648</v>
      </c>
      <c r="AC3" s="74">
        <v>29.006399154663086</v>
      </c>
      <c r="AD3" s="20">
        <v>27.920843124389648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4" x14ac:dyDescent="0.2">
      <c r="B4" s="19" t="s">
        <v>31</v>
      </c>
      <c r="C4" s="20">
        <v>23.970010757446289</v>
      </c>
      <c r="D4" s="20">
        <v>24.062623977661133</v>
      </c>
      <c r="E4" s="20">
        <v>22.841575622558594</v>
      </c>
      <c r="F4" s="20">
        <v>23.988603591918945</v>
      </c>
      <c r="G4" s="20">
        <v>22.974641799926758</v>
      </c>
      <c r="H4" s="20">
        <v>23.169010162353516</v>
      </c>
      <c r="I4" s="21">
        <v>22.423656463623047</v>
      </c>
      <c r="J4" s="88">
        <v>30.231607437133789</v>
      </c>
      <c r="K4" s="89">
        <v>28.703014373779297</v>
      </c>
      <c r="L4" s="89">
        <v>29.300746917724609</v>
      </c>
      <c r="M4" s="89">
        <v>28.88294792175293</v>
      </c>
      <c r="N4" s="89">
        <v>28.29217529296875</v>
      </c>
      <c r="O4" s="89">
        <v>28.928300857543945</v>
      </c>
      <c r="P4" s="89">
        <v>28.273708343505859</v>
      </c>
      <c r="Q4" s="20">
        <v>28.850711822509766</v>
      </c>
      <c r="R4" s="20">
        <v>28.444263458251953</v>
      </c>
      <c r="S4" s="20">
        <v>28.261758804321289</v>
      </c>
      <c r="T4" s="20">
        <v>28.474725723266602</v>
      </c>
      <c r="U4" s="20">
        <v>28.104387283325195</v>
      </c>
      <c r="V4" s="20">
        <v>28.475278854370117</v>
      </c>
      <c r="W4" s="20">
        <v>26.611251831054688</v>
      </c>
      <c r="X4" s="20">
        <v>30.40666389465332</v>
      </c>
      <c r="Y4" s="74">
        <v>29.853815078735352</v>
      </c>
      <c r="Z4" s="74">
        <v>29.634250640869141</v>
      </c>
      <c r="AA4" s="74">
        <v>28.112310409545898</v>
      </c>
      <c r="AB4" s="74">
        <v>28.069778442382812</v>
      </c>
      <c r="AC4" s="74">
        <v>29.503795623779297</v>
      </c>
      <c r="AD4" s="20">
        <v>28.212360382080078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spans="1:64" x14ac:dyDescent="0.2">
      <c r="A5" s="17"/>
      <c r="B5" s="17"/>
      <c r="C5" s="17"/>
      <c r="D5" s="24">
        <f>AVERAGE(D3:D4)</f>
        <v>24.074158668518066</v>
      </c>
      <c r="E5" s="25">
        <f t="shared" ref="E5:AD5" si="0">AVERAGE(E3:E4)</f>
        <v>22.846670150756836</v>
      </c>
      <c r="F5" s="25">
        <f t="shared" si="0"/>
        <v>23.628995895385742</v>
      </c>
      <c r="G5" s="25">
        <f t="shared" si="0"/>
        <v>22.991253852844238</v>
      </c>
      <c r="H5" s="24">
        <f t="shared" si="0"/>
        <v>23.217576026916504</v>
      </c>
      <c r="I5" s="25">
        <f t="shared" si="0"/>
        <v>22.472105979919434</v>
      </c>
      <c r="J5" s="25">
        <f t="shared" si="0"/>
        <v>30.128582000732422</v>
      </c>
      <c r="K5" s="25">
        <f t="shared" si="0"/>
        <v>28.646007537841797</v>
      </c>
      <c r="L5" s="24">
        <f t="shared" si="0"/>
        <v>29.572214126586914</v>
      </c>
      <c r="M5" s="25">
        <f t="shared" si="0"/>
        <v>28.857563972473145</v>
      </c>
      <c r="N5" s="25">
        <f t="shared" si="0"/>
        <v>28.428182601928711</v>
      </c>
      <c r="O5" s="25">
        <f t="shared" si="0"/>
        <v>29.478121757507324</v>
      </c>
      <c r="P5" s="25">
        <f t="shared" si="0"/>
        <v>28.313237190246582</v>
      </c>
      <c r="Q5" s="25">
        <f t="shared" si="0"/>
        <v>28.889462471008301</v>
      </c>
      <c r="R5" s="25">
        <f t="shared" si="0"/>
        <v>28.588703155517578</v>
      </c>
      <c r="S5" s="25">
        <f t="shared" si="0"/>
        <v>28.117013931274414</v>
      </c>
      <c r="T5" s="25">
        <f t="shared" si="0"/>
        <v>28.545755386352539</v>
      </c>
      <c r="U5" s="25">
        <f t="shared" si="0"/>
        <v>27.997848510742188</v>
      </c>
      <c r="V5" s="25">
        <f t="shared" si="0"/>
        <v>28.49290657043457</v>
      </c>
      <c r="W5" s="25">
        <f t="shared" si="0"/>
        <v>26.542445182800293</v>
      </c>
      <c r="X5" s="25">
        <f t="shared" si="0"/>
        <v>30.677068710327148</v>
      </c>
      <c r="Y5" s="25">
        <f t="shared" si="0"/>
        <v>29.750677108764648</v>
      </c>
      <c r="Z5" s="25">
        <f t="shared" si="0"/>
        <v>29.635619163513184</v>
      </c>
      <c r="AA5" s="25">
        <f t="shared" si="0"/>
        <v>28.326991081237793</v>
      </c>
      <c r="AB5" s="25">
        <f t="shared" si="0"/>
        <v>27.92182445526123</v>
      </c>
      <c r="AC5" s="25">
        <f t="shared" si="0"/>
        <v>29.255097389221191</v>
      </c>
      <c r="AD5" s="25">
        <f t="shared" si="0"/>
        <v>28.066601753234863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spans="1:64" ht="16" thickBot="1" x14ac:dyDescent="0.25">
      <c r="B6" s="26"/>
      <c r="C6" s="22"/>
      <c r="D6" s="22"/>
      <c r="E6" s="22"/>
      <c r="F6" s="22"/>
      <c r="G6" s="22"/>
      <c r="H6" s="22"/>
      <c r="I6" s="22"/>
      <c r="J6" s="22"/>
      <c r="K6" s="18"/>
      <c r="L6" s="42">
        <f>AVERAGE(J5:L5)</f>
        <v>29.448934555053711</v>
      </c>
      <c r="M6" s="18"/>
      <c r="N6" s="18"/>
      <c r="O6" s="42">
        <f>AVERAGE(M5:O5)</f>
        <v>28.921289443969727</v>
      </c>
      <c r="P6" s="18"/>
      <c r="Q6" s="18"/>
      <c r="R6" s="18"/>
      <c r="S6" s="42">
        <f>AVERAGE(Q5:S5)</f>
        <v>28.531726519266766</v>
      </c>
      <c r="T6" s="18"/>
      <c r="U6" s="18"/>
      <c r="V6" s="42">
        <f>AVERAGE(T5:V5)</f>
        <v>28.345503489176433</v>
      </c>
      <c r="W6" s="18"/>
      <c r="X6" s="18"/>
      <c r="Z6" s="46">
        <f>AVERAGE(X5:Z5)</f>
        <v>30.021121660868328</v>
      </c>
      <c r="AC6" s="46">
        <f>AVERAGE(AA5:AC5)</f>
        <v>28.501304308573406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spans="1:64" ht="16" thickBot="1" x14ac:dyDescent="0.25">
      <c r="B7" s="84" t="s">
        <v>32</v>
      </c>
      <c r="C7" s="90" t="s">
        <v>40</v>
      </c>
      <c r="D7" s="91" t="s">
        <v>41</v>
      </c>
      <c r="E7" s="91" t="s">
        <v>42</v>
      </c>
      <c r="F7" s="91" t="s">
        <v>43</v>
      </c>
      <c r="G7" s="91" t="s">
        <v>44</v>
      </c>
      <c r="H7" s="91" t="s">
        <v>45</v>
      </c>
      <c r="I7" s="92" t="s">
        <v>46</v>
      </c>
      <c r="J7" s="93" t="s">
        <v>47</v>
      </c>
      <c r="K7" s="94" t="s">
        <v>48</v>
      </c>
      <c r="L7" s="94" t="s">
        <v>49</v>
      </c>
      <c r="M7" s="94" t="s">
        <v>50</v>
      </c>
      <c r="N7" s="94" t="s">
        <v>51</v>
      </c>
      <c r="O7" s="94" t="s">
        <v>52</v>
      </c>
      <c r="P7" s="95" t="s">
        <v>53</v>
      </c>
      <c r="Q7" s="96" t="s">
        <v>57</v>
      </c>
      <c r="R7" s="97" t="s">
        <v>58</v>
      </c>
      <c r="S7" s="97" t="s">
        <v>59</v>
      </c>
      <c r="T7" s="97" t="s">
        <v>54</v>
      </c>
      <c r="U7" s="97" t="s">
        <v>55</v>
      </c>
      <c r="V7" s="97" t="s">
        <v>56</v>
      </c>
      <c r="W7" s="98" t="s">
        <v>61</v>
      </c>
      <c r="X7" s="99" t="s">
        <v>62</v>
      </c>
      <c r="Y7" s="100" t="s">
        <v>63</v>
      </c>
      <c r="Z7" s="100" t="s">
        <v>64</v>
      </c>
      <c r="AA7" s="100" t="s">
        <v>65</v>
      </c>
      <c r="AB7" s="100" t="s">
        <v>66</v>
      </c>
      <c r="AC7" s="100" t="s">
        <v>67</v>
      </c>
      <c r="AD7" s="101" t="s">
        <v>68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spans="1:64" x14ac:dyDescent="0.2">
      <c r="B8" s="19">
        <v>1</v>
      </c>
      <c r="C8" s="85">
        <v>488.81246948242188</v>
      </c>
      <c r="D8" s="85">
        <v>383.6058349609375</v>
      </c>
      <c r="E8" s="85">
        <v>951.8756103515625</v>
      </c>
      <c r="F8" s="85">
        <v>876.2908935546875</v>
      </c>
      <c r="G8" s="85">
        <v>1132.0126953125</v>
      </c>
      <c r="H8" s="85">
        <v>652.28363037109375</v>
      </c>
      <c r="I8" s="86">
        <v>1514.1424560546875</v>
      </c>
      <c r="J8" s="87">
        <v>5.2661309242248535</v>
      </c>
      <c r="K8" s="81">
        <v>14.562837600708008</v>
      </c>
      <c r="L8" s="81">
        <v>11.665197372436523</v>
      </c>
      <c r="M8" s="81">
        <v>16.181921005249023</v>
      </c>
      <c r="N8" s="81">
        <v>25.092721939086914</v>
      </c>
      <c r="O8" s="81">
        <v>9.4603586196899414</v>
      </c>
      <c r="P8" s="81">
        <v>31.169164657592773</v>
      </c>
      <c r="Q8" s="81">
        <v>44.877964019775391</v>
      </c>
      <c r="R8" s="81">
        <v>54.814968109130859</v>
      </c>
      <c r="S8" s="81">
        <v>95.726768493652344</v>
      </c>
      <c r="T8" s="81">
        <v>84.308876037597656</v>
      </c>
      <c r="U8" s="81">
        <v>106.60587310791016</v>
      </c>
      <c r="V8" s="81">
        <v>86.791122436523438</v>
      </c>
      <c r="W8" s="81">
        <v>183.82443237304688</v>
      </c>
      <c r="X8" s="81">
        <v>10.878826141357422</v>
      </c>
      <c r="Y8" s="82">
        <v>11.216581344604492</v>
      </c>
      <c r="Z8" s="82">
        <v>28.72784423828125</v>
      </c>
      <c r="AA8" s="82">
        <v>36.628952026367188</v>
      </c>
      <c r="AB8" s="82">
        <v>60.585968017578125</v>
      </c>
      <c r="AC8" s="82">
        <v>27.011215209960938</v>
      </c>
      <c r="AD8" s="81">
        <v>55.022163391113281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spans="1:64" x14ac:dyDescent="0.2">
      <c r="B9" s="19">
        <v>2</v>
      </c>
      <c r="C9" s="30">
        <v>435.78933715820312</v>
      </c>
      <c r="D9" s="30">
        <v>433.35556030273438</v>
      </c>
      <c r="E9" s="30">
        <v>1041.0445556640625</v>
      </c>
      <c r="F9" s="30">
        <v>1026.2637939453125</v>
      </c>
      <c r="G9" s="30">
        <v>1088.082275390625</v>
      </c>
      <c r="H9" s="30">
        <v>760.51617431640625</v>
      </c>
      <c r="I9" s="80">
        <v>1587.3768310546875</v>
      </c>
      <c r="J9" s="21">
        <v>4.233983039855957</v>
      </c>
      <c r="K9" s="20">
        <v>13.800900459289551</v>
      </c>
      <c r="L9" s="20">
        <v>7.4696440696716309</v>
      </c>
      <c r="M9" s="20">
        <v>19.890460968017578</v>
      </c>
      <c r="N9" s="20">
        <v>33.883243560791016</v>
      </c>
      <c r="O9" s="20">
        <v>10.765227317810059</v>
      </c>
      <c r="P9" s="20">
        <v>34.802444458007812</v>
      </c>
      <c r="Q9" s="20">
        <v>49.530162811279297</v>
      </c>
      <c r="R9" s="20">
        <v>58.834217071533203</v>
      </c>
      <c r="S9" s="20">
        <v>89.756622314453125</v>
      </c>
      <c r="T9" s="20">
        <v>124.063232421875</v>
      </c>
      <c r="U9" s="20">
        <v>114.35228729248047</v>
      </c>
      <c r="V9" s="20">
        <v>79.273284912109375</v>
      </c>
      <c r="W9" s="20">
        <v>182.35458374023438</v>
      </c>
      <c r="X9" s="20">
        <v>7.0831294059753418</v>
      </c>
      <c r="Y9" s="20">
        <v>15.618923187255859</v>
      </c>
      <c r="Z9" s="20">
        <v>30.389961242675781</v>
      </c>
      <c r="AA9" s="20">
        <v>48.533123016357422</v>
      </c>
      <c r="AB9" s="20">
        <v>49.905059814453125</v>
      </c>
      <c r="AC9" s="20">
        <v>19.496866226196289</v>
      </c>
      <c r="AD9" s="20">
        <v>45.452728271484375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1:64" x14ac:dyDescent="0.2">
      <c r="B10" s="31" t="s">
        <v>33</v>
      </c>
      <c r="C10" s="32">
        <f t="shared" ref="C10:AD10" si="1">AVERAGE(C8:C9)</f>
        <v>462.3009033203125</v>
      </c>
      <c r="D10" s="32">
        <f t="shared" si="1"/>
        <v>408.48069763183594</v>
      </c>
      <c r="E10" s="32">
        <f t="shared" si="1"/>
        <v>996.4600830078125</v>
      </c>
      <c r="F10" s="32">
        <f t="shared" si="1"/>
        <v>951.27734375</v>
      </c>
      <c r="G10" s="32">
        <f t="shared" si="1"/>
        <v>1110.0474853515625</v>
      </c>
      <c r="H10" s="32">
        <f t="shared" si="1"/>
        <v>706.39990234375</v>
      </c>
      <c r="I10" s="32">
        <f t="shared" si="1"/>
        <v>1550.7596435546875</v>
      </c>
      <c r="J10" s="32">
        <f t="shared" si="1"/>
        <v>4.7500569820404053</v>
      </c>
      <c r="K10" s="32">
        <f t="shared" si="1"/>
        <v>14.181869029998779</v>
      </c>
      <c r="L10" s="32">
        <f t="shared" si="1"/>
        <v>9.5674207210540771</v>
      </c>
      <c r="M10" s="32">
        <f t="shared" si="1"/>
        <v>18.036190986633301</v>
      </c>
      <c r="N10" s="32">
        <f t="shared" si="1"/>
        <v>29.487982749938965</v>
      </c>
      <c r="O10" s="32">
        <f t="shared" si="1"/>
        <v>10.11279296875</v>
      </c>
      <c r="P10" s="32">
        <f t="shared" si="1"/>
        <v>32.985804557800293</v>
      </c>
      <c r="Q10" s="76">
        <f t="shared" si="1"/>
        <v>47.204063415527344</v>
      </c>
      <c r="R10" s="76">
        <f t="shared" si="1"/>
        <v>56.824592590332031</v>
      </c>
      <c r="S10" s="76">
        <f t="shared" si="1"/>
        <v>92.741695404052734</v>
      </c>
      <c r="T10" s="76">
        <f t="shared" si="1"/>
        <v>104.18605422973633</v>
      </c>
      <c r="U10" s="76">
        <f t="shared" si="1"/>
        <v>110.47908020019531</v>
      </c>
      <c r="V10" s="76">
        <f t="shared" si="1"/>
        <v>83.032203674316406</v>
      </c>
      <c r="W10" s="76">
        <f t="shared" si="1"/>
        <v>183.08950805664062</v>
      </c>
      <c r="X10" s="76">
        <f t="shared" si="1"/>
        <v>8.9809777736663818</v>
      </c>
      <c r="Y10" s="76">
        <f t="shared" si="1"/>
        <v>13.417752265930176</v>
      </c>
      <c r="Z10" s="76">
        <f t="shared" si="1"/>
        <v>29.558902740478516</v>
      </c>
      <c r="AA10" s="76">
        <f t="shared" si="1"/>
        <v>42.581037521362305</v>
      </c>
      <c r="AB10" s="76">
        <f t="shared" si="1"/>
        <v>55.245513916015625</v>
      </c>
      <c r="AC10" s="76">
        <f t="shared" si="1"/>
        <v>23.254040718078613</v>
      </c>
      <c r="AD10" s="76">
        <f t="shared" si="1"/>
        <v>50.237445831298828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4" x14ac:dyDescent="0.2">
      <c r="B11" s="19" t="s">
        <v>34</v>
      </c>
      <c r="C11" s="31">
        <f t="shared" ref="C11:AD11" si="2">STDEV(C8:C9)</f>
        <v>37.493016426206701</v>
      </c>
      <c r="D11" s="31">
        <f t="shared" si="2"/>
        <v>35.178368151352799</v>
      </c>
      <c r="E11" s="31">
        <f t="shared" si="2"/>
        <v>63.051965901721161</v>
      </c>
      <c r="F11" s="31">
        <f t="shared" si="2"/>
        <v>106.04685486042555</v>
      </c>
      <c r="G11" s="31">
        <f t="shared" si="2"/>
        <v>31.063497827130412</v>
      </c>
      <c r="H11" s="31">
        <f t="shared" si="2"/>
        <v>76.53196576880147</v>
      </c>
      <c r="I11" s="31">
        <f t="shared" si="2"/>
        <v>51.784523178458564</v>
      </c>
      <c r="J11" s="31">
        <f t="shared" si="2"/>
        <v>0.72983876822459526</v>
      </c>
      <c r="K11" s="31">
        <f t="shared" si="2"/>
        <v>0.53877091953488443</v>
      </c>
      <c r="L11" s="31">
        <f t="shared" si="2"/>
        <v>2.9667041912146717</v>
      </c>
      <c r="M11" s="31">
        <f t="shared" si="2"/>
        <v>2.6223337559749513</v>
      </c>
      <c r="N11" s="31">
        <f t="shared" si="2"/>
        <v>6.2158374488739367</v>
      </c>
      <c r="O11" s="31">
        <f t="shared" si="2"/>
        <v>0.92268150499879686</v>
      </c>
      <c r="P11" s="31">
        <f t="shared" si="2"/>
        <v>2.5691167848215799</v>
      </c>
      <c r="Q11" s="31">
        <f t="shared" si="2"/>
        <v>3.2896013129002735</v>
      </c>
      <c r="R11" s="31">
        <f t="shared" si="2"/>
        <v>2.8420381965916923</v>
      </c>
      <c r="S11" s="31">
        <f t="shared" si="2"/>
        <v>4.2215308479867248</v>
      </c>
      <c r="T11" s="31">
        <f t="shared" si="2"/>
        <v>28.110574981029227</v>
      </c>
      <c r="U11" s="31">
        <f t="shared" si="2"/>
        <v>5.4775419997893282</v>
      </c>
      <c r="V11" s="31">
        <f t="shared" si="2"/>
        <v>5.3159138933718708</v>
      </c>
      <c r="W11" s="31">
        <f t="shared" si="2"/>
        <v>1.0393399355794946</v>
      </c>
      <c r="X11" s="31">
        <f t="shared" si="2"/>
        <v>2.6839629009163093</v>
      </c>
      <c r="Y11" s="31">
        <f t="shared" si="2"/>
        <v>3.1129257700400625</v>
      </c>
      <c r="Z11" s="31">
        <f t="shared" si="2"/>
        <v>1.1752942049328436</v>
      </c>
      <c r="AA11" s="31">
        <f t="shared" si="2"/>
        <v>8.417520031426271</v>
      </c>
      <c r="AB11" s="31">
        <f t="shared" si="2"/>
        <v>7.5525426196607102</v>
      </c>
      <c r="AC11" s="31">
        <f t="shared" si="2"/>
        <v>5.3134471226222253</v>
      </c>
      <c r="AD11" s="31">
        <f t="shared" si="2"/>
        <v>6.7666124652143003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x14ac:dyDescent="0.2">
      <c r="C12" s="33"/>
      <c r="D12" s="33"/>
      <c r="E12" s="33"/>
      <c r="F12" s="33"/>
      <c r="G12" s="33"/>
      <c r="H12" s="33"/>
      <c r="I12" s="17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1:64" x14ac:dyDescent="0.2">
      <c r="B13" s="19">
        <v>1</v>
      </c>
      <c r="C13" s="34" t="e">
        <f t="shared" ref="C13:AD13" si="3">C8/C21</f>
        <v>#DIV/0!</v>
      </c>
      <c r="D13" s="34" t="e">
        <f t="shared" si="3"/>
        <v>#DIV/0!</v>
      </c>
      <c r="E13" s="34" t="e">
        <f t="shared" si="3"/>
        <v>#DIV/0!</v>
      </c>
      <c r="F13" s="34" t="e">
        <f t="shared" si="3"/>
        <v>#DIV/0!</v>
      </c>
      <c r="G13" s="34" t="e">
        <f t="shared" si="3"/>
        <v>#DIV/0!</v>
      </c>
      <c r="H13" s="34" t="e">
        <f t="shared" si="3"/>
        <v>#DIV/0!</v>
      </c>
      <c r="I13" s="34" t="e">
        <f t="shared" si="3"/>
        <v>#DIV/0!</v>
      </c>
      <c r="J13" s="34">
        <f t="shared" si="3"/>
        <v>1.0773315438947141E-2</v>
      </c>
      <c r="K13" s="34">
        <f t="shared" si="3"/>
        <v>3.7963024212577315E-2</v>
      </c>
      <c r="L13" s="34">
        <f t="shared" si="3"/>
        <v>1.2254959834644927E-2</v>
      </c>
      <c r="M13" s="34">
        <f t="shared" si="3"/>
        <v>1.8466380427173915E-2</v>
      </c>
      <c r="N13" s="34">
        <f t="shared" si="3"/>
        <v>2.2166466898288533E-2</v>
      </c>
      <c r="O13" s="34">
        <f t="shared" si="3"/>
        <v>1.450344325567055E-2</v>
      </c>
      <c r="P13" s="34">
        <f t="shared" si="3"/>
        <v>2.0585358090287255E-2</v>
      </c>
      <c r="Q13" s="34">
        <f t="shared" si="3"/>
        <v>9.1810186567651053E-2</v>
      </c>
      <c r="R13" s="34">
        <f t="shared" si="3"/>
        <v>0.1428939893855177</v>
      </c>
      <c r="S13" s="34">
        <f t="shared" si="3"/>
        <v>0.10056646840472878</v>
      </c>
      <c r="T13" s="34">
        <f t="shared" si="3"/>
        <v>9.6211060342756047E-2</v>
      </c>
      <c r="U13" s="34">
        <f t="shared" si="3"/>
        <v>9.4173743412374777E-2</v>
      </c>
      <c r="V13" s="34">
        <f t="shared" si="3"/>
        <v>0.13305733640310227</v>
      </c>
      <c r="W13" s="34">
        <f t="shared" si="3"/>
        <v>0.12140497853288353</v>
      </c>
      <c r="X13" s="34">
        <f t="shared" si="3"/>
        <v>2.2255623210423511E-2</v>
      </c>
      <c r="Y13" s="34">
        <f t="shared" si="3"/>
        <v>2.9239861134402908E-2</v>
      </c>
      <c r="Z13" s="34">
        <f t="shared" si="3"/>
        <v>3.0180250366611459E-2</v>
      </c>
      <c r="AA13" s="34">
        <f t="shared" si="3"/>
        <v>4.1799991641795202E-2</v>
      </c>
      <c r="AB13" s="34">
        <f t="shared" si="3"/>
        <v>5.3520572930370665E-2</v>
      </c>
      <c r="AC13" s="34">
        <f t="shared" si="3"/>
        <v>4.1410230078277238E-2</v>
      </c>
      <c r="AD13" s="34">
        <f t="shared" si="3"/>
        <v>3.6338828735098888E-2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64" x14ac:dyDescent="0.2">
      <c r="B14" s="19">
        <v>2</v>
      </c>
      <c r="C14" s="34" t="e">
        <f t="shared" ref="C14:AD14" si="4">C8/C22</f>
        <v>#DIV/0!</v>
      </c>
      <c r="D14" s="34" t="e">
        <f t="shared" si="4"/>
        <v>#DIV/0!</v>
      </c>
      <c r="E14" s="34" t="e">
        <f t="shared" si="4"/>
        <v>#DIV/0!</v>
      </c>
      <c r="F14" s="34" t="e">
        <f t="shared" si="4"/>
        <v>#DIV/0!</v>
      </c>
      <c r="G14" s="34" t="e">
        <f t="shared" si="4"/>
        <v>#DIV/0!</v>
      </c>
      <c r="H14" s="34" t="e">
        <f t="shared" si="4"/>
        <v>#DIV/0!</v>
      </c>
      <c r="I14" s="34" t="e">
        <f t="shared" si="4"/>
        <v>#DIV/0!</v>
      </c>
      <c r="J14" s="34">
        <f t="shared" si="4"/>
        <v>1.2084120640870815E-2</v>
      </c>
      <c r="K14" s="34">
        <f t="shared" si="4"/>
        <v>3.3604824616845053E-2</v>
      </c>
      <c r="L14" s="34">
        <f t="shared" si="4"/>
        <v>1.1205281569332559E-2</v>
      </c>
      <c r="M14" s="34">
        <f t="shared" si="4"/>
        <v>1.5767798786937744E-2</v>
      </c>
      <c r="N14" s="34">
        <f t="shared" si="4"/>
        <v>2.3061419624796797E-2</v>
      </c>
      <c r="O14" s="34">
        <f t="shared" si="4"/>
        <v>1.2439391743631793E-2</v>
      </c>
      <c r="P14" s="34">
        <f t="shared" si="4"/>
        <v>1.9635642934818009E-2</v>
      </c>
      <c r="Q14" s="34">
        <f t="shared" si="4"/>
        <v>0.10298086757336951</v>
      </c>
      <c r="R14" s="34">
        <f t="shared" si="4"/>
        <v>0.12648959222038852</v>
      </c>
      <c r="S14" s="34">
        <f t="shared" si="4"/>
        <v>9.1952614297656124E-2</v>
      </c>
      <c r="T14" s="34">
        <f t="shared" si="4"/>
        <v>8.2151271958533403E-2</v>
      </c>
      <c r="U14" s="34">
        <f t="shared" si="4"/>
        <v>9.7975930238950279E-2</v>
      </c>
      <c r="V14" s="34">
        <f t="shared" si="4"/>
        <v>0.11412133675465361</v>
      </c>
      <c r="W14" s="34">
        <f t="shared" si="4"/>
        <v>0.11580390287724557</v>
      </c>
      <c r="X14" s="34">
        <f t="shared" si="4"/>
        <v>2.4963497758569798E-2</v>
      </c>
      <c r="Y14" s="34">
        <f t="shared" si="4"/>
        <v>2.5883090866005713E-2</v>
      </c>
      <c r="Z14" s="34">
        <f t="shared" si="4"/>
        <v>2.7595211061793898E-2</v>
      </c>
      <c r="AA14" s="34">
        <f t="shared" si="4"/>
        <v>3.5691556344936273E-2</v>
      </c>
      <c r="AB14" s="34">
        <f t="shared" si="4"/>
        <v>5.5681421697479236E-2</v>
      </c>
      <c r="AC14" s="34">
        <f t="shared" si="4"/>
        <v>3.5516950358406386E-2</v>
      </c>
      <c r="AD14" s="34">
        <f t="shared" si="4"/>
        <v>3.4662319818889738E-2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1:64" x14ac:dyDescent="0.2">
      <c r="B15" s="19">
        <v>3</v>
      </c>
      <c r="C15" s="34" t="e">
        <f t="shared" ref="C15:AD15" si="5">C9/C21</f>
        <v>#DIV/0!</v>
      </c>
      <c r="D15" s="34" t="e">
        <f t="shared" si="5"/>
        <v>#DIV/0!</v>
      </c>
      <c r="E15" s="34" t="e">
        <f t="shared" si="5"/>
        <v>#DIV/0!</v>
      </c>
      <c r="F15" s="34" t="e">
        <f t="shared" si="5"/>
        <v>#DIV/0!</v>
      </c>
      <c r="G15" s="34" t="e">
        <f t="shared" si="5"/>
        <v>#DIV/0!</v>
      </c>
      <c r="H15" s="34" t="e">
        <f t="shared" si="5"/>
        <v>#DIV/0!</v>
      </c>
      <c r="I15" s="34" t="e">
        <f t="shared" si="5"/>
        <v>#DIV/0!</v>
      </c>
      <c r="J15" s="34">
        <f t="shared" si="5"/>
        <v>8.661773797094624E-3</v>
      </c>
      <c r="K15" s="34">
        <f t="shared" si="5"/>
        <v>3.5976774077732407E-2</v>
      </c>
      <c r="L15" s="34">
        <f t="shared" si="5"/>
        <v>7.8472901169437653E-3</v>
      </c>
      <c r="M15" s="34">
        <f t="shared" si="5"/>
        <v>2.26984681848417E-2</v>
      </c>
      <c r="N15" s="34">
        <f t="shared" si="5"/>
        <v>2.9931858274290211E-2</v>
      </c>
      <c r="O15" s="34">
        <f t="shared" si="5"/>
        <v>1.6503905381905049E-2</v>
      </c>
      <c r="P15" s="34">
        <f t="shared" si="5"/>
        <v>2.2984920816955696E-2</v>
      </c>
      <c r="Q15" s="34">
        <f t="shared" si="5"/>
        <v>0.10132753541194277</v>
      </c>
      <c r="R15" s="34">
        <f t="shared" si="5"/>
        <v>0.15337153846349671</v>
      </c>
      <c r="S15" s="34">
        <f t="shared" si="5"/>
        <v>9.4294486945938991E-2</v>
      </c>
      <c r="T15" s="34">
        <f t="shared" si="5"/>
        <v>0.14157768080712399</v>
      </c>
      <c r="U15" s="34">
        <f t="shared" si="5"/>
        <v>0.10101678873920467</v>
      </c>
      <c r="V15" s="34">
        <f t="shared" si="5"/>
        <v>0.12153192448967275</v>
      </c>
      <c r="W15" s="34">
        <f t="shared" si="5"/>
        <v>0.12043423193837723</v>
      </c>
      <c r="X15" s="34">
        <f t="shared" si="5"/>
        <v>1.449048428219374E-2</v>
      </c>
      <c r="Y15" s="34">
        <f t="shared" si="5"/>
        <v>4.071607302023008E-2</v>
      </c>
      <c r="Z15" s="34">
        <f t="shared" si="5"/>
        <v>3.1926399744029221E-2</v>
      </c>
      <c r="AA15" s="34">
        <f t="shared" si="5"/>
        <v>5.538471684839958E-2</v>
      </c>
      <c r="AB15" s="34">
        <f t="shared" si="5"/>
        <v>4.4085247472137656E-2</v>
      </c>
      <c r="AC15" s="34">
        <f t="shared" si="5"/>
        <v>2.9890166360765844E-2</v>
      </c>
      <c r="AD15" s="34">
        <f t="shared" si="5"/>
        <v>3.0018792544737098E-2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x14ac:dyDescent="0.2">
      <c r="B16" s="19">
        <v>4</v>
      </c>
      <c r="C16" s="34" t="e">
        <f t="shared" ref="C16:AD16" si="6">C9/C22</f>
        <v>#DIV/0!</v>
      </c>
      <c r="D16" s="34" t="e">
        <f t="shared" si="6"/>
        <v>#DIV/0!</v>
      </c>
      <c r="E16" s="34" t="e">
        <f t="shared" si="6"/>
        <v>#DIV/0!</v>
      </c>
      <c r="F16" s="34" t="e">
        <f t="shared" si="6"/>
        <v>#DIV/0!</v>
      </c>
      <c r="G16" s="34" t="e">
        <f t="shared" si="6"/>
        <v>#DIV/0!</v>
      </c>
      <c r="H16" s="34" t="e">
        <f t="shared" si="6"/>
        <v>#DIV/0!</v>
      </c>
      <c r="I16" s="34" t="e">
        <f t="shared" si="6"/>
        <v>#DIV/0!</v>
      </c>
      <c r="J16" s="34">
        <f t="shared" si="6"/>
        <v>9.7156646086522039E-3</v>
      </c>
      <c r="K16" s="34">
        <f t="shared" si="6"/>
        <v>3.184659832136108E-2</v>
      </c>
      <c r="L16" s="34">
        <f t="shared" si="6"/>
        <v>7.1751434931686345E-3</v>
      </c>
      <c r="M16" s="34">
        <f t="shared" si="6"/>
        <v>1.938143105638734E-2</v>
      </c>
      <c r="N16" s="34">
        <f t="shared" si="6"/>
        <v>3.1140332240617397E-2</v>
      </c>
      <c r="O16" s="34">
        <f t="shared" si="6"/>
        <v>1.4155158932006195E-2</v>
      </c>
      <c r="P16" s="34">
        <f t="shared" si="6"/>
        <v>2.1924500709062458E-2</v>
      </c>
      <c r="Q16" s="34">
        <f t="shared" si="6"/>
        <v>0.11365620630891786</v>
      </c>
      <c r="R16" s="34">
        <f t="shared" si="6"/>
        <v>0.13576430640565146</v>
      </c>
      <c r="S16" s="34">
        <f t="shared" si="6"/>
        <v>8.6217849011466258E-2</v>
      </c>
      <c r="T16" s="34">
        <f t="shared" si="6"/>
        <v>0.12088824837611496</v>
      </c>
      <c r="U16" s="34">
        <f t="shared" si="6"/>
        <v>0.10509525784842662</v>
      </c>
      <c r="V16" s="34">
        <f t="shared" si="6"/>
        <v>0.10423615905784589</v>
      </c>
      <c r="W16" s="34">
        <f t="shared" si="6"/>
        <v>0.11487794213241354</v>
      </c>
      <c r="X16" s="34">
        <f t="shared" si="6"/>
        <v>1.6253562907630248E-2</v>
      </c>
      <c r="Y16" s="34">
        <f t="shared" si="6"/>
        <v>3.60418202003564E-2</v>
      </c>
      <c r="Z16" s="34">
        <f t="shared" si="6"/>
        <v>2.9191796909490204E-2</v>
      </c>
      <c r="AA16" s="34">
        <f t="shared" si="6"/>
        <v>4.7291079839988641E-2</v>
      </c>
      <c r="AB16" s="34">
        <f t="shared" si="6"/>
        <v>4.5865152795120247E-2</v>
      </c>
      <c r="AC16" s="34">
        <f t="shared" si="6"/>
        <v>2.5636359731232732E-2</v>
      </c>
      <c r="AD16" s="34">
        <f t="shared" si="6"/>
        <v>2.8633861463937708E-2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 x14ac:dyDescent="0.2">
      <c r="B17" s="19" t="s">
        <v>34</v>
      </c>
      <c r="C17" s="34" t="e">
        <f t="shared" ref="C17:AD17" si="7">STDEV(C13:C16)</f>
        <v>#DIV/0!</v>
      </c>
      <c r="D17" s="34" t="e">
        <f t="shared" si="7"/>
        <v>#DIV/0!</v>
      </c>
      <c r="E17" s="34" t="e">
        <f t="shared" si="7"/>
        <v>#DIV/0!</v>
      </c>
      <c r="F17" s="34" t="e">
        <f t="shared" si="7"/>
        <v>#DIV/0!</v>
      </c>
      <c r="G17" s="34" t="e">
        <f t="shared" si="7"/>
        <v>#DIV/0!</v>
      </c>
      <c r="H17" s="34" t="e">
        <f t="shared" si="7"/>
        <v>#DIV/0!</v>
      </c>
      <c r="I17" s="34" t="e">
        <f t="shared" si="7"/>
        <v>#DIV/0!</v>
      </c>
      <c r="J17" s="34">
        <f t="shared" si="7"/>
        <v>1.464245294791656E-3</v>
      </c>
      <c r="K17" s="34">
        <f t="shared" si="7"/>
        <v>2.6790174617883876E-3</v>
      </c>
      <c r="L17" s="34">
        <f t="shared" si="7"/>
        <v>2.4883698053018129E-3</v>
      </c>
      <c r="M17" s="34">
        <f t="shared" si="7"/>
        <v>2.8595669704962871E-3</v>
      </c>
      <c r="N17" s="34">
        <f t="shared" si="7"/>
        <v>4.6148733135846177E-3</v>
      </c>
      <c r="O17" s="34">
        <f t="shared" si="7"/>
        <v>1.6674380892875362E-3</v>
      </c>
      <c r="P17" s="34">
        <f t="shared" si="7"/>
        <v>1.4729275315078256E-3</v>
      </c>
      <c r="Q17" s="34">
        <f t="shared" si="7"/>
        <v>8.9503496772095764E-3</v>
      </c>
      <c r="R17" s="34">
        <f t="shared" si="7"/>
        <v>1.1359246007110394E-2</v>
      </c>
      <c r="S17" s="34">
        <f t="shared" si="7"/>
        <v>5.9373331078514859E-3</v>
      </c>
      <c r="T17" s="34">
        <f t="shared" si="7"/>
        <v>2.6338937487957317E-2</v>
      </c>
      <c r="U17" s="34">
        <f t="shared" si="7"/>
        <v>4.6289751195649903E-3</v>
      </c>
      <c r="V17" s="34">
        <f t="shared" si="7"/>
        <v>1.2158140334002731E-2</v>
      </c>
      <c r="W17" s="34">
        <f t="shared" si="7"/>
        <v>3.2670872418100031E-3</v>
      </c>
      <c r="X17" s="34">
        <f t="shared" si="7"/>
        <v>4.9355016432392857E-3</v>
      </c>
      <c r="Y17" s="34">
        <f t="shared" si="7"/>
        <v>6.6727291625337214E-3</v>
      </c>
      <c r="Z17" s="34">
        <f t="shared" si="7"/>
        <v>1.81417659296303E-3</v>
      </c>
      <c r="AA17" s="34">
        <f t="shared" si="7"/>
        <v>8.3660338386167318E-3</v>
      </c>
      <c r="AB17" s="34">
        <f t="shared" si="7"/>
        <v>5.6737593807734037E-3</v>
      </c>
      <c r="AC17" s="34">
        <f t="shared" si="7"/>
        <v>6.8534616543812731E-3</v>
      </c>
      <c r="AD17" s="34">
        <f t="shared" si="7"/>
        <v>3.6735853289058891E-3</v>
      </c>
      <c r="BH17" s="18"/>
      <c r="BI17" s="18"/>
      <c r="BJ17" s="18"/>
      <c r="BK17" s="18"/>
      <c r="BL17" s="18"/>
    </row>
    <row r="18" spans="2:64" x14ac:dyDescent="0.2">
      <c r="B18" s="19" t="s">
        <v>35</v>
      </c>
      <c r="C18" s="34" t="e">
        <f t="shared" ref="C18:AD18" si="8">C17/SQRT(4)</f>
        <v>#DIV/0!</v>
      </c>
      <c r="D18" s="34" t="e">
        <f t="shared" si="8"/>
        <v>#DIV/0!</v>
      </c>
      <c r="E18" s="34" t="e">
        <f t="shared" si="8"/>
        <v>#DIV/0!</v>
      </c>
      <c r="F18" s="34" t="e">
        <f t="shared" si="8"/>
        <v>#DIV/0!</v>
      </c>
      <c r="G18" s="34" t="e">
        <f t="shared" si="8"/>
        <v>#DIV/0!</v>
      </c>
      <c r="H18" s="34" t="e">
        <f t="shared" si="8"/>
        <v>#DIV/0!</v>
      </c>
      <c r="I18" s="34" t="e">
        <f t="shared" si="8"/>
        <v>#DIV/0!</v>
      </c>
      <c r="J18" s="34">
        <f t="shared" si="8"/>
        <v>7.3212264739582801E-4</v>
      </c>
      <c r="K18" s="34">
        <f t="shared" si="8"/>
        <v>1.3395087308941938E-3</v>
      </c>
      <c r="L18" s="34">
        <f t="shared" si="8"/>
        <v>1.2441849026509065E-3</v>
      </c>
      <c r="M18" s="34">
        <f t="shared" si="8"/>
        <v>1.4297834852481435E-3</v>
      </c>
      <c r="N18" s="34">
        <f t="shared" si="8"/>
        <v>2.3074366567923089E-3</v>
      </c>
      <c r="O18" s="34">
        <f t="shared" si="8"/>
        <v>8.3371904464376808E-4</v>
      </c>
      <c r="P18" s="34">
        <f t="shared" si="8"/>
        <v>7.3646376575391278E-4</v>
      </c>
      <c r="Q18" s="34">
        <f t="shared" si="8"/>
        <v>4.4751748386047882E-3</v>
      </c>
      <c r="R18" s="34">
        <f t="shared" si="8"/>
        <v>5.6796230035551969E-3</v>
      </c>
      <c r="S18" s="34">
        <f t="shared" si="8"/>
        <v>2.968666553925743E-3</v>
      </c>
      <c r="T18" s="34">
        <f t="shared" si="8"/>
        <v>1.3169468743978658E-2</v>
      </c>
      <c r="U18" s="34">
        <f t="shared" si="8"/>
        <v>2.3144875597824952E-3</v>
      </c>
      <c r="V18" s="34">
        <f t="shared" si="8"/>
        <v>6.0790701670013656E-3</v>
      </c>
      <c r="W18" s="34">
        <f t="shared" si="8"/>
        <v>1.6335436209050016E-3</v>
      </c>
      <c r="X18" s="34">
        <f t="shared" si="8"/>
        <v>2.4677508216196429E-3</v>
      </c>
      <c r="Y18" s="34">
        <f t="shared" si="8"/>
        <v>3.3363645812668607E-3</v>
      </c>
      <c r="Z18" s="34">
        <f t="shared" si="8"/>
        <v>9.0708829648151502E-4</v>
      </c>
      <c r="AA18" s="34">
        <f t="shared" si="8"/>
        <v>4.1830169193083659E-3</v>
      </c>
      <c r="AB18" s="34">
        <f t="shared" si="8"/>
        <v>2.8368796903867019E-3</v>
      </c>
      <c r="AC18" s="34">
        <f t="shared" si="8"/>
        <v>3.4267308271906365E-3</v>
      </c>
      <c r="AD18" s="34">
        <f t="shared" si="8"/>
        <v>1.8367926644529446E-3</v>
      </c>
      <c r="BH18" s="18"/>
      <c r="BI18" s="18"/>
      <c r="BJ18" s="18"/>
      <c r="BK18" s="18"/>
      <c r="BL18" s="18"/>
    </row>
    <row r="19" spans="2:64" x14ac:dyDescent="0.2">
      <c r="C19" s="35"/>
      <c r="I19" s="17"/>
      <c r="J19" s="17"/>
      <c r="BH19" s="18"/>
      <c r="BI19" s="18"/>
      <c r="BJ19" s="18"/>
      <c r="BK19" s="18"/>
      <c r="BL19" s="18"/>
    </row>
    <row r="20" spans="2:64" x14ac:dyDescent="0.2">
      <c r="B20" s="27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75"/>
      <c r="Y20" s="75"/>
      <c r="Z20" s="75"/>
      <c r="AA20" s="75"/>
      <c r="AB20" s="75"/>
      <c r="AC20" s="75"/>
      <c r="AD20" s="75"/>
      <c r="BH20" s="18"/>
      <c r="BI20" s="18"/>
      <c r="BJ20" s="18"/>
      <c r="BK20" s="18"/>
      <c r="BL20" s="18"/>
    </row>
    <row r="21" spans="2:64" x14ac:dyDescent="0.2">
      <c r="B21" s="19">
        <v>1</v>
      </c>
      <c r="C21" s="36"/>
      <c r="D21" s="36"/>
      <c r="E21" s="36"/>
      <c r="F21" s="36"/>
      <c r="G21" s="36"/>
      <c r="H21" s="36"/>
      <c r="I21" s="36"/>
      <c r="J21" s="30">
        <f t="shared" ref="J21:P22" si="9">C8</f>
        <v>488.81246948242188</v>
      </c>
      <c r="K21" s="30">
        <f t="shared" si="9"/>
        <v>383.6058349609375</v>
      </c>
      <c r="L21" s="30">
        <f t="shared" si="9"/>
        <v>951.8756103515625</v>
      </c>
      <c r="M21" s="30">
        <f t="shared" si="9"/>
        <v>876.2908935546875</v>
      </c>
      <c r="N21" s="30">
        <f t="shared" si="9"/>
        <v>1132.0126953125</v>
      </c>
      <c r="O21" s="30">
        <f t="shared" si="9"/>
        <v>652.28363037109375</v>
      </c>
      <c r="P21" s="30">
        <f t="shared" si="9"/>
        <v>1514.1424560546875</v>
      </c>
      <c r="Q21" s="85">
        <f t="shared" ref="Q21:W22" si="10">C8</f>
        <v>488.81246948242188</v>
      </c>
      <c r="R21" s="85">
        <f t="shared" si="10"/>
        <v>383.6058349609375</v>
      </c>
      <c r="S21" s="85">
        <f t="shared" si="10"/>
        <v>951.8756103515625</v>
      </c>
      <c r="T21" s="85">
        <f t="shared" si="10"/>
        <v>876.2908935546875</v>
      </c>
      <c r="U21" s="85">
        <f t="shared" si="10"/>
        <v>1132.0126953125</v>
      </c>
      <c r="V21" s="85">
        <f t="shared" si="10"/>
        <v>652.28363037109375</v>
      </c>
      <c r="W21" s="86">
        <f t="shared" si="10"/>
        <v>1514.1424560546875</v>
      </c>
      <c r="X21" s="85">
        <f t="shared" ref="X21:AD22" si="11">C8</f>
        <v>488.81246948242188</v>
      </c>
      <c r="Y21" s="85">
        <f t="shared" si="11"/>
        <v>383.6058349609375</v>
      </c>
      <c r="Z21" s="85">
        <f t="shared" si="11"/>
        <v>951.8756103515625</v>
      </c>
      <c r="AA21" s="85">
        <f t="shared" si="11"/>
        <v>876.2908935546875</v>
      </c>
      <c r="AB21" s="85">
        <f t="shared" si="11"/>
        <v>1132.0126953125</v>
      </c>
      <c r="AC21" s="85">
        <f t="shared" si="11"/>
        <v>652.28363037109375</v>
      </c>
      <c r="AD21" s="86">
        <f t="shared" si="11"/>
        <v>1514.1424560546875</v>
      </c>
      <c r="BH21" s="18"/>
      <c r="BI21" s="18"/>
      <c r="BJ21" s="18"/>
      <c r="BK21" s="18"/>
      <c r="BL21" s="18"/>
    </row>
    <row r="22" spans="2:64" x14ac:dyDescent="0.2">
      <c r="B22" s="19">
        <v>2</v>
      </c>
      <c r="C22" s="36"/>
      <c r="D22" s="36"/>
      <c r="E22" s="36"/>
      <c r="F22" s="36"/>
      <c r="G22" s="36"/>
      <c r="H22" s="36"/>
      <c r="I22" s="36"/>
      <c r="J22" s="30">
        <f t="shared" si="9"/>
        <v>435.78933715820312</v>
      </c>
      <c r="K22" s="30">
        <f t="shared" si="9"/>
        <v>433.35556030273438</v>
      </c>
      <c r="L22" s="30">
        <f t="shared" si="9"/>
        <v>1041.0445556640625</v>
      </c>
      <c r="M22" s="30">
        <f t="shared" si="9"/>
        <v>1026.2637939453125</v>
      </c>
      <c r="N22" s="30">
        <f t="shared" si="9"/>
        <v>1088.082275390625</v>
      </c>
      <c r="O22" s="30">
        <f t="shared" si="9"/>
        <v>760.51617431640625</v>
      </c>
      <c r="P22" s="30">
        <f t="shared" si="9"/>
        <v>1587.3768310546875</v>
      </c>
      <c r="Q22" s="30">
        <f t="shared" si="10"/>
        <v>435.78933715820312</v>
      </c>
      <c r="R22" s="30">
        <f t="shared" si="10"/>
        <v>433.35556030273438</v>
      </c>
      <c r="S22" s="30">
        <f t="shared" si="10"/>
        <v>1041.0445556640625</v>
      </c>
      <c r="T22" s="30">
        <f t="shared" si="10"/>
        <v>1026.2637939453125</v>
      </c>
      <c r="U22" s="30">
        <f t="shared" si="10"/>
        <v>1088.082275390625</v>
      </c>
      <c r="V22" s="30">
        <f t="shared" si="10"/>
        <v>760.51617431640625</v>
      </c>
      <c r="W22" s="80">
        <f t="shared" si="10"/>
        <v>1587.3768310546875</v>
      </c>
      <c r="X22" s="30">
        <f t="shared" si="11"/>
        <v>435.78933715820312</v>
      </c>
      <c r="Y22" s="30">
        <f t="shared" si="11"/>
        <v>433.35556030273438</v>
      </c>
      <c r="Z22" s="30">
        <f t="shared" si="11"/>
        <v>1041.0445556640625</v>
      </c>
      <c r="AA22" s="30">
        <f t="shared" si="11"/>
        <v>1026.2637939453125</v>
      </c>
      <c r="AB22" s="30">
        <f t="shared" si="11"/>
        <v>1088.082275390625</v>
      </c>
      <c r="AC22" s="30">
        <f t="shared" si="11"/>
        <v>760.51617431640625</v>
      </c>
      <c r="AD22" s="80">
        <f t="shared" si="11"/>
        <v>1587.3768310546875</v>
      </c>
      <c r="BH22" s="18"/>
      <c r="BI22" s="18"/>
      <c r="BJ22" s="18"/>
      <c r="BK22" s="18"/>
      <c r="BL22" s="18"/>
    </row>
    <row r="23" spans="2:64" x14ac:dyDescent="0.2">
      <c r="B23" s="31" t="s">
        <v>33</v>
      </c>
      <c r="C23" s="37" t="e">
        <f t="shared" ref="C23:AD23" si="12">AVERAGE(C21:C22)</f>
        <v>#DIV/0!</v>
      </c>
      <c r="D23" s="37" t="e">
        <f t="shared" si="12"/>
        <v>#DIV/0!</v>
      </c>
      <c r="E23" s="37" t="e">
        <f t="shared" si="12"/>
        <v>#DIV/0!</v>
      </c>
      <c r="F23" s="37" t="e">
        <f t="shared" si="12"/>
        <v>#DIV/0!</v>
      </c>
      <c r="G23" s="37" t="e">
        <f t="shared" si="12"/>
        <v>#DIV/0!</v>
      </c>
      <c r="H23" s="37" t="e">
        <f t="shared" si="12"/>
        <v>#DIV/0!</v>
      </c>
      <c r="I23" s="37" t="e">
        <f t="shared" si="12"/>
        <v>#DIV/0!</v>
      </c>
      <c r="J23" s="37">
        <f t="shared" si="12"/>
        <v>462.3009033203125</v>
      </c>
      <c r="K23" s="37">
        <f t="shared" si="12"/>
        <v>408.48069763183594</v>
      </c>
      <c r="L23" s="37">
        <f t="shared" si="12"/>
        <v>996.4600830078125</v>
      </c>
      <c r="M23" s="37">
        <f t="shared" si="12"/>
        <v>951.27734375</v>
      </c>
      <c r="N23" s="37">
        <f t="shared" si="12"/>
        <v>1110.0474853515625</v>
      </c>
      <c r="O23" s="37">
        <f t="shared" si="12"/>
        <v>706.39990234375</v>
      </c>
      <c r="P23" s="37">
        <f t="shared" si="12"/>
        <v>1550.7596435546875</v>
      </c>
      <c r="Q23" s="37">
        <f t="shared" si="12"/>
        <v>462.3009033203125</v>
      </c>
      <c r="R23" s="37">
        <f t="shared" si="12"/>
        <v>408.48069763183594</v>
      </c>
      <c r="S23" s="37">
        <f t="shared" si="12"/>
        <v>996.4600830078125</v>
      </c>
      <c r="T23" s="37">
        <f t="shared" si="12"/>
        <v>951.27734375</v>
      </c>
      <c r="U23" s="37">
        <f t="shared" si="12"/>
        <v>1110.0474853515625</v>
      </c>
      <c r="V23" s="37">
        <f t="shared" si="12"/>
        <v>706.39990234375</v>
      </c>
      <c r="W23" s="37">
        <f t="shared" si="12"/>
        <v>1550.7596435546875</v>
      </c>
      <c r="X23" s="37">
        <f t="shared" si="12"/>
        <v>462.3009033203125</v>
      </c>
      <c r="Y23" s="37">
        <f t="shared" si="12"/>
        <v>408.48069763183594</v>
      </c>
      <c r="Z23" s="37">
        <f t="shared" si="12"/>
        <v>996.4600830078125</v>
      </c>
      <c r="AA23" s="37">
        <f t="shared" si="12"/>
        <v>951.27734375</v>
      </c>
      <c r="AB23" s="37">
        <f t="shared" si="12"/>
        <v>1110.0474853515625</v>
      </c>
      <c r="AC23" s="37">
        <f t="shared" si="12"/>
        <v>706.39990234375</v>
      </c>
      <c r="AD23" s="37">
        <f t="shared" si="12"/>
        <v>1550.7596435546875</v>
      </c>
      <c r="BH23" s="18"/>
      <c r="BI23" s="18"/>
      <c r="BJ23" s="18"/>
      <c r="BK23" s="18"/>
      <c r="BL23" s="18"/>
    </row>
    <row r="24" spans="2:64" x14ac:dyDescent="0.2">
      <c r="B24" s="19" t="s">
        <v>34</v>
      </c>
      <c r="C24" s="38" t="e">
        <f t="shared" ref="C24:AD24" si="13">STDEV(C21:C22)</f>
        <v>#DIV/0!</v>
      </c>
      <c r="D24" s="38" t="e">
        <f t="shared" si="13"/>
        <v>#DIV/0!</v>
      </c>
      <c r="E24" s="38" t="e">
        <f t="shared" si="13"/>
        <v>#DIV/0!</v>
      </c>
      <c r="F24" s="38" t="e">
        <f t="shared" si="13"/>
        <v>#DIV/0!</v>
      </c>
      <c r="G24" s="38" t="e">
        <f t="shared" si="13"/>
        <v>#DIV/0!</v>
      </c>
      <c r="H24" s="38" t="e">
        <f t="shared" si="13"/>
        <v>#DIV/0!</v>
      </c>
      <c r="I24" s="38" t="e">
        <f t="shared" si="13"/>
        <v>#DIV/0!</v>
      </c>
      <c r="J24" s="38">
        <f t="shared" si="13"/>
        <v>37.493016426206701</v>
      </c>
      <c r="K24" s="38">
        <f t="shared" si="13"/>
        <v>35.178368151352799</v>
      </c>
      <c r="L24" s="38">
        <f t="shared" si="13"/>
        <v>63.051965901721161</v>
      </c>
      <c r="M24" s="38">
        <f t="shared" si="13"/>
        <v>106.04685486042555</v>
      </c>
      <c r="N24" s="38">
        <f t="shared" si="13"/>
        <v>31.063497827130412</v>
      </c>
      <c r="O24" s="38">
        <f t="shared" si="13"/>
        <v>76.53196576880147</v>
      </c>
      <c r="P24" s="38">
        <f t="shared" si="13"/>
        <v>51.784523178458564</v>
      </c>
      <c r="Q24" s="38">
        <f t="shared" si="13"/>
        <v>37.493016426206701</v>
      </c>
      <c r="R24" s="38">
        <f t="shared" si="13"/>
        <v>35.178368151352799</v>
      </c>
      <c r="S24" s="38">
        <f t="shared" si="13"/>
        <v>63.051965901721161</v>
      </c>
      <c r="T24" s="38">
        <f t="shared" si="13"/>
        <v>106.04685486042555</v>
      </c>
      <c r="U24" s="38">
        <f t="shared" si="13"/>
        <v>31.063497827130412</v>
      </c>
      <c r="V24" s="38">
        <f t="shared" si="13"/>
        <v>76.53196576880147</v>
      </c>
      <c r="W24" s="38">
        <f t="shared" si="13"/>
        <v>51.784523178458564</v>
      </c>
      <c r="X24" s="38">
        <f t="shared" si="13"/>
        <v>37.493016426206701</v>
      </c>
      <c r="Y24" s="38">
        <f t="shared" si="13"/>
        <v>35.178368151352799</v>
      </c>
      <c r="Z24" s="38">
        <f t="shared" si="13"/>
        <v>63.051965901721161</v>
      </c>
      <c r="AA24" s="38">
        <f t="shared" si="13"/>
        <v>106.04685486042555</v>
      </c>
      <c r="AB24" s="38">
        <f t="shared" si="13"/>
        <v>31.063497827130412</v>
      </c>
      <c r="AC24" s="38">
        <f t="shared" si="13"/>
        <v>76.53196576880147</v>
      </c>
      <c r="AD24" s="38">
        <f t="shared" si="13"/>
        <v>51.784523178458564</v>
      </c>
      <c r="BH24" s="18"/>
      <c r="BI24" s="18"/>
      <c r="BJ24" s="18"/>
      <c r="BK24" s="18"/>
      <c r="BL24" s="18"/>
    </row>
    <row r="25" spans="2:64" s="17" customFormat="1" x14ac:dyDescent="0.2"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2:64" ht="16" thickBot="1" x14ac:dyDescent="0.25">
      <c r="B26" s="26"/>
      <c r="C26" s="83">
        <v>1</v>
      </c>
      <c r="D26" s="83">
        <v>2</v>
      </c>
      <c r="E26" s="83">
        <v>3</v>
      </c>
      <c r="F26" s="83">
        <v>4</v>
      </c>
      <c r="G26" s="83">
        <v>5</v>
      </c>
      <c r="H26" s="83">
        <v>6</v>
      </c>
      <c r="I26" s="83">
        <v>7</v>
      </c>
      <c r="J26" s="83">
        <v>8</v>
      </c>
      <c r="K26" s="83">
        <v>9</v>
      </c>
      <c r="L26" s="83">
        <v>10</v>
      </c>
      <c r="M26" s="83">
        <v>11</v>
      </c>
      <c r="N26" s="83">
        <v>12</v>
      </c>
      <c r="O26" s="83">
        <v>13</v>
      </c>
      <c r="P26" s="83">
        <v>14</v>
      </c>
      <c r="Q26" s="83">
        <v>15</v>
      </c>
      <c r="R26" s="83">
        <v>16</v>
      </c>
      <c r="S26" s="83">
        <v>17</v>
      </c>
      <c r="T26" s="83">
        <v>18</v>
      </c>
      <c r="U26" s="83">
        <v>19</v>
      </c>
      <c r="V26" s="83">
        <v>20</v>
      </c>
      <c r="W26" s="83">
        <v>21</v>
      </c>
      <c r="X26" s="83">
        <v>22</v>
      </c>
      <c r="Y26" s="83">
        <v>23</v>
      </c>
      <c r="Z26" s="83">
        <v>24</v>
      </c>
      <c r="AA26" s="83">
        <v>25</v>
      </c>
      <c r="AB26" s="83">
        <v>26</v>
      </c>
      <c r="AC26" s="83">
        <v>27</v>
      </c>
      <c r="AD26" s="83">
        <v>28</v>
      </c>
      <c r="BH26" s="18"/>
      <c r="BI26" s="18"/>
      <c r="BJ26" s="18"/>
      <c r="BK26" s="18"/>
      <c r="BL26" s="18"/>
    </row>
    <row r="27" spans="2:64" ht="16" thickBot="1" x14ac:dyDescent="0.25">
      <c r="B27" s="84"/>
      <c r="C27" s="90" t="s">
        <v>40</v>
      </c>
      <c r="D27" s="91" t="s">
        <v>41</v>
      </c>
      <c r="E27" s="91" t="s">
        <v>42</v>
      </c>
      <c r="F27" s="91" t="s">
        <v>43</v>
      </c>
      <c r="G27" s="91" t="s">
        <v>44</v>
      </c>
      <c r="H27" s="91" t="s">
        <v>45</v>
      </c>
      <c r="I27" s="102" t="s">
        <v>46</v>
      </c>
      <c r="J27" s="93" t="s">
        <v>47</v>
      </c>
      <c r="K27" s="94" t="s">
        <v>48</v>
      </c>
      <c r="L27" s="94" t="s">
        <v>49</v>
      </c>
      <c r="M27" s="94" t="s">
        <v>50</v>
      </c>
      <c r="N27" s="94" t="s">
        <v>51</v>
      </c>
      <c r="O27" s="94" t="s">
        <v>52</v>
      </c>
      <c r="P27" s="95" t="s">
        <v>53</v>
      </c>
      <c r="Q27" s="96" t="s">
        <v>57</v>
      </c>
      <c r="R27" s="97" t="s">
        <v>58</v>
      </c>
      <c r="S27" s="97" t="s">
        <v>59</v>
      </c>
      <c r="T27" s="97" t="s">
        <v>54</v>
      </c>
      <c r="U27" s="97" t="s">
        <v>55</v>
      </c>
      <c r="V27" s="97" t="s">
        <v>56</v>
      </c>
      <c r="W27" s="98" t="s">
        <v>61</v>
      </c>
      <c r="X27" s="103" t="s">
        <v>62</v>
      </c>
      <c r="Y27" s="104" t="s">
        <v>63</v>
      </c>
      <c r="Z27" s="104" t="s">
        <v>64</v>
      </c>
      <c r="AA27" s="104" t="s">
        <v>65</v>
      </c>
      <c r="AB27" s="104" t="s">
        <v>66</v>
      </c>
      <c r="AC27" s="104" t="s">
        <v>67</v>
      </c>
      <c r="AD27" s="105" t="s">
        <v>68</v>
      </c>
      <c r="BH27" s="18"/>
      <c r="BI27" s="18"/>
      <c r="BJ27" s="18"/>
      <c r="BK27" s="18"/>
      <c r="BL27" s="18"/>
    </row>
    <row r="28" spans="2:64" x14ac:dyDescent="0.2">
      <c r="B28" s="31" t="s">
        <v>33</v>
      </c>
      <c r="C28" s="39" t="e">
        <f t="shared" ref="C28:AD28" si="14">C10/C23</f>
        <v>#DIV/0!</v>
      </c>
      <c r="D28" s="39" t="e">
        <f t="shared" si="14"/>
        <v>#DIV/0!</v>
      </c>
      <c r="E28" s="39" t="e">
        <f t="shared" si="14"/>
        <v>#DIV/0!</v>
      </c>
      <c r="F28" s="39" t="e">
        <f t="shared" si="14"/>
        <v>#DIV/0!</v>
      </c>
      <c r="G28" s="39" t="e">
        <f t="shared" si="14"/>
        <v>#DIV/0!</v>
      </c>
      <c r="H28" s="39" t="e">
        <f t="shared" si="14"/>
        <v>#DIV/0!</v>
      </c>
      <c r="I28" s="40" t="e">
        <f t="shared" si="14"/>
        <v>#DIV/0!</v>
      </c>
      <c r="J28" s="40">
        <f t="shared" si="14"/>
        <v>1.0274816570603265E-2</v>
      </c>
      <c r="K28" s="40">
        <f t="shared" si="14"/>
        <v>3.4718578165915961E-2</v>
      </c>
      <c r="L28" s="40">
        <f t="shared" si="14"/>
        <v>9.6014089116092226E-3</v>
      </c>
      <c r="M28" s="40">
        <f t="shared" si="14"/>
        <v>1.8959971143150966E-2</v>
      </c>
      <c r="N28" s="40">
        <f t="shared" si="14"/>
        <v>2.6564613801723844E-2</v>
      </c>
      <c r="O28" s="40">
        <f t="shared" si="14"/>
        <v>1.4315960315392128E-2</v>
      </c>
      <c r="P28" s="77">
        <f t="shared" si="14"/>
        <v>2.1270739598426396E-2</v>
      </c>
      <c r="Q28" s="40">
        <f t="shared" si="14"/>
        <v>0.10210679467961424</v>
      </c>
      <c r="R28" s="40">
        <f t="shared" si="14"/>
        <v>0.13911206311527624</v>
      </c>
      <c r="S28" s="40">
        <f t="shared" si="14"/>
        <v>9.3071159583344415E-2</v>
      </c>
      <c r="T28" s="40">
        <f t="shared" si="14"/>
        <v>0.10952227014997311</v>
      </c>
      <c r="U28" s="40">
        <f t="shared" si="14"/>
        <v>9.9526445181942411E-2</v>
      </c>
      <c r="V28" s="40">
        <f t="shared" si="14"/>
        <v>0.11754277343304484</v>
      </c>
      <c r="W28" s="40">
        <f t="shared" si="14"/>
        <v>0.11806440077132686</v>
      </c>
      <c r="X28" s="40">
        <f t="shared" si="14"/>
        <v>1.942669311083688E-2</v>
      </c>
      <c r="Y28" s="40">
        <f t="shared" si="14"/>
        <v>3.2847946901088602E-2</v>
      </c>
      <c r="Z28" s="40">
        <f t="shared" si="14"/>
        <v>2.9663910521387907E-2</v>
      </c>
      <c r="AA28" s="40">
        <f t="shared" si="14"/>
        <v>4.4761959066012186E-2</v>
      </c>
      <c r="AB28" s="40">
        <f t="shared" si="14"/>
        <v>4.9768604176891454E-2</v>
      </c>
      <c r="AC28" s="40">
        <f t="shared" si="14"/>
        <v>3.2919088240137777E-2</v>
      </c>
      <c r="AD28" s="40">
        <f t="shared" si="14"/>
        <v>3.2395378639170275E-2</v>
      </c>
      <c r="AE28" s="23"/>
      <c r="AF28" s="23"/>
      <c r="AG28" s="23"/>
      <c r="BH28" s="18"/>
      <c r="BI28" s="18"/>
      <c r="BJ28" s="18"/>
      <c r="BK28" s="18"/>
      <c r="BL28" s="18"/>
    </row>
    <row r="29" spans="2:64" x14ac:dyDescent="0.2">
      <c r="B29" s="19" t="s">
        <v>35</v>
      </c>
      <c r="C29" s="34" t="e">
        <f t="shared" ref="C29:AD29" si="15">C18</f>
        <v>#DIV/0!</v>
      </c>
      <c r="D29" s="34" t="e">
        <f t="shared" si="15"/>
        <v>#DIV/0!</v>
      </c>
      <c r="E29" s="34" t="e">
        <f t="shared" si="15"/>
        <v>#DIV/0!</v>
      </c>
      <c r="F29" s="34" t="e">
        <f t="shared" si="15"/>
        <v>#DIV/0!</v>
      </c>
      <c r="G29" s="34" t="e">
        <f t="shared" si="15"/>
        <v>#DIV/0!</v>
      </c>
      <c r="H29" s="34" t="e">
        <f t="shared" si="15"/>
        <v>#DIV/0!</v>
      </c>
      <c r="I29" s="41" t="e">
        <f t="shared" si="15"/>
        <v>#DIV/0!</v>
      </c>
      <c r="J29" s="41">
        <f t="shared" si="15"/>
        <v>7.3212264739582801E-4</v>
      </c>
      <c r="K29" s="41">
        <f t="shared" si="15"/>
        <v>1.3395087308941938E-3</v>
      </c>
      <c r="L29" s="41">
        <f t="shared" si="15"/>
        <v>1.2441849026509065E-3</v>
      </c>
      <c r="M29" s="41">
        <f t="shared" si="15"/>
        <v>1.4297834852481435E-3</v>
      </c>
      <c r="N29" s="41">
        <f t="shared" si="15"/>
        <v>2.3074366567923089E-3</v>
      </c>
      <c r="O29" s="41">
        <f t="shared" si="15"/>
        <v>8.3371904464376808E-4</v>
      </c>
      <c r="P29" s="78">
        <f t="shared" si="15"/>
        <v>7.3646376575391278E-4</v>
      </c>
      <c r="Q29" s="41">
        <f t="shared" si="15"/>
        <v>4.4751748386047882E-3</v>
      </c>
      <c r="R29" s="41">
        <f t="shared" si="15"/>
        <v>5.6796230035551969E-3</v>
      </c>
      <c r="S29" s="41">
        <f t="shared" si="15"/>
        <v>2.968666553925743E-3</v>
      </c>
      <c r="T29" s="41">
        <f t="shared" si="15"/>
        <v>1.3169468743978658E-2</v>
      </c>
      <c r="U29" s="41">
        <f t="shared" si="15"/>
        <v>2.3144875597824952E-3</v>
      </c>
      <c r="V29" s="41">
        <f t="shared" si="15"/>
        <v>6.0790701670013656E-3</v>
      </c>
      <c r="W29" s="41">
        <f t="shared" si="15"/>
        <v>1.6335436209050016E-3</v>
      </c>
      <c r="X29" s="41">
        <f t="shared" si="15"/>
        <v>2.4677508216196429E-3</v>
      </c>
      <c r="Y29" s="41">
        <f t="shared" si="15"/>
        <v>3.3363645812668607E-3</v>
      </c>
      <c r="Z29" s="41">
        <f t="shared" si="15"/>
        <v>9.0708829648151502E-4</v>
      </c>
      <c r="AA29" s="41">
        <f t="shared" si="15"/>
        <v>4.1830169193083659E-3</v>
      </c>
      <c r="AB29" s="41">
        <f t="shared" si="15"/>
        <v>2.8368796903867019E-3</v>
      </c>
      <c r="AC29" s="41">
        <f t="shared" si="15"/>
        <v>3.4267308271906365E-3</v>
      </c>
      <c r="AD29" s="41">
        <f t="shared" si="15"/>
        <v>1.8367926644529446E-3</v>
      </c>
      <c r="BH29" s="18"/>
      <c r="BI29" s="18"/>
      <c r="BJ29" s="18"/>
      <c r="BK29" s="18"/>
      <c r="BL29" s="18"/>
    </row>
    <row r="30" spans="2:64" x14ac:dyDescent="0.2">
      <c r="B30" s="18" t="s">
        <v>37</v>
      </c>
      <c r="C30" s="42" t="e">
        <f t="shared" ref="C30:AD30" si="16">C28/$C$28</f>
        <v>#DIV/0!</v>
      </c>
      <c r="D30" s="42" t="e">
        <f t="shared" si="16"/>
        <v>#DIV/0!</v>
      </c>
      <c r="E30" s="42" t="e">
        <f t="shared" si="16"/>
        <v>#DIV/0!</v>
      </c>
      <c r="F30" s="42" t="e">
        <f t="shared" si="16"/>
        <v>#DIV/0!</v>
      </c>
      <c r="G30" s="42" t="e">
        <f t="shared" si="16"/>
        <v>#DIV/0!</v>
      </c>
      <c r="H30" s="42" t="e">
        <f t="shared" si="16"/>
        <v>#DIV/0!</v>
      </c>
      <c r="I30" s="43" t="e">
        <f t="shared" si="16"/>
        <v>#DIV/0!</v>
      </c>
      <c r="J30" s="43" t="e">
        <f t="shared" si="16"/>
        <v>#DIV/0!</v>
      </c>
      <c r="K30" s="43" t="e">
        <f t="shared" si="16"/>
        <v>#DIV/0!</v>
      </c>
      <c r="L30" s="43" t="e">
        <f t="shared" si="16"/>
        <v>#DIV/0!</v>
      </c>
      <c r="M30" s="43" t="e">
        <f t="shared" si="16"/>
        <v>#DIV/0!</v>
      </c>
      <c r="N30" s="43" t="e">
        <f t="shared" si="16"/>
        <v>#DIV/0!</v>
      </c>
      <c r="O30" s="43" t="e">
        <f t="shared" si="16"/>
        <v>#DIV/0!</v>
      </c>
      <c r="P30" s="43" t="e">
        <f t="shared" si="16"/>
        <v>#DIV/0!</v>
      </c>
      <c r="Q30" s="79" t="e">
        <f t="shared" si="16"/>
        <v>#DIV/0!</v>
      </c>
      <c r="R30" s="79" t="e">
        <f t="shared" si="16"/>
        <v>#DIV/0!</v>
      </c>
      <c r="S30" s="79" t="e">
        <f t="shared" si="16"/>
        <v>#DIV/0!</v>
      </c>
      <c r="T30" s="79" t="e">
        <f t="shared" si="16"/>
        <v>#DIV/0!</v>
      </c>
      <c r="U30" s="79" t="e">
        <f t="shared" si="16"/>
        <v>#DIV/0!</v>
      </c>
      <c r="V30" s="79" t="e">
        <f t="shared" si="16"/>
        <v>#DIV/0!</v>
      </c>
      <c r="W30" s="79" t="e">
        <f t="shared" si="16"/>
        <v>#DIV/0!</v>
      </c>
      <c r="X30" s="79" t="e">
        <f t="shared" si="16"/>
        <v>#DIV/0!</v>
      </c>
      <c r="Y30" s="79" t="e">
        <f t="shared" si="16"/>
        <v>#DIV/0!</v>
      </c>
      <c r="Z30" s="79" t="e">
        <f t="shared" si="16"/>
        <v>#DIV/0!</v>
      </c>
      <c r="AA30" s="79" t="e">
        <f t="shared" si="16"/>
        <v>#DIV/0!</v>
      </c>
      <c r="AB30" s="79" t="e">
        <f t="shared" si="16"/>
        <v>#DIV/0!</v>
      </c>
      <c r="AC30" s="79" t="e">
        <f t="shared" si="16"/>
        <v>#DIV/0!</v>
      </c>
      <c r="AD30" s="79" t="e">
        <f t="shared" si="16"/>
        <v>#DIV/0!</v>
      </c>
      <c r="BH30" s="18"/>
      <c r="BI30" s="18"/>
      <c r="BJ30" s="18"/>
      <c r="BK30" s="18"/>
      <c r="BL30" s="18"/>
    </row>
    <row r="31" spans="2:64" x14ac:dyDescent="0.2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BH31" s="18"/>
      <c r="BI31" s="18"/>
      <c r="BJ31" s="18"/>
      <c r="BK31" s="18"/>
      <c r="BL31" s="18"/>
    </row>
    <row r="32" spans="2:64" x14ac:dyDescent="0.2">
      <c r="B32" s="44"/>
      <c r="C32" s="4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 x14ac:dyDescent="0.2">
      <c r="B33" s="44"/>
      <c r="C33" s="2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 x14ac:dyDescent="0.2">
      <c r="B34" s="44"/>
      <c r="C34" s="29"/>
      <c r="K34" s="18"/>
      <c r="L34" s="18"/>
      <c r="M34" s="18"/>
      <c r="N34" s="18"/>
      <c r="O34" s="18"/>
      <c r="P34" s="18"/>
      <c r="Q34" s="18" t="s">
        <v>544</v>
      </c>
      <c r="R34" s="18" t="s">
        <v>545</v>
      </c>
      <c r="S34" s="18" t="s">
        <v>552</v>
      </c>
      <c r="T34" s="18" t="s">
        <v>546</v>
      </c>
      <c r="U34" s="18" t="s">
        <v>547</v>
      </c>
      <c r="V34" s="22" t="s">
        <v>549</v>
      </c>
      <c r="W34" s="18" t="s">
        <v>548</v>
      </c>
      <c r="X34" s="18" t="s">
        <v>551</v>
      </c>
      <c r="Y34" s="22" t="s">
        <v>550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 x14ac:dyDescent="0.2">
      <c r="B35" s="44"/>
      <c r="C35" s="29"/>
      <c r="D35" s="22"/>
      <c r="E35" s="22"/>
      <c r="F35" s="22"/>
      <c r="G35" s="22"/>
      <c r="H35" s="22"/>
      <c r="I35" s="22"/>
      <c r="J35" s="22"/>
      <c r="K35" s="45"/>
      <c r="L35" s="23"/>
      <c r="M35" s="23"/>
      <c r="N35" s="23"/>
      <c r="O35" s="23"/>
      <c r="P35" s="22" t="s">
        <v>38</v>
      </c>
      <c r="Q35" s="23">
        <f>AVERAGE(J28:L28)</f>
        <v>1.8198267882709483E-2</v>
      </c>
      <c r="R35" s="23">
        <f>AVERAGE(M28:O28)</f>
        <v>1.9946848420088981E-2</v>
      </c>
      <c r="S35" s="23">
        <f>P28</f>
        <v>2.1270739598426396E-2</v>
      </c>
      <c r="T35" s="23">
        <f>AVERAGE(Q28:S28)</f>
        <v>0.11143000579274498</v>
      </c>
      <c r="U35" s="23">
        <f>AVERAGE(T28:V28)</f>
        <v>0.10886382958832012</v>
      </c>
      <c r="V35" s="23">
        <f>W28</f>
        <v>0.11806440077132686</v>
      </c>
      <c r="W35" s="23">
        <f>AVERAGE(X28:Z28)</f>
        <v>2.7312850177771131E-2</v>
      </c>
      <c r="X35" s="23">
        <f>AVERAGE(AA28:AC28)</f>
        <v>4.2483217161013803E-2</v>
      </c>
      <c r="Y35" s="23">
        <f>AD28</f>
        <v>3.2395378639170275E-2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 x14ac:dyDescent="0.2">
      <c r="B36" s="44"/>
      <c r="C36" s="29"/>
      <c r="D36" s="22"/>
      <c r="E36" s="22"/>
      <c r="F36" s="22"/>
      <c r="G36" s="22"/>
      <c r="H36" s="22"/>
      <c r="I36" s="22"/>
      <c r="J36" s="22"/>
      <c r="K36" s="45"/>
      <c r="Q36" s="22">
        <f>STDEV(J28:L28)</f>
        <v>1.4310969860874602E-2</v>
      </c>
      <c r="R36" s="22">
        <f>STDEV(M28:O28)</f>
        <v>6.1836739182187543E-3</v>
      </c>
      <c r="T36" s="22">
        <f>STDEV(Q28:S28)</f>
        <v>2.4395345838994813E-2</v>
      </c>
      <c r="U36" s="22">
        <f>STDEV(T28:V28)</f>
        <v>9.026194042496001E-3</v>
      </c>
      <c r="V36" s="23"/>
      <c r="W36" s="22">
        <f>STDEV(X28:Z28)</f>
        <v>7.0127118064327969E-3</v>
      </c>
      <c r="X36" s="22">
        <f>STDEV(AA28:AC28)</f>
        <v>8.6528056333149278E-3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 x14ac:dyDescent="0.2">
      <c r="B37" s="44"/>
      <c r="C37" s="29"/>
      <c r="D37" s="22"/>
      <c r="E37" s="22"/>
      <c r="F37" s="22"/>
      <c r="G37" s="22"/>
      <c r="H37" s="22"/>
      <c r="I37" s="22"/>
      <c r="J37" s="22"/>
      <c r="K37" s="45"/>
      <c r="L37" s="46"/>
      <c r="M37" s="46"/>
      <c r="P37" s="22" t="s">
        <v>39</v>
      </c>
      <c r="Q37" s="22">
        <f>Q36/SQRT(3)</f>
        <v>8.2624423015405738E-3</v>
      </c>
      <c r="R37" s="22">
        <f>R36/SQRT(3)</f>
        <v>3.5701458012644661E-3</v>
      </c>
      <c r="S37" s="23">
        <f>P29</f>
        <v>7.3646376575391278E-4</v>
      </c>
      <c r="T37" s="22">
        <f>T36/SQRT(3)</f>
        <v>1.4084659487117674E-2</v>
      </c>
      <c r="U37" s="22">
        <f>U36/SQRT(3)</f>
        <v>5.211275560192863E-3</v>
      </c>
      <c r="V37" s="23">
        <f>W29</f>
        <v>1.6335436209050016E-3</v>
      </c>
      <c r="W37" s="22">
        <f>W36/SQRT(3)</f>
        <v>4.0487910491932419E-3</v>
      </c>
      <c r="X37" s="22">
        <f>X36/SQRT(3)</f>
        <v>4.9956996616398845E-3</v>
      </c>
      <c r="Y37" s="23">
        <f>AD29</f>
        <v>1.8367926644529446E-3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 x14ac:dyDescent="0.2">
      <c r="B38" s="44"/>
      <c r="C38" s="29"/>
      <c r="D38" s="22"/>
      <c r="E38" s="22"/>
      <c r="F38" s="22"/>
      <c r="G38" s="22"/>
      <c r="H38" s="22"/>
      <c r="I38" s="22"/>
      <c r="J38" s="22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 x14ac:dyDescent="0.2">
      <c r="B39" s="44"/>
      <c r="C39" s="29"/>
      <c r="D39" s="22"/>
      <c r="E39" s="22"/>
      <c r="F39" s="22"/>
      <c r="G39" s="22"/>
      <c r="H39" s="22"/>
      <c r="I39" s="22"/>
      <c r="J39" s="22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 x14ac:dyDescent="0.2">
      <c r="B40" s="44"/>
      <c r="C40" s="29"/>
      <c r="D40" s="22"/>
      <c r="E40" s="22"/>
      <c r="F40" s="22"/>
      <c r="G40" s="22"/>
      <c r="H40" s="22"/>
      <c r="I40" s="22"/>
      <c r="J40" s="22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 x14ac:dyDescent="0.2">
      <c r="B41" s="22"/>
      <c r="C41" s="22"/>
      <c r="D41" s="22"/>
      <c r="E41" s="22"/>
      <c r="F41" s="22"/>
      <c r="G41" s="22"/>
      <c r="H41" s="22"/>
      <c r="I41" s="22"/>
      <c r="J41" s="22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 x14ac:dyDescent="0.2">
      <c r="B42" s="22"/>
      <c r="C42" s="22"/>
      <c r="D42" s="22"/>
      <c r="E42" s="22"/>
      <c r="F42" s="22"/>
      <c r="G42" s="22"/>
      <c r="H42" s="22"/>
      <c r="I42" s="22"/>
      <c r="J42" s="22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 x14ac:dyDescent="0.2">
      <c r="B43" s="22"/>
      <c r="C43" s="22"/>
      <c r="D43" s="22"/>
      <c r="E43" s="22"/>
      <c r="F43" s="22"/>
      <c r="G43" s="22"/>
      <c r="H43" s="22"/>
      <c r="I43" s="22"/>
      <c r="J43" s="22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 x14ac:dyDescent="0.2">
      <c r="B44" s="22"/>
      <c r="C44" s="22"/>
      <c r="D44" s="22"/>
      <c r="E44" s="22"/>
      <c r="F44" s="22"/>
      <c r="G44" s="22"/>
      <c r="H44" s="22"/>
      <c r="I44" s="22"/>
      <c r="J44" s="22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 x14ac:dyDescent="0.2">
      <c r="B45" s="22"/>
      <c r="C45" s="22"/>
      <c r="D45" s="22"/>
      <c r="E45" s="22"/>
      <c r="F45" s="22"/>
      <c r="G45" s="22"/>
      <c r="H45" s="22"/>
      <c r="I45" s="22"/>
      <c r="J45" s="22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 x14ac:dyDescent="0.2">
      <c r="B46" s="22"/>
      <c r="C46" s="22"/>
      <c r="D46" s="22"/>
      <c r="E46" s="22"/>
      <c r="F46" s="22"/>
      <c r="G46" s="22"/>
      <c r="H46" s="22"/>
      <c r="I46" s="22"/>
      <c r="J46" s="22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 x14ac:dyDescent="0.2">
      <c r="B47" s="22"/>
      <c r="C47" s="22"/>
      <c r="D47" s="22"/>
      <c r="E47" s="22"/>
      <c r="F47" s="22"/>
      <c r="G47" s="22"/>
      <c r="H47" s="22"/>
      <c r="I47" s="22"/>
      <c r="J47" s="22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 x14ac:dyDescent="0.2">
      <c r="B48" s="22"/>
      <c r="C48" s="22"/>
      <c r="D48" s="22"/>
      <c r="E48" s="22"/>
      <c r="F48" s="22"/>
      <c r="G48" s="22"/>
      <c r="H48" s="22"/>
      <c r="I48" s="22"/>
      <c r="J48" s="22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 x14ac:dyDescent="0.2">
      <c r="B49" s="22"/>
      <c r="C49" s="22"/>
      <c r="D49" s="22"/>
      <c r="E49" s="22"/>
      <c r="F49" s="22"/>
      <c r="G49" s="22"/>
      <c r="H49" s="22"/>
      <c r="I49" s="22"/>
      <c r="J49" s="22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 x14ac:dyDescent="0.2">
      <c r="B50" s="22"/>
      <c r="C50" s="22"/>
      <c r="D50" s="22"/>
      <c r="E50" s="22"/>
      <c r="F50" s="22"/>
      <c r="G50" s="22"/>
      <c r="H50" s="22"/>
      <c r="I50" s="22"/>
      <c r="J50" s="22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 x14ac:dyDescent="0.2">
      <c r="B51" s="22"/>
      <c r="C51" s="22"/>
      <c r="D51" s="22"/>
      <c r="E51" s="22"/>
      <c r="F51" s="22"/>
      <c r="G51" s="22"/>
      <c r="H51" s="22"/>
      <c r="I51" s="22"/>
      <c r="J51" s="22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 x14ac:dyDescent="0.2">
      <c r="B52" s="22"/>
      <c r="C52" s="22"/>
      <c r="D52" s="22"/>
      <c r="E52" s="22"/>
      <c r="F52" s="22"/>
      <c r="G52" s="22"/>
      <c r="H52" s="22"/>
      <c r="I52" s="22"/>
      <c r="J52" s="22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 x14ac:dyDescent="0.2">
      <c r="B53" s="22"/>
      <c r="C53" s="22"/>
      <c r="D53" s="22"/>
      <c r="E53" s="22"/>
      <c r="F53" s="22"/>
      <c r="G53" s="22"/>
      <c r="H53" s="22"/>
      <c r="I53" s="22"/>
      <c r="J53" s="22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 x14ac:dyDescent="0.2">
      <c r="G54" s="22"/>
      <c r="H54" s="22"/>
      <c r="I54" s="22"/>
      <c r="J54" s="22"/>
      <c r="BI54" s="18"/>
      <c r="BJ54" s="18"/>
      <c r="BK54" s="18"/>
      <c r="BL54" s="1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5932-9AC2-974B-8732-AEF26EC2112C}">
  <dimension ref="A1:BL54"/>
  <sheetViews>
    <sheetView zoomScale="80" zoomScaleNormal="80" workbookViewId="0">
      <selection activeCell="F9" sqref="F9:H9"/>
    </sheetView>
  </sheetViews>
  <sheetFormatPr baseColWidth="10" defaultColWidth="8.83203125" defaultRowHeight="15" x14ac:dyDescent="0.2"/>
  <cols>
    <col min="1" max="1" width="6.5" style="18" customWidth="1"/>
    <col min="2" max="2" width="14.5" style="18" customWidth="1"/>
    <col min="3" max="3" width="13.1640625" style="18" customWidth="1"/>
    <col min="4" max="4" width="13.83203125" style="18" customWidth="1"/>
    <col min="5" max="5" width="14" style="18" customWidth="1"/>
    <col min="6" max="6" width="12.5" style="18" customWidth="1"/>
    <col min="7" max="7" width="13.5" style="18" customWidth="1"/>
    <col min="8" max="8" width="11.6640625" style="18" customWidth="1"/>
    <col min="9" max="9" width="12.83203125" style="18" customWidth="1"/>
    <col min="10" max="10" width="12.6640625" style="18" customWidth="1"/>
    <col min="11" max="11" width="16" style="22" customWidth="1"/>
    <col min="12" max="12" width="14.83203125" style="22" customWidth="1"/>
    <col min="13" max="13" width="15.83203125" style="22" customWidth="1"/>
    <col min="14" max="14" width="15.6640625" style="22" customWidth="1"/>
    <col min="15" max="15" width="16.33203125" style="22" customWidth="1"/>
    <col min="16" max="16" width="16" style="22" customWidth="1"/>
    <col min="17" max="18" width="16.6640625" style="22" customWidth="1"/>
    <col min="19" max="19" width="15.83203125" style="22" customWidth="1"/>
    <col min="20" max="20" width="16.33203125" style="22" customWidth="1"/>
    <col min="21" max="21" width="17" style="22" customWidth="1"/>
    <col min="22" max="22" width="17.33203125" style="22" customWidth="1"/>
    <col min="23" max="23" width="17.6640625" style="22" customWidth="1"/>
    <col min="24" max="34" width="12.5" style="22" customWidth="1"/>
    <col min="35" max="64" width="8.83203125" style="22"/>
    <col min="65" max="16384" width="8.83203125" style="18"/>
  </cols>
  <sheetData>
    <row r="1" spans="1:64" x14ac:dyDescent="0.2">
      <c r="A1" s="16"/>
      <c r="B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</row>
    <row r="2" spans="1:64" x14ac:dyDescent="0.2">
      <c r="A2" s="17"/>
      <c r="B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">
      <c r="B3" s="19" t="s">
        <v>30</v>
      </c>
      <c r="C3" s="20">
        <v>22.405611038208008</v>
      </c>
      <c r="D3" s="20">
        <v>22.857563018798828</v>
      </c>
      <c r="E3" s="20">
        <v>21.542089462280273</v>
      </c>
      <c r="F3" s="20">
        <v>21.298358917236328</v>
      </c>
      <c r="G3" s="20">
        <v>21.057252883911133</v>
      </c>
      <c r="H3" s="20">
        <v>21.432392120361328</v>
      </c>
      <c r="I3" s="21">
        <v>20.661930084228516</v>
      </c>
      <c r="J3" s="88">
        <v>29.216499328613281</v>
      </c>
      <c r="K3" s="89">
        <v>28.175479888916016</v>
      </c>
      <c r="L3" s="89">
        <v>28.411638259887695</v>
      </c>
      <c r="M3" s="89">
        <v>26.679887771606445</v>
      </c>
      <c r="N3" s="89">
        <v>26.597389221191406</v>
      </c>
      <c r="O3" s="89">
        <v>27.48625373840332</v>
      </c>
      <c r="P3" s="89">
        <v>26.656986236572266</v>
      </c>
      <c r="Q3" s="20">
        <v>25.963897705078125</v>
      </c>
      <c r="R3" s="20">
        <v>25.937376022338867</v>
      </c>
      <c r="S3" s="20">
        <v>25.09071159362793</v>
      </c>
      <c r="T3" s="20">
        <v>24.290964126586914</v>
      </c>
      <c r="U3" s="20" t="s">
        <v>100</v>
      </c>
      <c r="V3" s="20">
        <v>24.800054550170898</v>
      </c>
      <c r="W3" s="20">
        <v>23.846776962280273</v>
      </c>
      <c r="X3" s="20">
        <v>28.345348358154297</v>
      </c>
      <c r="Y3" s="74">
        <v>28.537147521972656</v>
      </c>
      <c r="Z3" s="74">
        <v>26.747627258300781</v>
      </c>
      <c r="AA3" s="74">
        <v>26.366147994995117</v>
      </c>
      <c r="AB3" s="74">
        <v>25.778043746948242</v>
      </c>
      <c r="AC3" s="74">
        <v>27.184144973754883</v>
      </c>
      <c r="AD3" s="20">
        <v>25.435190200805664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4" x14ac:dyDescent="0.2">
      <c r="B4" s="19" t="s">
        <v>31</v>
      </c>
      <c r="C4" s="20">
        <v>24.977151870727539</v>
      </c>
      <c r="D4" s="20">
        <v>22.575450897216797</v>
      </c>
      <c r="E4" s="20">
        <v>21.184558868408203</v>
      </c>
      <c r="F4" s="20">
        <v>21.142251968383789</v>
      </c>
      <c r="G4" s="20">
        <v>20.796785354614258</v>
      </c>
      <c r="H4" s="20">
        <v>21.22266960144043</v>
      </c>
      <c r="I4" s="21">
        <v>19.193929672241211</v>
      </c>
      <c r="J4" s="88">
        <v>28.856342315673828</v>
      </c>
      <c r="K4" s="89">
        <v>27.7769775390625</v>
      </c>
      <c r="L4" s="89">
        <v>28.06536865234375</v>
      </c>
      <c r="M4" s="89">
        <v>26.250116348266602</v>
      </c>
      <c r="N4" s="89">
        <v>26.443944931030273</v>
      </c>
      <c r="O4" s="89">
        <v>27.365732192993164</v>
      </c>
      <c r="P4" s="89">
        <v>26.642843246459961</v>
      </c>
      <c r="Q4" s="20">
        <v>25.976099014282227</v>
      </c>
      <c r="R4" s="20">
        <v>26.021282196044922</v>
      </c>
      <c r="S4" s="20">
        <v>25.108427047729492</v>
      </c>
      <c r="T4" s="20">
        <v>24.320381164550781</v>
      </c>
      <c r="U4" s="20">
        <v>24.626171112060547</v>
      </c>
      <c r="V4" s="20">
        <v>24.674158096313477</v>
      </c>
      <c r="W4" s="20">
        <v>23.812541961669922</v>
      </c>
      <c r="X4" s="20">
        <v>28.024593353271484</v>
      </c>
      <c r="Y4" s="74">
        <v>28.039335250854492</v>
      </c>
      <c r="Z4" s="74">
        <v>27.240848541259766</v>
      </c>
      <c r="AA4" s="74">
        <v>26.224697113037109</v>
      </c>
      <c r="AB4" s="74">
        <v>25.9495849609375</v>
      </c>
      <c r="AC4" s="74">
        <v>27.012481689453125</v>
      </c>
      <c r="AD4" s="20">
        <v>25.801027297973633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</row>
    <row r="5" spans="1:64" x14ac:dyDescent="0.2">
      <c r="A5" s="17"/>
      <c r="B5" s="17"/>
      <c r="C5" s="17"/>
      <c r="D5" s="24">
        <f>AVERAGE(D3:D4)</f>
        <v>22.716506958007812</v>
      </c>
      <c r="E5" s="25">
        <f t="shared" ref="E5:AD5" si="0">AVERAGE(E3:E4)</f>
        <v>21.363324165344238</v>
      </c>
      <c r="F5" s="25">
        <f t="shared" si="0"/>
        <v>21.220305442810059</v>
      </c>
      <c r="G5" s="25">
        <f t="shared" si="0"/>
        <v>20.927019119262695</v>
      </c>
      <c r="H5" s="24">
        <f t="shared" si="0"/>
        <v>21.327530860900879</v>
      </c>
      <c r="I5" s="25">
        <f t="shared" si="0"/>
        <v>19.927929878234863</v>
      </c>
      <c r="J5" s="25">
        <f t="shared" si="0"/>
        <v>29.036420822143555</v>
      </c>
      <c r="K5" s="25">
        <f t="shared" si="0"/>
        <v>27.976228713989258</v>
      </c>
      <c r="L5" s="24">
        <f t="shared" si="0"/>
        <v>28.238503456115723</v>
      </c>
      <c r="M5" s="25">
        <f t="shared" si="0"/>
        <v>26.465002059936523</v>
      </c>
      <c r="N5" s="25">
        <f t="shared" si="0"/>
        <v>26.52066707611084</v>
      </c>
      <c r="O5" s="25">
        <f t="shared" si="0"/>
        <v>27.425992965698242</v>
      </c>
      <c r="P5" s="25">
        <f t="shared" si="0"/>
        <v>26.649914741516113</v>
      </c>
      <c r="Q5" s="25">
        <f t="shared" si="0"/>
        <v>25.969998359680176</v>
      </c>
      <c r="R5" s="25">
        <f t="shared" si="0"/>
        <v>25.979329109191895</v>
      </c>
      <c r="S5" s="25">
        <f t="shared" si="0"/>
        <v>25.099569320678711</v>
      </c>
      <c r="T5" s="25">
        <f t="shared" si="0"/>
        <v>24.305672645568848</v>
      </c>
      <c r="U5" s="25">
        <f t="shared" si="0"/>
        <v>24.626171112060547</v>
      </c>
      <c r="V5" s="25">
        <f t="shared" si="0"/>
        <v>24.737106323242188</v>
      </c>
      <c r="W5" s="25">
        <f t="shared" si="0"/>
        <v>23.829659461975098</v>
      </c>
      <c r="X5" s="25">
        <f t="shared" si="0"/>
        <v>28.184970855712891</v>
      </c>
      <c r="Y5" s="25">
        <f t="shared" si="0"/>
        <v>28.288241386413574</v>
      </c>
      <c r="Z5" s="25">
        <f t="shared" si="0"/>
        <v>26.994237899780273</v>
      </c>
      <c r="AA5" s="25">
        <f t="shared" si="0"/>
        <v>26.295422554016113</v>
      </c>
      <c r="AB5" s="25">
        <f t="shared" si="0"/>
        <v>25.863814353942871</v>
      </c>
      <c r="AC5" s="25">
        <f t="shared" si="0"/>
        <v>27.098313331604004</v>
      </c>
      <c r="AD5" s="25">
        <f t="shared" si="0"/>
        <v>25.618108749389648</v>
      </c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spans="1:64" ht="16" thickBot="1" x14ac:dyDescent="0.25">
      <c r="B6" s="26"/>
      <c r="C6" s="22"/>
      <c r="D6" s="22"/>
      <c r="E6" s="22"/>
      <c r="F6" s="22"/>
      <c r="G6" s="22"/>
      <c r="H6" s="22"/>
      <c r="I6" s="22"/>
      <c r="J6" s="22"/>
      <c r="K6" s="18"/>
      <c r="L6" s="42">
        <f>AVERAGE(J5:L5)</f>
        <v>28.41705099741618</v>
      </c>
      <c r="M6" s="18"/>
      <c r="N6" s="18"/>
      <c r="O6" s="42">
        <f>AVERAGE(M5:O5)</f>
        <v>26.803887367248535</v>
      </c>
      <c r="P6" s="18"/>
      <c r="Q6" s="18"/>
      <c r="R6" s="18"/>
      <c r="S6" s="42">
        <f>AVERAGE(Q5:S5)</f>
        <v>25.682965596516926</v>
      </c>
      <c r="T6" s="18"/>
      <c r="U6" s="18"/>
      <c r="V6" s="42">
        <f>AVERAGE(T5:V5)</f>
        <v>24.556316693623859</v>
      </c>
      <c r="W6" s="18"/>
      <c r="X6" s="18"/>
      <c r="Z6" s="46">
        <f>AVERAGE(X5:Z5)</f>
        <v>27.822483380635578</v>
      </c>
      <c r="AC6" s="46">
        <f>AVERAGE(AA5:AC5)</f>
        <v>26.419183413187664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</row>
    <row r="7" spans="1:64" ht="16" thickBot="1" x14ac:dyDescent="0.25">
      <c r="B7" s="84" t="s">
        <v>32</v>
      </c>
      <c r="C7" s="90" t="s">
        <v>40</v>
      </c>
      <c r="D7" s="91" t="s">
        <v>41</v>
      </c>
      <c r="E7" s="91" t="s">
        <v>42</v>
      </c>
      <c r="F7" s="91" t="s">
        <v>43</v>
      </c>
      <c r="G7" s="91" t="s">
        <v>44</v>
      </c>
      <c r="H7" s="91" t="s">
        <v>45</v>
      </c>
      <c r="I7" s="92" t="s">
        <v>46</v>
      </c>
      <c r="J7" s="93" t="s">
        <v>47</v>
      </c>
      <c r="K7" s="94" t="s">
        <v>48</v>
      </c>
      <c r="L7" s="94" t="s">
        <v>49</v>
      </c>
      <c r="M7" s="94" t="s">
        <v>50</v>
      </c>
      <c r="N7" s="94" t="s">
        <v>51</v>
      </c>
      <c r="O7" s="94" t="s">
        <v>52</v>
      </c>
      <c r="P7" s="95" t="s">
        <v>53</v>
      </c>
      <c r="Q7" s="96" t="s">
        <v>57</v>
      </c>
      <c r="R7" s="97" t="s">
        <v>58</v>
      </c>
      <c r="S7" s="97" t="s">
        <v>59</v>
      </c>
      <c r="T7" s="97" t="s">
        <v>54</v>
      </c>
      <c r="U7" s="97" t="s">
        <v>55</v>
      </c>
      <c r="V7" s="97" t="s">
        <v>56</v>
      </c>
      <c r="W7" s="98" t="s">
        <v>61</v>
      </c>
      <c r="X7" s="99" t="s">
        <v>62</v>
      </c>
      <c r="Y7" s="100" t="s">
        <v>63</v>
      </c>
      <c r="Z7" s="100" t="s">
        <v>64</v>
      </c>
      <c r="AA7" s="100" t="s">
        <v>65</v>
      </c>
      <c r="AB7" s="100" t="s">
        <v>66</v>
      </c>
      <c r="AC7" s="100" t="s">
        <v>67</v>
      </c>
      <c r="AD7" s="101" t="s">
        <v>68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</row>
    <row r="8" spans="1:64" ht="16" thickBot="1" x14ac:dyDescent="0.25">
      <c r="B8" s="19">
        <v>1</v>
      </c>
      <c r="C8" s="85">
        <v>467.45016479492188</v>
      </c>
      <c r="D8" s="85">
        <v>335.043701171875</v>
      </c>
      <c r="E8" s="85">
        <v>883.242431640625</v>
      </c>
      <c r="F8" s="85">
        <v>1057.009033203125</v>
      </c>
      <c r="G8" s="85">
        <v>1262.5179443359375</v>
      </c>
      <c r="H8" s="85">
        <v>957.60260009765625</v>
      </c>
      <c r="I8" s="111">
        <v>1689.4639892578125</v>
      </c>
      <c r="J8" s="87">
        <v>3.0910894870758057</v>
      </c>
      <c r="K8" s="81">
        <v>6.6567020416259766</v>
      </c>
      <c r="L8" s="81">
        <v>5.5934996604919434</v>
      </c>
      <c r="M8" s="81">
        <v>20.039146423339844</v>
      </c>
      <c r="N8" s="81">
        <v>21.295137405395508</v>
      </c>
      <c r="O8" s="81">
        <v>11.061795234680176</v>
      </c>
      <c r="P8" s="81">
        <v>20.38018798828125</v>
      </c>
      <c r="Q8" s="81">
        <v>33.963363647460938</v>
      </c>
      <c r="R8" s="81">
        <v>34.633644104003906</v>
      </c>
      <c r="S8" s="81">
        <v>64.632080078125</v>
      </c>
      <c r="T8" s="106">
        <v>116.5155029296875</v>
      </c>
      <c r="U8" s="108">
        <v>91</v>
      </c>
      <c r="V8" s="107">
        <v>80.068992614746094</v>
      </c>
      <c r="W8" s="81">
        <v>161.63400268554688</v>
      </c>
      <c r="X8" s="81">
        <v>5.8735103607177734</v>
      </c>
      <c r="Y8" s="82">
        <v>5.0993881225585938</v>
      </c>
      <c r="Z8" s="82">
        <v>19.063436508178711</v>
      </c>
      <c r="AA8" s="82">
        <v>25.251220703125</v>
      </c>
      <c r="AB8" s="82">
        <v>38.948234558105469</v>
      </c>
      <c r="AC8" s="82">
        <v>13.819953918457031</v>
      </c>
      <c r="AD8" s="81">
        <v>50.142726898193359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</row>
    <row r="9" spans="1:64" ht="16" thickBot="1" x14ac:dyDescent="0.25">
      <c r="B9" s="19">
        <v>2</v>
      </c>
      <c r="C9" s="30">
        <v>70.273178100585938</v>
      </c>
      <c r="D9" s="30">
        <v>412.461181640625</v>
      </c>
      <c r="E9" s="30">
        <v>1149.4683837890625</v>
      </c>
      <c r="F9" s="30">
        <v>1185.8673095703125</v>
      </c>
      <c r="G9" s="30">
        <v>1529.6514892578125</v>
      </c>
      <c r="H9" s="109">
        <v>1117.6370849609375</v>
      </c>
      <c r="I9" s="112">
        <v>1689.4639892578125</v>
      </c>
      <c r="J9" s="110">
        <v>4.0305953025817871</v>
      </c>
      <c r="K9" s="20">
        <v>8.9286956787109375</v>
      </c>
      <c r="L9" s="20">
        <v>7.2193312644958496</v>
      </c>
      <c r="M9" s="20">
        <v>27.505205154418945</v>
      </c>
      <c r="N9" s="20">
        <v>23.844366073608398</v>
      </c>
      <c r="O9" s="20">
        <v>12.089127540588379</v>
      </c>
      <c r="P9" s="20">
        <v>20.593692779541016</v>
      </c>
      <c r="Q9" s="20">
        <v>33.659374237060547</v>
      </c>
      <c r="R9" s="20">
        <v>32.557159423828125</v>
      </c>
      <c r="S9" s="20">
        <v>63.793853759765625</v>
      </c>
      <c r="T9" s="20">
        <v>114.01701354980469</v>
      </c>
      <c r="U9" s="81">
        <v>91.014511108398438</v>
      </c>
      <c r="V9" s="20">
        <v>87.852439880371094</v>
      </c>
      <c r="W9" s="20">
        <v>165.76339721679688</v>
      </c>
      <c r="X9" s="20">
        <v>7.4395370483398438</v>
      </c>
      <c r="Y9" s="20">
        <v>7.359158992767334</v>
      </c>
      <c r="Z9" s="20">
        <v>13.254406929016113</v>
      </c>
      <c r="AA9" s="20">
        <v>28.02525520324707</v>
      </c>
      <c r="AB9" s="20">
        <v>34.323463439941406</v>
      </c>
      <c r="AC9" s="20">
        <v>15.683477401733398</v>
      </c>
      <c r="AD9" s="20">
        <v>38.294162750244141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spans="1:64" x14ac:dyDescent="0.2">
      <c r="B10" s="31" t="s">
        <v>33</v>
      </c>
      <c r="C10" s="32">
        <f t="shared" ref="C10:AD10" si="1">AVERAGE(C8:C9)</f>
        <v>268.86167144775391</v>
      </c>
      <c r="D10" s="32">
        <f t="shared" si="1"/>
        <v>373.75244140625</v>
      </c>
      <c r="E10" s="32">
        <f t="shared" si="1"/>
        <v>1016.3554077148438</v>
      </c>
      <c r="F10" s="32">
        <f t="shared" si="1"/>
        <v>1121.4381713867188</v>
      </c>
      <c r="G10" s="32">
        <f t="shared" si="1"/>
        <v>1396.084716796875</v>
      </c>
      <c r="H10" s="32">
        <f t="shared" si="1"/>
        <v>1037.6198425292969</v>
      </c>
      <c r="I10" s="32">
        <f t="shared" si="1"/>
        <v>1689.4639892578125</v>
      </c>
      <c r="J10" s="32">
        <f t="shared" si="1"/>
        <v>3.5608423948287964</v>
      </c>
      <c r="K10" s="32">
        <f t="shared" si="1"/>
        <v>7.792698860168457</v>
      </c>
      <c r="L10" s="32">
        <f t="shared" si="1"/>
        <v>6.4064154624938965</v>
      </c>
      <c r="M10" s="32">
        <f t="shared" si="1"/>
        <v>23.772175788879395</v>
      </c>
      <c r="N10" s="32">
        <f t="shared" si="1"/>
        <v>22.569751739501953</v>
      </c>
      <c r="O10" s="32">
        <f t="shared" si="1"/>
        <v>11.575461387634277</v>
      </c>
      <c r="P10" s="32">
        <f t="shared" si="1"/>
        <v>20.486940383911133</v>
      </c>
      <c r="Q10" s="76">
        <f t="shared" si="1"/>
        <v>33.811368942260742</v>
      </c>
      <c r="R10" s="76">
        <f t="shared" si="1"/>
        <v>33.595401763916016</v>
      </c>
      <c r="S10" s="76">
        <f t="shared" si="1"/>
        <v>64.212966918945312</v>
      </c>
      <c r="T10" s="76">
        <f t="shared" si="1"/>
        <v>115.26625823974609</v>
      </c>
      <c r="U10" s="76">
        <f t="shared" si="1"/>
        <v>91.007255554199219</v>
      </c>
      <c r="V10" s="76">
        <f t="shared" si="1"/>
        <v>83.960716247558594</v>
      </c>
      <c r="W10" s="76">
        <f t="shared" si="1"/>
        <v>163.69869995117188</v>
      </c>
      <c r="X10" s="76">
        <f t="shared" si="1"/>
        <v>6.6565237045288086</v>
      </c>
      <c r="Y10" s="76">
        <f t="shared" si="1"/>
        <v>6.2292735576629639</v>
      </c>
      <c r="Z10" s="76">
        <f t="shared" si="1"/>
        <v>16.158921718597412</v>
      </c>
      <c r="AA10" s="76">
        <f t="shared" si="1"/>
        <v>26.638237953186035</v>
      </c>
      <c r="AB10" s="76">
        <f t="shared" si="1"/>
        <v>36.635848999023438</v>
      </c>
      <c r="AC10" s="76">
        <f t="shared" si="1"/>
        <v>14.751715660095215</v>
      </c>
      <c r="AD10" s="76">
        <f t="shared" si="1"/>
        <v>44.21844482421875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1" spans="1:64" x14ac:dyDescent="0.2">
      <c r="B11" s="19" t="s">
        <v>34</v>
      </c>
      <c r="C11" s="31">
        <f t="shared" ref="C11:AD11" si="2">STDEV(C8:C9)</f>
        <v>280.84654062280413</v>
      </c>
      <c r="D11" s="31">
        <f t="shared" si="2"/>
        <v>54.74242542183022</v>
      </c>
      <c r="E11" s="31">
        <f t="shared" si="2"/>
        <v>188.25017609200546</v>
      </c>
      <c r="F11" s="31">
        <f t="shared" si="2"/>
        <v>91.116561031248523</v>
      </c>
      <c r="G11" s="31">
        <f t="shared" si="2"/>
        <v>188.89194109665902</v>
      </c>
      <c r="H11" s="31">
        <f t="shared" si="2"/>
        <v>113.16146947052206</v>
      </c>
      <c r="I11" s="31">
        <f t="shared" si="2"/>
        <v>0</v>
      </c>
      <c r="J11" s="31">
        <f t="shared" si="2"/>
        <v>0.66433093310847691</v>
      </c>
      <c r="K11" s="31">
        <f t="shared" si="2"/>
        <v>1.6065421075954638</v>
      </c>
      <c r="L11" s="31">
        <f t="shared" si="2"/>
        <v>1.1496365522585636</v>
      </c>
      <c r="M11" s="31">
        <f t="shared" si="2"/>
        <v>5.279300757483063</v>
      </c>
      <c r="N11" s="31">
        <f t="shared" si="2"/>
        <v>1.8025768780884863</v>
      </c>
      <c r="O11" s="31">
        <f t="shared" si="2"/>
        <v>0.72643364003970312</v>
      </c>
      <c r="P11" s="31">
        <f t="shared" si="2"/>
        <v>0.1509706857155986</v>
      </c>
      <c r="Q11" s="31">
        <f t="shared" si="2"/>
        <v>0.21495297350301662</v>
      </c>
      <c r="R11" s="31">
        <f t="shared" si="2"/>
        <v>1.4682963983822743</v>
      </c>
      <c r="S11" s="31">
        <f t="shared" si="2"/>
        <v>0.5927155138809479</v>
      </c>
      <c r="T11" s="31">
        <f t="shared" si="2"/>
        <v>1.7666987832377088</v>
      </c>
      <c r="U11" s="31">
        <f t="shared" si="2"/>
        <v>1.0260903151068217E-2</v>
      </c>
      <c r="V11" s="31">
        <f t="shared" si="2"/>
        <v>5.5037283425313284</v>
      </c>
      <c r="W11" s="31">
        <f t="shared" si="2"/>
        <v>2.9199228752415198</v>
      </c>
      <c r="X11" s="31">
        <f t="shared" si="2"/>
        <v>1.107348090336673</v>
      </c>
      <c r="Y11" s="31">
        <f t="shared" si="2"/>
        <v>1.5978993062524258</v>
      </c>
      <c r="Z11" s="31">
        <f t="shared" si="2"/>
        <v>4.1076042075391088</v>
      </c>
      <c r="AA11" s="31">
        <f t="shared" si="2"/>
        <v>1.9615386062817506</v>
      </c>
      <c r="AB11" s="31">
        <f t="shared" si="2"/>
        <v>3.2702070190895003</v>
      </c>
      <c r="AC11" s="31">
        <f t="shared" si="2"/>
        <v>1.317710091925095</v>
      </c>
      <c r="AD11" s="31">
        <f t="shared" si="2"/>
        <v>8.3782000563387005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</row>
    <row r="12" spans="1:64" x14ac:dyDescent="0.2">
      <c r="C12" s="33"/>
      <c r="D12" s="33"/>
      <c r="E12" s="33"/>
      <c r="F12" s="33"/>
      <c r="G12" s="33"/>
      <c r="H12" s="33"/>
      <c r="I12" s="17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</row>
    <row r="13" spans="1:64" x14ac:dyDescent="0.2">
      <c r="B13" s="19">
        <v>1</v>
      </c>
      <c r="C13" s="34" t="e">
        <f t="shared" ref="C13:AD13" si="3">C8/C21</f>
        <v>#DIV/0!</v>
      </c>
      <c r="D13" s="34" t="e">
        <f t="shared" si="3"/>
        <v>#DIV/0!</v>
      </c>
      <c r="E13" s="34" t="e">
        <f t="shared" si="3"/>
        <v>#DIV/0!</v>
      </c>
      <c r="F13" s="34" t="e">
        <f t="shared" si="3"/>
        <v>#DIV/0!</v>
      </c>
      <c r="G13" s="34" t="e">
        <f t="shared" si="3"/>
        <v>#DIV/0!</v>
      </c>
      <c r="H13" s="34" t="e">
        <f t="shared" si="3"/>
        <v>#DIV/0!</v>
      </c>
      <c r="I13" s="34" t="e">
        <f t="shared" si="3"/>
        <v>#DIV/0!</v>
      </c>
      <c r="J13" s="34">
        <f t="shared" si="3"/>
        <v>6.6126610275812348E-3</v>
      </c>
      <c r="K13" s="34">
        <f t="shared" si="3"/>
        <v>1.9868160536500094E-2</v>
      </c>
      <c r="L13" s="34">
        <f t="shared" si="3"/>
        <v>6.3329154715789683E-3</v>
      </c>
      <c r="M13" s="34">
        <f t="shared" si="3"/>
        <v>1.895834926085152E-2</v>
      </c>
      <c r="N13" s="34">
        <f t="shared" si="3"/>
        <v>1.6867195829518591E-2</v>
      </c>
      <c r="O13" s="34">
        <f t="shared" si="3"/>
        <v>1.1551550960233498E-2</v>
      </c>
      <c r="P13" s="34">
        <f t="shared" si="3"/>
        <v>1.2063108842724928E-2</v>
      </c>
      <c r="Q13" s="34">
        <f t="shared" si="3"/>
        <v>7.2656651350976056E-2</v>
      </c>
      <c r="R13" s="34">
        <f t="shared" si="3"/>
        <v>0.10337052743527655</v>
      </c>
      <c r="S13" s="34">
        <f t="shared" si="3"/>
        <v>7.3175922898168239E-2</v>
      </c>
      <c r="T13" s="34">
        <f t="shared" si="3"/>
        <v>0.11023132184273089</v>
      </c>
      <c r="U13" s="34">
        <f t="shared" si="3"/>
        <v>7.2078183449395969E-2</v>
      </c>
      <c r="V13" s="34">
        <f t="shared" si="3"/>
        <v>8.3614009200247225E-2</v>
      </c>
      <c r="W13" s="34">
        <f t="shared" si="3"/>
        <v>9.5671765550062571E-2</v>
      </c>
      <c r="X13" s="34">
        <f t="shared" si="3"/>
        <v>1.2564997946453991E-2</v>
      </c>
      <c r="Y13" s="34">
        <f t="shared" si="3"/>
        <v>1.5220068620071281E-2</v>
      </c>
      <c r="Z13" s="34">
        <f t="shared" si="3"/>
        <v>2.1583469979774783E-2</v>
      </c>
      <c r="AA13" s="34">
        <f t="shared" si="3"/>
        <v>2.38893140076623E-2</v>
      </c>
      <c r="AB13" s="34">
        <f t="shared" si="3"/>
        <v>3.0849648302299231E-2</v>
      </c>
      <c r="AC13" s="34">
        <f t="shared" si="3"/>
        <v>1.4431825808584556E-2</v>
      </c>
      <c r="AD13" s="34">
        <f t="shared" si="3"/>
        <v>2.9679665986974507E-2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</row>
    <row r="14" spans="1:64" x14ac:dyDescent="0.2">
      <c r="B14" s="19">
        <v>2</v>
      </c>
      <c r="C14" s="34" t="e">
        <f t="shared" ref="C14:AD14" si="4">C8/C22</f>
        <v>#DIV/0!</v>
      </c>
      <c r="D14" s="34" t="e">
        <f t="shared" si="4"/>
        <v>#DIV/0!</v>
      </c>
      <c r="E14" s="34" t="e">
        <f t="shared" si="4"/>
        <v>#DIV/0!</v>
      </c>
      <c r="F14" s="34" t="e">
        <f t="shared" si="4"/>
        <v>#DIV/0!</v>
      </c>
      <c r="G14" s="34" t="e">
        <f t="shared" si="4"/>
        <v>#DIV/0!</v>
      </c>
      <c r="H14" s="34" t="e">
        <f t="shared" si="4"/>
        <v>#DIV/0!</v>
      </c>
      <c r="I14" s="34" t="e">
        <f t="shared" si="4"/>
        <v>#DIV/0!</v>
      </c>
      <c r="J14" s="34">
        <f t="shared" si="4"/>
        <v>4.3986760960936705E-2</v>
      </c>
      <c r="K14" s="34">
        <f t="shared" si="4"/>
        <v>1.6138978255233537E-2</v>
      </c>
      <c r="L14" s="34">
        <f t="shared" si="4"/>
        <v>4.8661622532441915E-3</v>
      </c>
      <c r="M14" s="34">
        <f t="shared" si="4"/>
        <v>1.6898304103349332E-2</v>
      </c>
      <c r="N14" s="34">
        <f t="shared" si="4"/>
        <v>1.3921561581146772E-2</v>
      </c>
      <c r="O14" s="34">
        <f t="shared" si="4"/>
        <v>9.8974840612655549E-3</v>
      </c>
      <c r="P14" s="34">
        <f t="shared" si="4"/>
        <v>1.2063108842724928E-2</v>
      </c>
      <c r="Q14" s="34">
        <f t="shared" si="4"/>
        <v>0.48330479089542916</v>
      </c>
      <c r="R14" s="34">
        <f t="shared" si="4"/>
        <v>8.3968251184859372E-2</v>
      </c>
      <c r="S14" s="34">
        <f t="shared" si="4"/>
        <v>5.6227801468600944E-2</v>
      </c>
      <c r="T14" s="34">
        <f t="shared" si="4"/>
        <v>9.8253406590578643E-2</v>
      </c>
      <c r="U14" s="34">
        <f t="shared" si="4"/>
        <v>5.9490675254500774E-2</v>
      </c>
      <c r="V14" s="34">
        <f t="shared" si="4"/>
        <v>7.1641316928513138E-2</v>
      </c>
      <c r="W14" s="34">
        <f t="shared" si="4"/>
        <v>9.5671765550062571E-2</v>
      </c>
      <c r="X14" s="34">
        <f t="shared" si="4"/>
        <v>8.3581111876151221E-2</v>
      </c>
      <c r="Y14" s="34">
        <f t="shared" si="4"/>
        <v>1.2363316475686337E-2</v>
      </c>
      <c r="Z14" s="34">
        <f t="shared" si="4"/>
        <v>1.6584567942041821E-2</v>
      </c>
      <c r="AA14" s="34">
        <f t="shared" si="4"/>
        <v>2.1293462176872498E-2</v>
      </c>
      <c r="AB14" s="34">
        <f t="shared" si="4"/>
        <v>2.546216234980634E-2</v>
      </c>
      <c r="AC14" s="34">
        <f t="shared" si="4"/>
        <v>1.2365332275047094E-2</v>
      </c>
      <c r="AD14" s="34">
        <f t="shared" si="4"/>
        <v>2.9679665986974507E-2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</row>
    <row r="15" spans="1:64" x14ac:dyDescent="0.2">
      <c r="B15" s="19">
        <v>3</v>
      </c>
      <c r="C15" s="34" t="e">
        <f t="shared" ref="C15:AD15" si="5">C9/C21</f>
        <v>#DIV/0!</v>
      </c>
      <c r="D15" s="34" t="e">
        <f t="shared" si="5"/>
        <v>#DIV/0!</v>
      </c>
      <c r="E15" s="34" t="e">
        <f t="shared" si="5"/>
        <v>#DIV/0!</v>
      </c>
      <c r="F15" s="34" t="e">
        <f t="shared" si="5"/>
        <v>#DIV/0!</v>
      </c>
      <c r="G15" s="34" t="e">
        <f t="shared" si="5"/>
        <v>#DIV/0!</v>
      </c>
      <c r="H15" s="34" t="e">
        <f t="shared" si="5"/>
        <v>#DIV/0!</v>
      </c>
      <c r="I15" s="34" t="e">
        <f t="shared" si="5"/>
        <v>#DIV/0!</v>
      </c>
      <c r="J15" s="34">
        <f t="shared" si="5"/>
        <v>8.622513384608765E-3</v>
      </c>
      <c r="K15" s="34">
        <f t="shared" si="5"/>
        <v>2.6649346480716499E-2</v>
      </c>
      <c r="L15" s="34">
        <f t="shared" si="5"/>
        <v>8.1736689790660576E-3</v>
      </c>
      <c r="M15" s="34">
        <f t="shared" si="5"/>
        <v>2.6021731404762063E-2</v>
      </c>
      <c r="N15" s="34">
        <f t="shared" si="5"/>
        <v>1.8886358154814282E-2</v>
      </c>
      <c r="O15" s="34">
        <f t="shared" si="5"/>
        <v>1.2624367915621293E-2</v>
      </c>
      <c r="P15" s="34">
        <f t="shared" si="5"/>
        <v>1.2189483120375887E-2</v>
      </c>
      <c r="Q15" s="34">
        <f t="shared" si="5"/>
        <v>7.2006337299779261E-2</v>
      </c>
      <c r="R15" s="34">
        <f t="shared" si="5"/>
        <v>9.7172874195078626E-2</v>
      </c>
      <c r="S15" s="34">
        <f t="shared" si="5"/>
        <v>7.2226889780723488E-2</v>
      </c>
      <c r="T15" s="34">
        <f t="shared" si="5"/>
        <v>0.10786758671710811</v>
      </c>
      <c r="U15" s="34">
        <f t="shared" si="5"/>
        <v>7.2089677233277263E-2</v>
      </c>
      <c r="V15" s="34">
        <f t="shared" si="5"/>
        <v>9.1742064893528805E-2</v>
      </c>
      <c r="W15" s="34">
        <f t="shared" si="5"/>
        <v>9.8115969485456339E-2</v>
      </c>
      <c r="X15" s="34">
        <f t="shared" si="5"/>
        <v>1.5915144776136064E-2</v>
      </c>
      <c r="Y15" s="34">
        <f t="shared" si="5"/>
        <v>2.1964773452022423E-2</v>
      </c>
      <c r="Z15" s="34">
        <f t="shared" si="5"/>
        <v>1.5006533262216603E-2</v>
      </c>
      <c r="AA15" s="34">
        <f t="shared" si="5"/>
        <v>2.6513732922717102E-2</v>
      </c>
      <c r="AB15" s="34">
        <f t="shared" si="5"/>
        <v>2.718651532354651E-2</v>
      </c>
      <c r="AC15" s="34">
        <f t="shared" si="5"/>
        <v>1.637785590821704E-2</v>
      </c>
      <c r="AD15" s="34">
        <f t="shared" si="5"/>
        <v>2.2666456931743718E-2</v>
      </c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x14ac:dyDescent="0.2">
      <c r="B16" s="19">
        <v>4</v>
      </c>
      <c r="C16" s="34" t="e">
        <f t="shared" ref="C16:AD16" si="6">C9/C22</f>
        <v>#DIV/0!</v>
      </c>
      <c r="D16" s="34" t="e">
        <f t="shared" si="6"/>
        <v>#DIV/0!</v>
      </c>
      <c r="E16" s="34" t="e">
        <f t="shared" si="6"/>
        <v>#DIV/0!</v>
      </c>
      <c r="F16" s="34" t="e">
        <f t="shared" si="6"/>
        <v>#DIV/0!</v>
      </c>
      <c r="G16" s="34" t="e">
        <f t="shared" si="6"/>
        <v>#DIV/0!</v>
      </c>
      <c r="H16" s="34" t="e">
        <f t="shared" si="6"/>
        <v>#DIV/0!</v>
      </c>
      <c r="I16" s="34" t="e">
        <f t="shared" si="6"/>
        <v>#DIV/0!</v>
      </c>
      <c r="J16" s="34">
        <f t="shared" si="6"/>
        <v>5.7356098180340875E-2</v>
      </c>
      <c r="K16" s="34">
        <f t="shared" si="6"/>
        <v>2.1647359984752354E-2</v>
      </c>
      <c r="L16" s="34">
        <f t="shared" si="6"/>
        <v>6.2805827165931518E-3</v>
      </c>
      <c r="M16" s="34">
        <f t="shared" si="6"/>
        <v>2.3194167620983825E-2</v>
      </c>
      <c r="N16" s="34">
        <f t="shared" si="6"/>
        <v>1.5588103722356845E-2</v>
      </c>
      <c r="O16" s="34">
        <f t="shared" si="6"/>
        <v>1.0816684327373502E-2</v>
      </c>
      <c r="P16" s="34">
        <f t="shared" si="6"/>
        <v>1.2189483120375887E-2</v>
      </c>
      <c r="Q16" s="34">
        <f t="shared" si="6"/>
        <v>0.47897896675289109</v>
      </c>
      <c r="R16" s="34">
        <f t="shared" si="6"/>
        <v>7.8933875169360748E-2</v>
      </c>
      <c r="S16" s="34">
        <f t="shared" si="6"/>
        <v>5.5498571913285749E-2</v>
      </c>
      <c r="T16" s="34">
        <f t="shared" si="6"/>
        <v>9.6146518779674978E-2</v>
      </c>
      <c r="U16" s="34">
        <f t="shared" si="6"/>
        <v>5.9500161799965763E-2</v>
      </c>
      <c r="V16" s="34">
        <f t="shared" si="6"/>
        <v>7.8605516104041609E-2</v>
      </c>
      <c r="W16" s="34">
        <f t="shared" si="6"/>
        <v>9.8115969485456339E-2</v>
      </c>
      <c r="X16" s="34">
        <f t="shared" si="6"/>
        <v>0.1058659541153983</v>
      </c>
      <c r="Y16" s="34">
        <f t="shared" si="6"/>
        <v>1.7842064466515848E-2</v>
      </c>
      <c r="Z16" s="34">
        <f t="shared" si="6"/>
        <v>1.153090168980969E-2</v>
      </c>
      <c r="AA16" s="34">
        <f t="shared" si="6"/>
        <v>2.3632707451394161E-2</v>
      </c>
      <c r="AB16" s="34">
        <f t="shared" si="6"/>
        <v>2.24387474408273E-2</v>
      </c>
      <c r="AC16" s="34">
        <f t="shared" si="6"/>
        <v>1.4032710271314549E-2</v>
      </c>
      <c r="AD16" s="34">
        <f t="shared" si="6"/>
        <v>2.2666456931743718E-2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</row>
    <row r="17" spans="2:64" x14ac:dyDescent="0.2">
      <c r="B17" s="19" t="s">
        <v>34</v>
      </c>
      <c r="C17" s="34" t="e">
        <f t="shared" ref="C17:AD17" si="7">STDEV(C13:C16)</f>
        <v>#DIV/0!</v>
      </c>
      <c r="D17" s="34" t="e">
        <f t="shared" si="7"/>
        <v>#DIV/0!</v>
      </c>
      <c r="E17" s="34" t="e">
        <f t="shared" si="7"/>
        <v>#DIV/0!</v>
      </c>
      <c r="F17" s="34" t="e">
        <f t="shared" si="7"/>
        <v>#DIV/0!</v>
      </c>
      <c r="G17" s="34" t="e">
        <f t="shared" si="7"/>
        <v>#DIV/0!</v>
      </c>
      <c r="H17" s="34" t="e">
        <f t="shared" si="7"/>
        <v>#DIV/0!</v>
      </c>
      <c r="I17" s="34" t="e">
        <f t="shared" si="7"/>
        <v>#DIV/0!</v>
      </c>
      <c r="J17" s="34">
        <f t="shared" si="7"/>
        <v>2.546253904884967E-2</v>
      </c>
      <c r="K17" s="34">
        <f t="shared" si="7"/>
        <v>4.3673677464497801E-3</v>
      </c>
      <c r="L17" s="34">
        <f t="shared" si="7"/>
        <v>1.3560493716960388E-3</v>
      </c>
      <c r="M17" s="34">
        <f t="shared" si="7"/>
        <v>4.1124531471502801E-3</v>
      </c>
      <c r="N17" s="34">
        <f t="shared" si="7"/>
        <v>2.0955290554581681E-3</v>
      </c>
      <c r="O17" s="34">
        <f t="shared" si="7"/>
        <v>1.1538142229759554E-3</v>
      </c>
      <c r="P17" s="34">
        <f t="shared" si="7"/>
        <v>7.2962223220426149E-5</v>
      </c>
      <c r="Q17" s="34">
        <f t="shared" si="7"/>
        <v>0.23603354161748638</v>
      </c>
      <c r="R17" s="34">
        <f t="shared" si="7"/>
        <v>1.1344518865646528E-2</v>
      </c>
      <c r="S17" s="34">
        <f t="shared" si="7"/>
        <v>9.7338218039369675E-3</v>
      </c>
      <c r="T17" s="34">
        <f t="shared" si="7"/>
        <v>6.9623645660312206E-3</v>
      </c>
      <c r="U17" s="34">
        <f t="shared" si="7"/>
        <v>7.2679832311452561E-3</v>
      </c>
      <c r="V17" s="34">
        <f t="shared" si="7"/>
        <v>8.4636709218949332E-3</v>
      </c>
      <c r="W17" s="34">
        <f t="shared" si="7"/>
        <v>1.4111618000539347E-3</v>
      </c>
      <c r="X17" s="34">
        <f t="shared" si="7"/>
        <v>4.7369140571237776E-2</v>
      </c>
      <c r="Y17" s="34">
        <f t="shared" si="7"/>
        <v>4.0797091736420946E-3</v>
      </c>
      <c r="Z17" s="34">
        <f t="shared" si="7"/>
        <v>4.1774094670104242E-3</v>
      </c>
      <c r="AA17" s="34">
        <f t="shared" si="7"/>
        <v>2.1353272812096131E-3</v>
      </c>
      <c r="AB17" s="34">
        <f t="shared" si="7"/>
        <v>3.5100158139233818E-3</v>
      </c>
      <c r="AC17" s="34">
        <f t="shared" si="7"/>
        <v>1.6481536445465547E-3</v>
      </c>
      <c r="AD17" s="34">
        <f t="shared" si="7"/>
        <v>4.049078135920617E-3</v>
      </c>
      <c r="BH17" s="18"/>
      <c r="BI17" s="18"/>
      <c r="BJ17" s="18"/>
      <c r="BK17" s="18"/>
      <c r="BL17" s="18"/>
    </row>
    <row r="18" spans="2:64" x14ac:dyDescent="0.2">
      <c r="B18" s="19" t="s">
        <v>35</v>
      </c>
      <c r="C18" s="34" t="e">
        <f t="shared" ref="C18:AD18" si="8">C17/SQRT(4)</f>
        <v>#DIV/0!</v>
      </c>
      <c r="D18" s="34" t="e">
        <f t="shared" si="8"/>
        <v>#DIV/0!</v>
      </c>
      <c r="E18" s="34" t="e">
        <f t="shared" si="8"/>
        <v>#DIV/0!</v>
      </c>
      <c r="F18" s="34" t="e">
        <f t="shared" si="8"/>
        <v>#DIV/0!</v>
      </c>
      <c r="G18" s="34" t="e">
        <f t="shared" si="8"/>
        <v>#DIV/0!</v>
      </c>
      <c r="H18" s="34" t="e">
        <f t="shared" si="8"/>
        <v>#DIV/0!</v>
      </c>
      <c r="I18" s="34" t="e">
        <f t="shared" si="8"/>
        <v>#DIV/0!</v>
      </c>
      <c r="J18" s="34">
        <f t="shared" si="8"/>
        <v>1.2731269524424835E-2</v>
      </c>
      <c r="K18" s="34">
        <f t="shared" si="8"/>
        <v>2.18368387322489E-3</v>
      </c>
      <c r="L18" s="34">
        <f t="shared" si="8"/>
        <v>6.7802468584801938E-4</v>
      </c>
      <c r="M18" s="34">
        <f t="shared" si="8"/>
        <v>2.05622657357514E-3</v>
      </c>
      <c r="N18" s="34">
        <f t="shared" si="8"/>
        <v>1.047764527729084E-3</v>
      </c>
      <c r="O18" s="34">
        <f t="shared" si="8"/>
        <v>5.7690711148797769E-4</v>
      </c>
      <c r="P18" s="34">
        <f t="shared" si="8"/>
        <v>3.6481111610213075E-5</v>
      </c>
      <c r="Q18" s="34">
        <f t="shared" si="8"/>
        <v>0.11801677080874319</v>
      </c>
      <c r="R18" s="34">
        <f t="shared" si="8"/>
        <v>5.672259432823264E-3</v>
      </c>
      <c r="S18" s="34">
        <f t="shared" si="8"/>
        <v>4.8669109019684837E-3</v>
      </c>
      <c r="T18" s="34">
        <f t="shared" si="8"/>
        <v>3.4811822830156103E-3</v>
      </c>
      <c r="U18" s="34">
        <f t="shared" si="8"/>
        <v>3.6339916155726281E-3</v>
      </c>
      <c r="V18" s="34">
        <f t="shared" si="8"/>
        <v>4.2318354609474666E-3</v>
      </c>
      <c r="W18" s="34">
        <f t="shared" si="8"/>
        <v>7.0558090002696737E-4</v>
      </c>
      <c r="X18" s="34">
        <f t="shared" si="8"/>
        <v>2.3684570285618888E-2</v>
      </c>
      <c r="Y18" s="34">
        <f t="shared" si="8"/>
        <v>2.0398545868210473E-3</v>
      </c>
      <c r="Z18" s="34">
        <f t="shared" si="8"/>
        <v>2.0887047335052121E-3</v>
      </c>
      <c r="AA18" s="34">
        <f t="shared" si="8"/>
        <v>1.0676636406048066E-3</v>
      </c>
      <c r="AB18" s="34">
        <f t="shared" si="8"/>
        <v>1.7550079069616909E-3</v>
      </c>
      <c r="AC18" s="34">
        <f t="shared" si="8"/>
        <v>8.2407682227327733E-4</v>
      </c>
      <c r="AD18" s="34">
        <f t="shared" si="8"/>
        <v>2.0245390679603085E-3</v>
      </c>
      <c r="BH18" s="18"/>
      <c r="BI18" s="18"/>
      <c r="BJ18" s="18"/>
      <c r="BK18" s="18"/>
      <c r="BL18" s="18"/>
    </row>
    <row r="19" spans="2:64" x14ac:dyDescent="0.2">
      <c r="C19" s="35"/>
      <c r="I19" s="17"/>
      <c r="J19" s="17"/>
      <c r="BH19" s="18"/>
      <c r="BI19" s="18"/>
      <c r="BJ19" s="18"/>
      <c r="BK19" s="18"/>
      <c r="BL19" s="18"/>
    </row>
    <row r="20" spans="2:64" x14ac:dyDescent="0.2">
      <c r="B20" s="27" t="s">
        <v>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75"/>
      <c r="Y20" s="75"/>
      <c r="Z20" s="75"/>
      <c r="AA20" s="75"/>
      <c r="AB20" s="75"/>
      <c r="AC20" s="75"/>
      <c r="AD20" s="75"/>
      <c r="BH20" s="18"/>
      <c r="BI20" s="18"/>
      <c r="BJ20" s="18"/>
      <c r="BK20" s="18"/>
      <c r="BL20" s="18"/>
    </row>
    <row r="21" spans="2:64" x14ac:dyDescent="0.2">
      <c r="B21" s="19">
        <v>1</v>
      </c>
      <c r="C21" s="36"/>
      <c r="D21" s="36"/>
      <c r="E21" s="36"/>
      <c r="F21" s="36"/>
      <c r="G21" s="36"/>
      <c r="H21" s="36"/>
      <c r="I21" s="36"/>
      <c r="J21" s="30">
        <f t="shared" ref="J21:P22" si="9">C8</f>
        <v>467.45016479492188</v>
      </c>
      <c r="K21" s="30">
        <f t="shared" si="9"/>
        <v>335.043701171875</v>
      </c>
      <c r="L21" s="30">
        <f t="shared" si="9"/>
        <v>883.242431640625</v>
      </c>
      <c r="M21" s="30">
        <f t="shared" si="9"/>
        <v>1057.009033203125</v>
      </c>
      <c r="N21" s="30">
        <f t="shared" si="9"/>
        <v>1262.5179443359375</v>
      </c>
      <c r="O21" s="30">
        <f t="shared" si="9"/>
        <v>957.60260009765625</v>
      </c>
      <c r="P21" s="30">
        <f t="shared" si="9"/>
        <v>1689.4639892578125</v>
      </c>
      <c r="Q21" s="85">
        <f t="shared" ref="Q21:W22" si="10">C8</f>
        <v>467.45016479492188</v>
      </c>
      <c r="R21" s="85">
        <f t="shared" si="10"/>
        <v>335.043701171875</v>
      </c>
      <c r="S21" s="85">
        <f t="shared" si="10"/>
        <v>883.242431640625</v>
      </c>
      <c r="T21" s="85">
        <f t="shared" si="10"/>
        <v>1057.009033203125</v>
      </c>
      <c r="U21" s="85">
        <f t="shared" si="10"/>
        <v>1262.5179443359375</v>
      </c>
      <c r="V21" s="85">
        <f t="shared" si="10"/>
        <v>957.60260009765625</v>
      </c>
      <c r="W21" s="86">
        <f t="shared" si="10"/>
        <v>1689.4639892578125</v>
      </c>
      <c r="X21" s="85">
        <f t="shared" ref="X21:AD22" si="11">C8</f>
        <v>467.45016479492188</v>
      </c>
      <c r="Y21" s="85">
        <f t="shared" si="11"/>
        <v>335.043701171875</v>
      </c>
      <c r="Z21" s="85">
        <f t="shared" si="11"/>
        <v>883.242431640625</v>
      </c>
      <c r="AA21" s="85">
        <f t="shared" si="11"/>
        <v>1057.009033203125</v>
      </c>
      <c r="AB21" s="85">
        <f t="shared" si="11"/>
        <v>1262.5179443359375</v>
      </c>
      <c r="AC21" s="85">
        <f t="shared" si="11"/>
        <v>957.60260009765625</v>
      </c>
      <c r="AD21" s="86">
        <f t="shared" si="11"/>
        <v>1689.4639892578125</v>
      </c>
      <c r="BH21" s="18"/>
      <c r="BI21" s="18"/>
      <c r="BJ21" s="18"/>
      <c r="BK21" s="18"/>
      <c r="BL21" s="18"/>
    </row>
    <row r="22" spans="2:64" x14ac:dyDescent="0.2">
      <c r="B22" s="19">
        <v>2</v>
      </c>
      <c r="C22" s="36"/>
      <c r="D22" s="36"/>
      <c r="E22" s="36"/>
      <c r="F22" s="36"/>
      <c r="G22" s="36"/>
      <c r="H22" s="36"/>
      <c r="I22" s="36"/>
      <c r="J22" s="30">
        <f t="shared" si="9"/>
        <v>70.273178100585938</v>
      </c>
      <c r="K22" s="30">
        <f t="shared" si="9"/>
        <v>412.461181640625</v>
      </c>
      <c r="L22" s="30">
        <f t="shared" si="9"/>
        <v>1149.4683837890625</v>
      </c>
      <c r="M22" s="30">
        <f t="shared" si="9"/>
        <v>1185.8673095703125</v>
      </c>
      <c r="N22" s="30">
        <f t="shared" si="9"/>
        <v>1529.6514892578125</v>
      </c>
      <c r="O22" s="30">
        <f t="shared" si="9"/>
        <v>1117.6370849609375</v>
      </c>
      <c r="P22" s="30">
        <f t="shared" si="9"/>
        <v>1689.4639892578125</v>
      </c>
      <c r="Q22" s="30">
        <f t="shared" si="10"/>
        <v>70.273178100585938</v>
      </c>
      <c r="R22" s="30">
        <f t="shared" si="10"/>
        <v>412.461181640625</v>
      </c>
      <c r="S22" s="30">
        <f t="shared" si="10"/>
        <v>1149.4683837890625</v>
      </c>
      <c r="T22" s="30">
        <f t="shared" si="10"/>
        <v>1185.8673095703125</v>
      </c>
      <c r="U22" s="30">
        <f t="shared" si="10"/>
        <v>1529.6514892578125</v>
      </c>
      <c r="V22" s="30">
        <f t="shared" si="10"/>
        <v>1117.6370849609375</v>
      </c>
      <c r="W22" s="80">
        <f t="shared" si="10"/>
        <v>1689.4639892578125</v>
      </c>
      <c r="X22" s="30">
        <f t="shared" si="11"/>
        <v>70.273178100585938</v>
      </c>
      <c r="Y22" s="30">
        <f t="shared" si="11"/>
        <v>412.461181640625</v>
      </c>
      <c r="Z22" s="30">
        <f t="shared" si="11"/>
        <v>1149.4683837890625</v>
      </c>
      <c r="AA22" s="30">
        <f t="shared" si="11"/>
        <v>1185.8673095703125</v>
      </c>
      <c r="AB22" s="30">
        <f t="shared" si="11"/>
        <v>1529.6514892578125</v>
      </c>
      <c r="AC22" s="30">
        <f t="shared" si="11"/>
        <v>1117.6370849609375</v>
      </c>
      <c r="AD22" s="80">
        <f t="shared" si="11"/>
        <v>1689.4639892578125</v>
      </c>
      <c r="BH22" s="18"/>
      <c r="BI22" s="18"/>
      <c r="BJ22" s="18"/>
      <c r="BK22" s="18"/>
      <c r="BL22" s="18"/>
    </row>
    <row r="23" spans="2:64" x14ac:dyDescent="0.2">
      <c r="B23" s="31" t="s">
        <v>33</v>
      </c>
      <c r="C23" s="37" t="e">
        <f t="shared" ref="C23:AD23" si="12">AVERAGE(C21:C22)</f>
        <v>#DIV/0!</v>
      </c>
      <c r="D23" s="37" t="e">
        <f t="shared" si="12"/>
        <v>#DIV/0!</v>
      </c>
      <c r="E23" s="37" t="e">
        <f t="shared" si="12"/>
        <v>#DIV/0!</v>
      </c>
      <c r="F23" s="37" t="e">
        <f t="shared" si="12"/>
        <v>#DIV/0!</v>
      </c>
      <c r="G23" s="37" t="e">
        <f t="shared" si="12"/>
        <v>#DIV/0!</v>
      </c>
      <c r="H23" s="37" t="e">
        <f t="shared" si="12"/>
        <v>#DIV/0!</v>
      </c>
      <c r="I23" s="37" t="e">
        <f t="shared" si="12"/>
        <v>#DIV/0!</v>
      </c>
      <c r="J23" s="37">
        <f t="shared" si="12"/>
        <v>268.86167144775391</v>
      </c>
      <c r="K23" s="37">
        <f t="shared" si="12"/>
        <v>373.75244140625</v>
      </c>
      <c r="L23" s="37">
        <f t="shared" si="12"/>
        <v>1016.3554077148438</v>
      </c>
      <c r="M23" s="37">
        <f t="shared" si="12"/>
        <v>1121.4381713867188</v>
      </c>
      <c r="N23" s="37">
        <f t="shared" si="12"/>
        <v>1396.084716796875</v>
      </c>
      <c r="O23" s="37">
        <f t="shared" si="12"/>
        <v>1037.6198425292969</v>
      </c>
      <c r="P23" s="37">
        <f t="shared" si="12"/>
        <v>1689.4639892578125</v>
      </c>
      <c r="Q23" s="37">
        <f t="shared" si="12"/>
        <v>268.86167144775391</v>
      </c>
      <c r="R23" s="37">
        <f t="shared" si="12"/>
        <v>373.75244140625</v>
      </c>
      <c r="S23" s="37">
        <f t="shared" si="12"/>
        <v>1016.3554077148438</v>
      </c>
      <c r="T23" s="37">
        <f t="shared" si="12"/>
        <v>1121.4381713867188</v>
      </c>
      <c r="U23" s="37">
        <f t="shared" si="12"/>
        <v>1396.084716796875</v>
      </c>
      <c r="V23" s="37">
        <f t="shared" si="12"/>
        <v>1037.6198425292969</v>
      </c>
      <c r="W23" s="37">
        <f t="shared" si="12"/>
        <v>1689.4639892578125</v>
      </c>
      <c r="X23" s="37">
        <f t="shared" si="12"/>
        <v>268.86167144775391</v>
      </c>
      <c r="Y23" s="37">
        <f t="shared" si="12"/>
        <v>373.75244140625</v>
      </c>
      <c r="Z23" s="37">
        <f t="shared" si="12"/>
        <v>1016.3554077148438</v>
      </c>
      <c r="AA23" s="37">
        <f t="shared" si="12"/>
        <v>1121.4381713867188</v>
      </c>
      <c r="AB23" s="37">
        <f t="shared" si="12"/>
        <v>1396.084716796875</v>
      </c>
      <c r="AC23" s="37">
        <f t="shared" si="12"/>
        <v>1037.6198425292969</v>
      </c>
      <c r="AD23" s="37">
        <f t="shared" si="12"/>
        <v>1689.4639892578125</v>
      </c>
      <c r="BH23" s="18"/>
      <c r="BI23" s="18"/>
      <c r="BJ23" s="18"/>
      <c r="BK23" s="18"/>
      <c r="BL23" s="18"/>
    </row>
    <row r="24" spans="2:64" x14ac:dyDescent="0.2">
      <c r="B24" s="19" t="s">
        <v>34</v>
      </c>
      <c r="C24" s="38" t="e">
        <f t="shared" ref="C24:AD24" si="13">STDEV(C21:C22)</f>
        <v>#DIV/0!</v>
      </c>
      <c r="D24" s="38" t="e">
        <f t="shared" si="13"/>
        <v>#DIV/0!</v>
      </c>
      <c r="E24" s="38" t="e">
        <f t="shared" si="13"/>
        <v>#DIV/0!</v>
      </c>
      <c r="F24" s="38" t="e">
        <f t="shared" si="13"/>
        <v>#DIV/0!</v>
      </c>
      <c r="G24" s="38" t="e">
        <f t="shared" si="13"/>
        <v>#DIV/0!</v>
      </c>
      <c r="H24" s="38" t="e">
        <f t="shared" si="13"/>
        <v>#DIV/0!</v>
      </c>
      <c r="I24" s="38" t="e">
        <f t="shared" si="13"/>
        <v>#DIV/0!</v>
      </c>
      <c r="J24" s="38">
        <f t="shared" si="13"/>
        <v>280.84654062280413</v>
      </c>
      <c r="K24" s="38">
        <f t="shared" si="13"/>
        <v>54.74242542183022</v>
      </c>
      <c r="L24" s="38">
        <f t="shared" si="13"/>
        <v>188.25017609200546</v>
      </c>
      <c r="M24" s="38">
        <f t="shared" si="13"/>
        <v>91.116561031248523</v>
      </c>
      <c r="N24" s="38">
        <f t="shared" si="13"/>
        <v>188.89194109665902</v>
      </c>
      <c r="O24" s="38">
        <f t="shared" si="13"/>
        <v>113.16146947052206</v>
      </c>
      <c r="P24" s="38">
        <f t="shared" si="13"/>
        <v>0</v>
      </c>
      <c r="Q24" s="38">
        <f t="shared" si="13"/>
        <v>280.84654062280413</v>
      </c>
      <c r="R24" s="38">
        <f t="shared" si="13"/>
        <v>54.74242542183022</v>
      </c>
      <c r="S24" s="38">
        <f t="shared" si="13"/>
        <v>188.25017609200546</v>
      </c>
      <c r="T24" s="38">
        <f t="shared" si="13"/>
        <v>91.116561031248523</v>
      </c>
      <c r="U24" s="38">
        <f t="shared" si="13"/>
        <v>188.89194109665902</v>
      </c>
      <c r="V24" s="38">
        <f t="shared" si="13"/>
        <v>113.16146947052206</v>
      </c>
      <c r="W24" s="38">
        <f t="shared" si="13"/>
        <v>0</v>
      </c>
      <c r="X24" s="38">
        <f t="shared" si="13"/>
        <v>280.84654062280413</v>
      </c>
      <c r="Y24" s="38">
        <f t="shared" si="13"/>
        <v>54.74242542183022</v>
      </c>
      <c r="Z24" s="38">
        <f t="shared" si="13"/>
        <v>188.25017609200546</v>
      </c>
      <c r="AA24" s="38">
        <f t="shared" si="13"/>
        <v>91.116561031248523</v>
      </c>
      <c r="AB24" s="38">
        <f t="shared" si="13"/>
        <v>188.89194109665902</v>
      </c>
      <c r="AC24" s="38">
        <f t="shared" si="13"/>
        <v>113.16146947052206</v>
      </c>
      <c r="AD24" s="38">
        <f t="shared" si="13"/>
        <v>0</v>
      </c>
      <c r="BH24" s="18"/>
      <c r="BI24" s="18"/>
      <c r="BJ24" s="18"/>
      <c r="BK24" s="18"/>
      <c r="BL24" s="18"/>
    </row>
    <row r="25" spans="2:64" s="17" customFormat="1" x14ac:dyDescent="0.2"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 spans="2:64" ht="16" thickBot="1" x14ac:dyDescent="0.25">
      <c r="B26" s="26"/>
      <c r="C26" s="83">
        <v>1</v>
      </c>
      <c r="D26" s="83">
        <v>2</v>
      </c>
      <c r="E26" s="83">
        <v>3</v>
      </c>
      <c r="F26" s="83">
        <v>4</v>
      </c>
      <c r="G26" s="83">
        <v>5</v>
      </c>
      <c r="H26" s="83">
        <v>6</v>
      </c>
      <c r="I26" s="83">
        <v>7</v>
      </c>
      <c r="J26" s="83">
        <v>8</v>
      </c>
      <c r="K26" s="83">
        <v>9</v>
      </c>
      <c r="L26" s="83">
        <v>10</v>
      </c>
      <c r="M26" s="83">
        <v>11</v>
      </c>
      <c r="N26" s="83">
        <v>12</v>
      </c>
      <c r="O26" s="83">
        <v>13</v>
      </c>
      <c r="P26" s="83">
        <v>14</v>
      </c>
      <c r="Q26" s="83">
        <v>15</v>
      </c>
      <c r="R26" s="83">
        <v>16</v>
      </c>
      <c r="S26" s="83">
        <v>17</v>
      </c>
      <c r="T26" s="83">
        <v>18</v>
      </c>
      <c r="U26" s="83">
        <v>19</v>
      </c>
      <c r="V26" s="83">
        <v>20</v>
      </c>
      <c r="W26" s="83">
        <v>21</v>
      </c>
      <c r="X26" s="83">
        <v>22</v>
      </c>
      <c r="Y26" s="83">
        <v>23</v>
      </c>
      <c r="Z26" s="83">
        <v>24</v>
      </c>
      <c r="AA26" s="83">
        <v>25</v>
      </c>
      <c r="AB26" s="83">
        <v>26</v>
      </c>
      <c r="AC26" s="83">
        <v>27</v>
      </c>
      <c r="AD26" s="83">
        <v>28</v>
      </c>
      <c r="BH26" s="18"/>
      <c r="BI26" s="18"/>
      <c r="BJ26" s="18"/>
      <c r="BK26" s="18"/>
      <c r="BL26" s="18"/>
    </row>
    <row r="27" spans="2:64" ht="16" thickBot="1" x14ac:dyDescent="0.25">
      <c r="B27" s="84"/>
      <c r="C27" s="90" t="s">
        <v>40</v>
      </c>
      <c r="D27" s="91" t="s">
        <v>41</v>
      </c>
      <c r="E27" s="91" t="s">
        <v>42</v>
      </c>
      <c r="F27" s="91" t="s">
        <v>43</v>
      </c>
      <c r="G27" s="91" t="s">
        <v>44</v>
      </c>
      <c r="H27" s="91" t="s">
        <v>45</v>
      </c>
      <c r="I27" s="102" t="s">
        <v>46</v>
      </c>
      <c r="J27" s="93" t="s">
        <v>47</v>
      </c>
      <c r="K27" s="94" t="s">
        <v>48</v>
      </c>
      <c r="L27" s="94" t="s">
        <v>49</v>
      </c>
      <c r="M27" s="94" t="s">
        <v>50</v>
      </c>
      <c r="N27" s="94" t="s">
        <v>51</v>
      </c>
      <c r="O27" s="94" t="s">
        <v>52</v>
      </c>
      <c r="P27" s="95" t="s">
        <v>53</v>
      </c>
      <c r="Q27" s="96" t="s">
        <v>57</v>
      </c>
      <c r="R27" s="97" t="s">
        <v>58</v>
      </c>
      <c r="S27" s="97" t="s">
        <v>59</v>
      </c>
      <c r="T27" s="97" t="s">
        <v>54</v>
      </c>
      <c r="U27" s="97" t="s">
        <v>55</v>
      </c>
      <c r="V27" s="97" t="s">
        <v>56</v>
      </c>
      <c r="W27" s="98" t="s">
        <v>61</v>
      </c>
      <c r="X27" s="103" t="s">
        <v>62</v>
      </c>
      <c r="Y27" s="104" t="s">
        <v>63</v>
      </c>
      <c r="Z27" s="104" t="s">
        <v>64</v>
      </c>
      <c r="AA27" s="104" t="s">
        <v>65</v>
      </c>
      <c r="AB27" s="104" t="s">
        <v>66</v>
      </c>
      <c r="AC27" s="104" t="s">
        <v>67</v>
      </c>
      <c r="AD27" s="105" t="s">
        <v>68</v>
      </c>
      <c r="BH27" s="18"/>
      <c r="BI27" s="18"/>
      <c r="BJ27" s="18"/>
      <c r="BK27" s="18"/>
      <c r="BL27" s="18"/>
    </row>
    <row r="28" spans="2:64" x14ac:dyDescent="0.2">
      <c r="B28" s="31" t="s">
        <v>33</v>
      </c>
      <c r="C28" s="39" t="e">
        <f t="shared" ref="C28:AD28" si="14">C10/C23</f>
        <v>#DIV/0!</v>
      </c>
      <c r="D28" s="39" t="e">
        <f t="shared" si="14"/>
        <v>#DIV/0!</v>
      </c>
      <c r="E28" s="39" t="e">
        <f t="shared" si="14"/>
        <v>#DIV/0!</v>
      </c>
      <c r="F28" s="39" t="e">
        <f t="shared" si="14"/>
        <v>#DIV/0!</v>
      </c>
      <c r="G28" s="39" t="e">
        <f t="shared" si="14"/>
        <v>#DIV/0!</v>
      </c>
      <c r="H28" s="39" t="e">
        <f t="shared" si="14"/>
        <v>#DIV/0!</v>
      </c>
      <c r="I28" s="40" t="e">
        <f t="shared" si="14"/>
        <v>#DIV/0!</v>
      </c>
      <c r="J28" s="40">
        <f t="shared" si="14"/>
        <v>1.3244142891973173E-2</v>
      </c>
      <c r="K28" s="40">
        <f t="shared" si="14"/>
        <v>2.0849894199615911E-2</v>
      </c>
      <c r="L28" s="40">
        <f t="shared" si="14"/>
        <v>6.303322060240691E-3</v>
      </c>
      <c r="M28" s="40">
        <f t="shared" si="14"/>
        <v>2.1197937073502517E-2</v>
      </c>
      <c r="N28" s="40">
        <f t="shared" si="14"/>
        <v>1.6166462871454644E-2</v>
      </c>
      <c r="O28" s="40">
        <f t="shared" si="14"/>
        <v>1.1155782602824934E-2</v>
      </c>
      <c r="P28" s="77">
        <f t="shared" si="14"/>
        <v>1.2126295981550407E-2</v>
      </c>
      <c r="Q28" s="40">
        <f t="shared" si="14"/>
        <v>0.12575748993969593</v>
      </c>
      <c r="R28" s="40">
        <f t="shared" si="14"/>
        <v>8.9886775421486848E-2</v>
      </c>
      <c r="S28" s="40">
        <f t="shared" si="14"/>
        <v>6.3179638177279604E-2</v>
      </c>
      <c r="T28" s="40">
        <f t="shared" si="14"/>
        <v>0.10278431854804189</v>
      </c>
      <c r="U28" s="40">
        <f t="shared" si="14"/>
        <v>6.518748787896117E-2</v>
      </c>
      <c r="V28" s="40">
        <f t="shared" si="14"/>
        <v>8.0916644811741822E-2</v>
      </c>
      <c r="W28" s="40">
        <f t="shared" si="14"/>
        <v>9.6893867517759455E-2</v>
      </c>
      <c r="X28" s="40">
        <f t="shared" si="14"/>
        <v>2.4758172738736123E-2</v>
      </c>
      <c r="Y28" s="40">
        <f t="shared" si="14"/>
        <v>1.6666843791642443E-2</v>
      </c>
      <c r="Z28" s="40">
        <f t="shared" si="14"/>
        <v>1.5898888908289333E-2</v>
      </c>
      <c r="AA28" s="40">
        <f t="shared" si="14"/>
        <v>2.3753639418432154E-2</v>
      </c>
      <c r="AB28" s="40">
        <f t="shared" si="14"/>
        <v>2.6241852344805673E-2</v>
      </c>
      <c r="AC28" s="40">
        <f t="shared" si="14"/>
        <v>1.4216878914089102E-2</v>
      </c>
      <c r="AD28" s="40">
        <f t="shared" si="14"/>
        <v>2.6173061459359114E-2</v>
      </c>
      <c r="AE28" s="23"/>
      <c r="AF28" s="23"/>
      <c r="AG28" s="23"/>
      <c r="BH28" s="18"/>
      <c r="BI28" s="18"/>
      <c r="BJ28" s="18"/>
      <c r="BK28" s="18"/>
      <c r="BL28" s="18"/>
    </row>
    <row r="29" spans="2:64" x14ac:dyDescent="0.2">
      <c r="B29" s="19" t="s">
        <v>35</v>
      </c>
      <c r="C29" s="34" t="e">
        <f t="shared" ref="C29:AD29" si="15">C18</f>
        <v>#DIV/0!</v>
      </c>
      <c r="D29" s="34" t="e">
        <f t="shared" si="15"/>
        <v>#DIV/0!</v>
      </c>
      <c r="E29" s="34" t="e">
        <f t="shared" si="15"/>
        <v>#DIV/0!</v>
      </c>
      <c r="F29" s="34" t="e">
        <f t="shared" si="15"/>
        <v>#DIV/0!</v>
      </c>
      <c r="G29" s="34" t="e">
        <f t="shared" si="15"/>
        <v>#DIV/0!</v>
      </c>
      <c r="H29" s="34" t="e">
        <f t="shared" si="15"/>
        <v>#DIV/0!</v>
      </c>
      <c r="I29" s="41" t="e">
        <f t="shared" si="15"/>
        <v>#DIV/0!</v>
      </c>
      <c r="J29" s="41">
        <f t="shared" si="15"/>
        <v>1.2731269524424835E-2</v>
      </c>
      <c r="K29" s="41">
        <f t="shared" si="15"/>
        <v>2.18368387322489E-3</v>
      </c>
      <c r="L29" s="41">
        <f t="shared" si="15"/>
        <v>6.7802468584801938E-4</v>
      </c>
      <c r="M29" s="41">
        <f t="shared" si="15"/>
        <v>2.05622657357514E-3</v>
      </c>
      <c r="N29" s="41">
        <f t="shared" si="15"/>
        <v>1.047764527729084E-3</v>
      </c>
      <c r="O29" s="41">
        <f t="shared" si="15"/>
        <v>5.7690711148797769E-4</v>
      </c>
      <c r="P29" s="78">
        <f t="shared" si="15"/>
        <v>3.6481111610213075E-5</v>
      </c>
      <c r="Q29" s="41">
        <f t="shared" si="15"/>
        <v>0.11801677080874319</v>
      </c>
      <c r="R29" s="41">
        <f t="shared" si="15"/>
        <v>5.672259432823264E-3</v>
      </c>
      <c r="S29" s="41">
        <f t="shared" si="15"/>
        <v>4.8669109019684837E-3</v>
      </c>
      <c r="T29" s="41">
        <f t="shared" si="15"/>
        <v>3.4811822830156103E-3</v>
      </c>
      <c r="U29" s="41">
        <f t="shared" si="15"/>
        <v>3.6339916155726281E-3</v>
      </c>
      <c r="V29" s="41">
        <f t="shared" si="15"/>
        <v>4.2318354609474666E-3</v>
      </c>
      <c r="W29" s="41">
        <f t="shared" si="15"/>
        <v>7.0558090002696737E-4</v>
      </c>
      <c r="X29" s="41">
        <f t="shared" si="15"/>
        <v>2.3684570285618888E-2</v>
      </c>
      <c r="Y29" s="41">
        <f t="shared" si="15"/>
        <v>2.0398545868210473E-3</v>
      </c>
      <c r="Z29" s="41">
        <f t="shared" si="15"/>
        <v>2.0887047335052121E-3</v>
      </c>
      <c r="AA29" s="41">
        <f t="shared" si="15"/>
        <v>1.0676636406048066E-3</v>
      </c>
      <c r="AB29" s="41">
        <f t="shared" si="15"/>
        <v>1.7550079069616909E-3</v>
      </c>
      <c r="AC29" s="41">
        <f t="shared" si="15"/>
        <v>8.2407682227327733E-4</v>
      </c>
      <c r="AD29" s="41">
        <f t="shared" si="15"/>
        <v>2.0245390679603085E-3</v>
      </c>
      <c r="BH29" s="18"/>
      <c r="BI29" s="18"/>
      <c r="BJ29" s="18"/>
      <c r="BK29" s="18"/>
      <c r="BL29" s="18"/>
    </row>
    <row r="30" spans="2:64" x14ac:dyDescent="0.2">
      <c r="B30" s="18" t="s">
        <v>37</v>
      </c>
      <c r="C30" s="42" t="e">
        <f t="shared" ref="C30:AD30" si="16">C28/$C$28</f>
        <v>#DIV/0!</v>
      </c>
      <c r="D30" s="42" t="e">
        <f t="shared" si="16"/>
        <v>#DIV/0!</v>
      </c>
      <c r="E30" s="42" t="e">
        <f t="shared" si="16"/>
        <v>#DIV/0!</v>
      </c>
      <c r="F30" s="42" t="e">
        <f t="shared" si="16"/>
        <v>#DIV/0!</v>
      </c>
      <c r="G30" s="42" t="e">
        <f t="shared" si="16"/>
        <v>#DIV/0!</v>
      </c>
      <c r="H30" s="42" t="e">
        <f t="shared" si="16"/>
        <v>#DIV/0!</v>
      </c>
      <c r="I30" s="43" t="e">
        <f t="shared" si="16"/>
        <v>#DIV/0!</v>
      </c>
      <c r="J30" s="43" t="e">
        <f t="shared" si="16"/>
        <v>#DIV/0!</v>
      </c>
      <c r="K30" s="43" t="e">
        <f t="shared" si="16"/>
        <v>#DIV/0!</v>
      </c>
      <c r="L30" s="43" t="e">
        <f t="shared" si="16"/>
        <v>#DIV/0!</v>
      </c>
      <c r="M30" s="43" t="e">
        <f t="shared" si="16"/>
        <v>#DIV/0!</v>
      </c>
      <c r="N30" s="43" t="e">
        <f t="shared" si="16"/>
        <v>#DIV/0!</v>
      </c>
      <c r="O30" s="43" t="e">
        <f t="shared" si="16"/>
        <v>#DIV/0!</v>
      </c>
      <c r="P30" s="43" t="e">
        <f t="shared" si="16"/>
        <v>#DIV/0!</v>
      </c>
      <c r="Q30" s="79" t="e">
        <f t="shared" si="16"/>
        <v>#DIV/0!</v>
      </c>
      <c r="R30" s="79" t="e">
        <f t="shared" si="16"/>
        <v>#DIV/0!</v>
      </c>
      <c r="S30" s="79" t="e">
        <f t="shared" si="16"/>
        <v>#DIV/0!</v>
      </c>
      <c r="T30" s="79" t="e">
        <f t="shared" si="16"/>
        <v>#DIV/0!</v>
      </c>
      <c r="U30" s="79" t="e">
        <f t="shared" si="16"/>
        <v>#DIV/0!</v>
      </c>
      <c r="V30" s="79" t="e">
        <f t="shared" si="16"/>
        <v>#DIV/0!</v>
      </c>
      <c r="W30" s="79" t="e">
        <f t="shared" si="16"/>
        <v>#DIV/0!</v>
      </c>
      <c r="X30" s="79" t="e">
        <f t="shared" si="16"/>
        <v>#DIV/0!</v>
      </c>
      <c r="Y30" s="79" t="e">
        <f t="shared" si="16"/>
        <v>#DIV/0!</v>
      </c>
      <c r="Z30" s="79" t="e">
        <f t="shared" si="16"/>
        <v>#DIV/0!</v>
      </c>
      <c r="AA30" s="79" t="e">
        <f t="shared" si="16"/>
        <v>#DIV/0!</v>
      </c>
      <c r="AB30" s="79" t="e">
        <f t="shared" si="16"/>
        <v>#DIV/0!</v>
      </c>
      <c r="AC30" s="79" t="e">
        <f t="shared" si="16"/>
        <v>#DIV/0!</v>
      </c>
      <c r="AD30" s="79" t="e">
        <f t="shared" si="16"/>
        <v>#DIV/0!</v>
      </c>
      <c r="BH30" s="18"/>
      <c r="BI30" s="18"/>
      <c r="BJ30" s="18"/>
      <c r="BK30" s="18"/>
      <c r="BL30" s="18"/>
    </row>
    <row r="31" spans="2:64" x14ac:dyDescent="0.2"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BH31" s="18"/>
      <c r="BI31" s="18"/>
      <c r="BJ31" s="18"/>
      <c r="BK31" s="18"/>
      <c r="BL31" s="18"/>
    </row>
    <row r="32" spans="2:64" x14ac:dyDescent="0.2">
      <c r="B32" s="44"/>
      <c r="C32" s="44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</row>
    <row r="33" spans="2:64" x14ac:dyDescent="0.2">
      <c r="B33" s="44"/>
      <c r="C33" s="2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</row>
    <row r="34" spans="2:64" x14ac:dyDescent="0.2">
      <c r="B34" s="44"/>
      <c r="C34" s="29"/>
      <c r="K34" s="18"/>
      <c r="L34" s="18"/>
      <c r="M34" s="18"/>
      <c r="N34" s="18"/>
      <c r="O34" s="18"/>
      <c r="P34" s="18"/>
      <c r="Q34" s="18" t="s">
        <v>544</v>
      </c>
      <c r="R34" s="18" t="s">
        <v>545</v>
      </c>
      <c r="S34" s="18" t="s">
        <v>552</v>
      </c>
      <c r="T34" s="18" t="s">
        <v>546</v>
      </c>
      <c r="U34" s="18" t="s">
        <v>547</v>
      </c>
      <c r="V34" s="22" t="s">
        <v>549</v>
      </c>
      <c r="W34" s="18" t="s">
        <v>548</v>
      </c>
      <c r="X34" s="18" t="s">
        <v>551</v>
      </c>
      <c r="Y34" s="22" t="s">
        <v>550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</row>
    <row r="35" spans="2:64" x14ac:dyDescent="0.2">
      <c r="B35" s="44"/>
      <c r="C35" s="29"/>
      <c r="D35" s="22"/>
      <c r="E35" s="22"/>
      <c r="F35" s="22"/>
      <c r="G35" s="22"/>
      <c r="H35" s="22"/>
      <c r="I35" s="22"/>
      <c r="J35" s="22"/>
      <c r="K35" s="45"/>
      <c r="L35" s="23"/>
      <c r="M35" s="23"/>
      <c r="N35" s="23"/>
      <c r="O35" s="23"/>
      <c r="P35" s="22" t="s">
        <v>38</v>
      </c>
      <c r="Q35" s="23">
        <f>AVERAGE(J28:L28)</f>
        <v>1.346578638394326E-2</v>
      </c>
      <c r="R35" s="23">
        <f>AVERAGE(M28:O28)</f>
        <v>1.6173394182594031E-2</v>
      </c>
      <c r="S35" s="23">
        <f>P28</f>
        <v>1.2126295981550407E-2</v>
      </c>
      <c r="T35" s="23">
        <f>AVERAGE(Q28:S28)</f>
        <v>9.2941301179487457E-2</v>
      </c>
      <c r="U35" s="23">
        <f>AVERAGE(T28:V28)</f>
        <v>8.2962817079581627E-2</v>
      </c>
      <c r="V35" s="23">
        <f>W28</f>
        <v>9.6893867517759455E-2</v>
      </c>
      <c r="W35" s="23">
        <f>AVERAGE(X28:Z28)</f>
        <v>1.9107968479555967E-2</v>
      </c>
      <c r="X35" s="23">
        <f>AVERAGE(AA28:AC28)</f>
        <v>2.1404123559108975E-2</v>
      </c>
      <c r="Y35" s="23">
        <f>AD28</f>
        <v>2.6173061459359114E-2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</row>
    <row r="36" spans="2:64" x14ac:dyDescent="0.2">
      <c r="B36" s="44"/>
      <c r="C36" s="29"/>
      <c r="D36" s="22"/>
      <c r="E36" s="22"/>
      <c r="F36" s="22"/>
      <c r="G36" s="22"/>
      <c r="H36" s="22"/>
      <c r="I36" s="22"/>
      <c r="J36" s="22"/>
      <c r="K36" s="45"/>
      <c r="Q36" s="22">
        <f>STDEV(J28:L28)</f>
        <v>7.2758184852057236E-3</v>
      </c>
      <c r="R36" s="22">
        <f>STDEV(M28:O28)</f>
        <v>5.0210808234425978E-3</v>
      </c>
      <c r="T36" s="22">
        <f>STDEV(Q28:S28)</f>
        <v>3.1400549015971953E-2</v>
      </c>
      <c r="U36" s="22">
        <f>STDEV(T28:V28)</f>
        <v>1.8881751370096494E-2</v>
      </c>
      <c r="V36" s="23"/>
      <c r="W36" s="22">
        <f>STDEV(X28:Z28)</f>
        <v>4.9082629110062531E-3</v>
      </c>
      <c r="X36" s="22">
        <f>STDEV(AA28:AC28)</f>
        <v>6.3474534328554462E-3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</row>
    <row r="37" spans="2:64" x14ac:dyDescent="0.2">
      <c r="B37" s="44"/>
      <c r="C37" s="29"/>
      <c r="D37" s="22"/>
      <c r="E37" s="22"/>
      <c r="F37" s="22"/>
      <c r="G37" s="22"/>
      <c r="H37" s="22"/>
      <c r="I37" s="22"/>
      <c r="J37" s="22"/>
      <c r="K37" s="45"/>
      <c r="L37" s="46"/>
      <c r="M37" s="46"/>
      <c r="P37" s="22" t="s">
        <v>39</v>
      </c>
      <c r="Q37" s="22">
        <f>Q36/SQRT(3)</f>
        <v>4.2006957610083795E-3</v>
      </c>
      <c r="R37" s="22">
        <f>R36/SQRT(3)</f>
        <v>2.8989223650374516E-3</v>
      </c>
      <c r="S37" s="23">
        <f>P29</f>
        <v>3.6481111610213075E-5</v>
      </c>
      <c r="T37" s="22">
        <f>T36/SQRT(3)</f>
        <v>1.8129115427073447E-2</v>
      </c>
      <c r="U37" s="22">
        <f>U36/SQRT(3)</f>
        <v>1.0901384236296796E-2</v>
      </c>
      <c r="V37" s="23">
        <f>W29</f>
        <v>7.0558090002696737E-4</v>
      </c>
      <c r="W37" s="22">
        <f>W36/SQRT(3)</f>
        <v>2.8337869129229165E-3</v>
      </c>
      <c r="X37" s="22">
        <f>X36/SQRT(3)</f>
        <v>3.6647039481277062E-3</v>
      </c>
      <c r="Y37" s="23">
        <f>AD29</f>
        <v>2.0245390679603085E-3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</row>
    <row r="38" spans="2:64" x14ac:dyDescent="0.2">
      <c r="B38" s="44"/>
      <c r="C38" s="29"/>
      <c r="D38" s="22"/>
      <c r="E38" s="22"/>
      <c r="F38" s="22"/>
      <c r="G38" s="22"/>
      <c r="H38" s="22"/>
      <c r="I38" s="22"/>
      <c r="J38" s="22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</row>
    <row r="39" spans="2:64" x14ac:dyDescent="0.2">
      <c r="B39" s="44"/>
      <c r="C39" s="29"/>
      <c r="D39" s="22"/>
      <c r="E39" s="22"/>
      <c r="F39" s="22"/>
      <c r="G39" s="22"/>
      <c r="H39" s="22"/>
      <c r="I39" s="22"/>
      <c r="J39" s="22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</row>
    <row r="40" spans="2:64" x14ac:dyDescent="0.2">
      <c r="B40" s="44"/>
      <c r="C40" s="29"/>
      <c r="D40" s="22"/>
      <c r="E40" s="22"/>
      <c r="F40" s="22"/>
      <c r="G40" s="22"/>
      <c r="H40" s="22"/>
      <c r="I40" s="22"/>
      <c r="J40" s="22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</row>
    <row r="41" spans="2:64" x14ac:dyDescent="0.2">
      <c r="B41" s="22"/>
      <c r="C41" s="22"/>
      <c r="D41" s="22"/>
      <c r="E41" s="22"/>
      <c r="F41" s="22"/>
      <c r="G41" s="22"/>
      <c r="H41" s="22"/>
      <c r="I41" s="22"/>
      <c r="J41" s="22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</row>
    <row r="42" spans="2:64" x14ac:dyDescent="0.2">
      <c r="B42" s="22"/>
      <c r="C42" s="22"/>
      <c r="D42" s="22"/>
      <c r="E42" s="22"/>
      <c r="F42" s="22"/>
      <c r="G42" s="22"/>
      <c r="H42" s="22"/>
      <c r="I42" s="22"/>
      <c r="J42" s="22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</row>
    <row r="43" spans="2:64" x14ac:dyDescent="0.2">
      <c r="B43" s="22"/>
      <c r="C43" s="22"/>
      <c r="D43" s="22"/>
      <c r="E43" s="22"/>
      <c r="F43" s="22"/>
      <c r="G43" s="22"/>
      <c r="H43" s="22"/>
      <c r="I43" s="22"/>
      <c r="J43" s="22"/>
      <c r="BD43" s="18"/>
      <c r="BE43" s="18"/>
      <c r="BF43" s="18"/>
      <c r="BG43" s="18"/>
      <c r="BH43" s="18"/>
      <c r="BI43" s="18"/>
      <c r="BJ43" s="18"/>
      <c r="BK43" s="18"/>
      <c r="BL43" s="18"/>
    </row>
    <row r="44" spans="2:64" x14ac:dyDescent="0.2">
      <c r="B44" s="22"/>
      <c r="C44" s="22"/>
      <c r="D44" s="22"/>
      <c r="E44" s="22"/>
      <c r="F44" s="22"/>
      <c r="G44" s="22"/>
      <c r="H44" s="22"/>
      <c r="I44" s="22"/>
      <c r="J44" s="22"/>
      <c r="BD44" s="18"/>
      <c r="BE44" s="18"/>
      <c r="BF44" s="18"/>
      <c r="BG44" s="18"/>
      <c r="BH44" s="18"/>
      <c r="BI44" s="18"/>
      <c r="BJ44" s="18"/>
      <c r="BK44" s="18"/>
      <c r="BL44" s="18"/>
    </row>
    <row r="45" spans="2:64" x14ac:dyDescent="0.2">
      <c r="B45" s="22"/>
      <c r="C45" s="22"/>
      <c r="D45" s="22"/>
      <c r="E45" s="22"/>
      <c r="F45" s="22"/>
      <c r="G45" s="22"/>
      <c r="H45" s="22"/>
      <c r="I45" s="22"/>
      <c r="J45" s="22"/>
      <c r="BD45" s="18"/>
      <c r="BE45" s="18"/>
      <c r="BF45" s="18"/>
      <c r="BG45" s="18"/>
      <c r="BH45" s="18"/>
      <c r="BI45" s="18"/>
      <c r="BJ45" s="18"/>
      <c r="BK45" s="18"/>
      <c r="BL45" s="18"/>
    </row>
    <row r="46" spans="2:64" x14ac:dyDescent="0.2">
      <c r="B46" s="22"/>
      <c r="C46" s="22"/>
      <c r="D46" s="22"/>
      <c r="E46" s="22"/>
      <c r="F46" s="22"/>
      <c r="G46" s="22"/>
      <c r="H46" s="22"/>
      <c r="I46" s="22"/>
      <c r="J46" s="22"/>
      <c r="BD46" s="18"/>
      <c r="BE46" s="18"/>
      <c r="BF46" s="18"/>
      <c r="BG46" s="18"/>
      <c r="BH46" s="18"/>
      <c r="BI46" s="18"/>
      <c r="BJ46" s="18"/>
      <c r="BK46" s="18"/>
      <c r="BL46" s="18"/>
    </row>
    <row r="47" spans="2:64" x14ac:dyDescent="0.2">
      <c r="B47" s="22"/>
      <c r="C47" s="22"/>
      <c r="D47" s="22"/>
      <c r="E47" s="22"/>
      <c r="F47" s="22"/>
      <c r="G47" s="22"/>
      <c r="H47" s="22"/>
      <c r="I47" s="22"/>
      <c r="J47" s="22"/>
      <c r="BD47" s="18"/>
      <c r="BE47" s="18"/>
      <c r="BF47" s="18"/>
      <c r="BG47" s="18"/>
      <c r="BH47" s="18"/>
      <c r="BI47" s="18"/>
      <c r="BJ47" s="18"/>
      <c r="BK47" s="18"/>
      <c r="BL47" s="18"/>
    </row>
    <row r="48" spans="2:64" x14ac:dyDescent="0.2">
      <c r="B48" s="22"/>
      <c r="C48" s="22"/>
      <c r="D48" s="22"/>
      <c r="E48" s="22"/>
      <c r="F48" s="22"/>
      <c r="G48" s="22"/>
      <c r="H48" s="22"/>
      <c r="I48" s="22"/>
      <c r="J48" s="22"/>
      <c r="BD48" s="18"/>
      <c r="BE48" s="18"/>
      <c r="BF48" s="18"/>
      <c r="BG48" s="18"/>
      <c r="BH48" s="18"/>
      <c r="BI48" s="18"/>
      <c r="BJ48" s="18"/>
      <c r="BK48" s="18"/>
      <c r="BL48" s="18"/>
    </row>
    <row r="49" spans="2:64" x14ac:dyDescent="0.2">
      <c r="B49" s="22"/>
      <c r="C49" s="22"/>
      <c r="D49" s="22"/>
      <c r="E49" s="22"/>
      <c r="F49" s="22"/>
      <c r="G49" s="22"/>
      <c r="H49" s="22"/>
      <c r="I49" s="22"/>
      <c r="J49" s="22"/>
      <c r="BD49" s="18"/>
      <c r="BE49" s="18"/>
      <c r="BF49" s="18"/>
      <c r="BG49" s="18"/>
      <c r="BH49" s="18"/>
      <c r="BI49" s="18"/>
      <c r="BJ49" s="18"/>
      <c r="BK49" s="18"/>
      <c r="BL49" s="18"/>
    </row>
    <row r="50" spans="2:64" x14ac:dyDescent="0.2">
      <c r="B50" s="22"/>
      <c r="C50" s="22"/>
      <c r="D50" s="22"/>
      <c r="E50" s="22"/>
      <c r="F50" s="22"/>
      <c r="G50" s="22"/>
      <c r="H50" s="22"/>
      <c r="I50" s="22"/>
      <c r="J50" s="22"/>
      <c r="BD50" s="18"/>
      <c r="BE50" s="18"/>
      <c r="BF50" s="18"/>
      <c r="BG50" s="18"/>
      <c r="BH50" s="18"/>
      <c r="BI50" s="18"/>
      <c r="BJ50" s="18"/>
      <c r="BK50" s="18"/>
      <c r="BL50" s="18"/>
    </row>
    <row r="51" spans="2:64" x14ac:dyDescent="0.2">
      <c r="B51" s="22"/>
      <c r="C51" s="22"/>
      <c r="D51" s="22"/>
      <c r="E51" s="22"/>
      <c r="F51" s="22"/>
      <c r="G51" s="22"/>
      <c r="H51" s="22"/>
      <c r="I51" s="22"/>
      <c r="J51" s="22"/>
      <c r="BD51" s="18"/>
      <c r="BE51" s="18"/>
      <c r="BF51" s="18"/>
      <c r="BG51" s="18"/>
      <c r="BH51" s="18"/>
      <c r="BI51" s="18"/>
      <c r="BJ51" s="18"/>
      <c r="BK51" s="18"/>
      <c r="BL51" s="18"/>
    </row>
    <row r="52" spans="2:64" x14ac:dyDescent="0.2">
      <c r="B52" s="22"/>
      <c r="C52" s="22"/>
      <c r="D52" s="22"/>
      <c r="E52" s="22"/>
      <c r="F52" s="22"/>
      <c r="G52" s="22"/>
      <c r="H52" s="22"/>
      <c r="I52" s="22"/>
      <c r="J52" s="22"/>
      <c r="BD52" s="18"/>
      <c r="BE52" s="18"/>
      <c r="BF52" s="18"/>
      <c r="BG52" s="18"/>
      <c r="BH52" s="18"/>
      <c r="BI52" s="18"/>
      <c r="BJ52" s="18"/>
      <c r="BK52" s="18"/>
      <c r="BL52" s="18"/>
    </row>
    <row r="53" spans="2:64" x14ac:dyDescent="0.2">
      <c r="B53" s="22"/>
      <c r="C53" s="22"/>
      <c r="D53" s="22"/>
      <c r="E53" s="22"/>
      <c r="F53" s="22"/>
      <c r="G53" s="22"/>
      <c r="H53" s="22"/>
      <c r="I53" s="22"/>
      <c r="J53" s="22"/>
      <c r="BD53" s="18"/>
      <c r="BE53" s="18"/>
      <c r="BF53" s="18"/>
      <c r="BG53" s="18"/>
      <c r="BH53" s="18"/>
      <c r="BI53" s="18"/>
      <c r="BJ53" s="18"/>
      <c r="BK53" s="18"/>
      <c r="BL53" s="18"/>
    </row>
    <row r="54" spans="2:64" x14ac:dyDescent="0.2">
      <c r="G54" s="22"/>
      <c r="H54" s="22"/>
      <c r="I54" s="22"/>
      <c r="J54" s="22"/>
      <c r="BI54" s="18"/>
      <c r="BJ54" s="18"/>
      <c r="BK54" s="18"/>
      <c r="BL54" s="1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1EBD-6392-3844-9033-ED45FC034E24}">
  <dimension ref="A1:AD378"/>
  <sheetViews>
    <sheetView topLeftCell="A64" workbookViewId="0">
      <selection activeCell="A90" sqref="A90:I92"/>
    </sheetView>
  </sheetViews>
  <sheetFormatPr baseColWidth="10" defaultRowHeight="13" x14ac:dyDescent="0.15"/>
  <cols>
    <col min="1" max="5" width="8.83203125" style="68" customWidth="1"/>
    <col min="6" max="6" width="8.83203125" style="70" customWidth="1"/>
    <col min="7" max="8" width="8.83203125" style="68" customWidth="1"/>
    <col min="9" max="9" width="8.83203125" style="72" customWidth="1"/>
    <col min="10" max="253" width="8.83203125" style="68" customWidth="1"/>
    <col min="254" max="16384" width="10.83203125" style="68"/>
  </cols>
  <sheetData>
    <row r="1" spans="1:2" x14ac:dyDescent="0.15">
      <c r="A1" s="68" t="s">
        <v>543</v>
      </c>
      <c r="B1" s="68" t="s">
        <v>542</v>
      </c>
    </row>
    <row r="2" spans="1:2" x14ac:dyDescent="0.15">
      <c r="A2" s="68" t="s">
        <v>541</v>
      </c>
      <c r="B2" s="68" t="s">
        <v>540</v>
      </c>
    </row>
    <row r="3" spans="1:2" x14ac:dyDescent="0.15">
      <c r="A3" s="68" t="s">
        <v>539</v>
      </c>
      <c r="B3" s="68" t="s">
        <v>538</v>
      </c>
    </row>
    <row r="4" spans="1:2" x14ac:dyDescent="0.15">
      <c r="A4" s="68" t="s">
        <v>537</v>
      </c>
      <c r="B4" s="68" t="s">
        <v>514</v>
      </c>
    </row>
    <row r="5" spans="1:2" x14ac:dyDescent="0.15">
      <c r="A5" s="68" t="s">
        <v>536</v>
      </c>
      <c r="B5" s="68" t="s">
        <v>512</v>
      </c>
    </row>
    <row r="6" spans="1:2" x14ac:dyDescent="0.15">
      <c r="A6" s="68" t="s">
        <v>535</v>
      </c>
      <c r="B6" s="68" t="s">
        <v>514</v>
      </c>
    </row>
    <row r="7" spans="1:2" x14ac:dyDescent="0.15">
      <c r="A7" s="68" t="s">
        <v>534</v>
      </c>
      <c r="B7" s="68" t="s">
        <v>512</v>
      </c>
    </row>
    <row r="8" spans="1:2" x14ac:dyDescent="0.15">
      <c r="A8" s="68" t="s">
        <v>533</v>
      </c>
      <c r="B8" s="68" t="s">
        <v>514</v>
      </c>
    </row>
    <row r="9" spans="1:2" x14ac:dyDescent="0.15">
      <c r="A9" s="68" t="s">
        <v>532</v>
      </c>
      <c r="B9" s="68" t="s">
        <v>512</v>
      </c>
    </row>
    <row r="10" spans="1:2" x14ac:dyDescent="0.15">
      <c r="A10" s="68" t="s">
        <v>531</v>
      </c>
      <c r="B10" s="68" t="s">
        <v>514</v>
      </c>
    </row>
    <row r="11" spans="1:2" x14ac:dyDescent="0.15">
      <c r="A11" s="68" t="s">
        <v>530</v>
      </c>
      <c r="B11" s="68" t="s">
        <v>512</v>
      </c>
    </row>
    <row r="12" spans="1:2" x14ac:dyDescent="0.15">
      <c r="A12" s="68" t="s">
        <v>529</v>
      </c>
      <c r="B12" s="68" t="s">
        <v>514</v>
      </c>
    </row>
    <row r="13" spans="1:2" x14ac:dyDescent="0.15">
      <c r="A13" s="68" t="s">
        <v>528</v>
      </c>
      <c r="B13" s="68" t="s">
        <v>512</v>
      </c>
    </row>
    <row r="14" spans="1:2" x14ac:dyDescent="0.15">
      <c r="A14" s="68" t="s">
        <v>527</v>
      </c>
      <c r="B14" s="68" t="s">
        <v>514</v>
      </c>
    </row>
    <row r="15" spans="1:2" x14ac:dyDescent="0.15">
      <c r="A15" s="68" t="s">
        <v>526</v>
      </c>
      <c r="B15" s="68" t="s">
        <v>512</v>
      </c>
    </row>
    <row r="16" spans="1:2" x14ac:dyDescent="0.15">
      <c r="A16" s="68" t="s">
        <v>525</v>
      </c>
      <c r="B16" s="68" t="s">
        <v>514</v>
      </c>
    </row>
    <row r="17" spans="1:2" x14ac:dyDescent="0.15">
      <c r="A17" s="68" t="s">
        <v>524</v>
      </c>
      <c r="B17" s="68" t="s">
        <v>512</v>
      </c>
    </row>
    <row r="18" spans="1:2" x14ac:dyDescent="0.15">
      <c r="A18" s="68" t="s">
        <v>523</v>
      </c>
      <c r="B18" s="68" t="s">
        <v>514</v>
      </c>
    </row>
    <row r="19" spans="1:2" x14ac:dyDescent="0.15">
      <c r="A19" s="68" t="s">
        <v>522</v>
      </c>
      <c r="B19" s="68" t="s">
        <v>512</v>
      </c>
    </row>
    <row r="20" spans="1:2" x14ac:dyDescent="0.15">
      <c r="A20" s="68" t="s">
        <v>521</v>
      </c>
      <c r="B20" s="68" t="s">
        <v>514</v>
      </c>
    </row>
    <row r="21" spans="1:2" x14ac:dyDescent="0.15">
      <c r="A21" s="68" t="s">
        <v>520</v>
      </c>
      <c r="B21" s="68" t="s">
        <v>512</v>
      </c>
    </row>
    <row r="22" spans="1:2" x14ac:dyDescent="0.15">
      <c r="A22" s="68" t="s">
        <v>519</v>
      </c>
      <c r="B22" s="68" t="s">
        <v>514</v>
      </c>
    </row>
    <row r="23" spans="1:2" x14ac:dyDescent="0.15">
      <c r="A23" s="68" t="s">
        <v>518</v>
      </c>
      <c r="B23" s="68" t="s">
        <v>512</v>
      </c>
    </row>
    <row r="24" spans="1:2" x14ac:dyDescent="0.15">
      <c r="A24" s="68" t="s">
        <v>517</v>
      </c>
      <c r="B24" s="68" t="s">
        <v>514</v>
      </c>
    </row>
    <row r="25" spans="1:2" x14ac:dyDescent="0.15">
      <c r="A25" s="68" t="s">
        <v>516</v>
      </c>
      <c r="B25" s="68" t="s">
        <v>512</v>
      </c>
    </row>
    <row r="26" spans="1:2" x14ac:dyDescent="0.15">
      <c r="A26" s="68" t="s">
        <v>515</v>
      </c>
      <c r="B26" s="68" t="s">
        <v>514</v>
      </c>
    </row>
    <row r="27" spans="1:2" x14ac:dyDescent="0.15">
      <c r="A27" s="68" t="s">
        <v>513</v>
      </c>
      <c r="B27" s="68" t="s">
        <v>512</v>
      </c>
    </row>
    <row r="28" spans="1:2" x14ac:dyDescent="0.15">
      <c r="A28" s="68" t="s">
        <v>511</v>
      </c>
      <c r="B28" s="68" t="s">
        <v>510</v>
      </c>
    </row>
    <row r="29" spans="1:2" x14ac:dyDescent="0.15">
      <c r="A29" s="68" t="s">
        <v>509</v>
      </c>
      <c r="B29" s="68" t="s">
        <v>508</v>
      </c>
    </row>
    <row r="30" spans="1:2" x14ac:dyDescent="0.15">
      <c r="A30" s="68" t="s">
        <v>507</v>
      </c>
      <c r="B30" s="68" t="s">
        <v>83</v>
      </c>
    </row>
    <row r="31" spans="1:2" x14ac:dyDescent="0.15">
      <c r="A31" s="68" t="s">
        <v>506</v>
      </c>
    </row>
    <row r="32" spans="1:2" x14ac:dyDescent="0.15">
      <c r="A32" s="68" t="s">
        <v>505</v>
      </c>
      <c r="B32" s="68" t="s">
        <v>504</v>
      </c>
    </row>
    <row r="33" spans="1:30" x14ac:dyDescent="0.15">
      <c r="A33" s="68" t="s">
        <v>503</v>
      </c>
      <c r="B33" s="68" t="s">
        <v>502</v>
      </c>
    </row>
    <row r="34" spans="1:30" x14ac:dyDescent="0.15">
      <c r="A34" s="68" t="s">
        <v>501</v>
      </c>
      <c r="B34" s="68" t="s">
        <v>500</v>
      </c>
    </row>
    <row r="35" spans="1:30" x14ac:dyDescent="0.15">
      <c r="A35" s="68" t="s">
        <v>499</v>
      </c>
      <c r="B35" s="68" t="s">
        <v>498</v>
      </c>
    </row>
    <row r="36" spans="1:30" x14ac:dyDescent="0.15">
      <c r="A36" s="68" t="s">
        <v>497</v>
      </c>
      <c r="B36" s="68" t="s">
        <v>496</v>
      </c>
    </row>
    <row r="37" spans="1:30" x14ac:dyDescent="0.15">
      <c r="A37" s="68" t="s">
        <v>495</v>
      </c>
      <c r="B37" s="68" t="s">
        <v>494</v>
      </c>
    </row>
    <row r="38" spans="1:30" x14ac:dyDescent="0.15">
      <c r="A38" s="68" t="s">
        <v>493</v>
      </c>
      <c r="B38" s="68" t="s">
        <v>492</v>
      </c>
    </row>
    <row r="39" spans="1:30" x14ac:dyDescent="0.15">
      <c r="A39" s="68" t="s">
        <v>491</v>
      </c>
      <c r="B39" s="68" t="s">
        <v>490</v>
      </c>
    </row>
    <row r="40" spans="1:30" x14ac:dyDescent="0.15">
      <c r="A40" s="68" t="s">
        <v>489</v>
      </c>
      <c r="B40" s="68" t="s">
        <v>83</v>
      </c>
    </row>
    <row r="41" spans="1:30" x14ac:dyDescent="0.15">
      <c r="A41" s="68" t="s">
        <v>488</v>
      </c>
      <c r="B41" s="68" t="s">
        <v>83</v>
      </c>
    </row>
    <row r="42" spans="1:30" x14ac:dyDescent="0.15">
      <c r="A42" s="68" t="s">
        <v>487</v>
      </c>
      <c r="B42" s="68" t="s">
        <v>486</v>
      </c>
    </row>
    <row r="43" spans="1:30" x14ac:dyDescent="0.15">
      <c r="A43" s="68" t="s">
        <v>485</v>
      </c>
      <c r="B43" s="68" t="s">
        <v>484</v>
      </c>
    </row>
    <row r="44" spans="1:30" x14ac:dyDescent="0.15">
      <c r="A44" s="68" t="s">
        <v>483</v>
      </c>
      <c r="B44" s="68" t="s">
        <v>482</v>
      </c>
    </row>
    <row r="45" spans="1:30" x14ac:dyDescent="0.15">
      <c r="A45" s="68" t="s">
        <v>481</v>
      </c>
      <c r="B45" s="68" t="s">
        <v>480</v>
      </c>
    </row>
    <row r="46" spans="1:30" x14ac:dyDescent="0.15">
      <c r="A46" s="68" t="s">
        <v>479</v>
      </c>
    </row>
    <row r="48" spans="1:30" x14ac:dyDescent="0.15">
      <c r="A48" s="68" t="s">
        <v>478</v>
      </c>
      <c r="B48" s="68" t="s">
        <v>477</v>
      </c>
      <c r="C48" s="68" t="s">
        <v>476</v>
      </c>
      <c r="D48" s="68" t="s">
        <v>475</v>
      </c>
      <c r="E48" s="68" t="s">
        <v>474</v>
      </c>
      <c r="F48" s="70" t="s">
        <v>473</v>
      </c>
      <c r="G48" s="68" t="s">
        <v>472</v>
      </c>
      <c r="H48" s="68" t="s">
        <v>471</v>
      </c>
      <c r="I48" s="72" t="s">
        <v>470</v>
      </c>
      <c r="J48" s="68" t="s">
        <v>469</v>
      </c>
      <c r="K48" s="68" t="s">
        <v>468</v>
      </c>
      <c r="L48" s="68" t="s">
        <v>467</v>
      </c>
      <c r="M48" s="68" t="s">
        <v>466</v>
      </c>
      <c r="N48" s="68" t="s">
        <v>465</v>
      </c>
      <c r="O48" s="68" t="s">
        <v>464</v>
      </c>
      <c r="P48" s="68" t="s">
        <v>463</v>
      </c>
      <c r="Q48" s="68" t="s">
        <v>462</v>
      </c>
      <c r="R48" s="68" t="s">
        <v>461</v>
      </c>
      <c r="S48" s="68" t="s">
        <v>460</v>
      </c>
      <c r="T48" s="68" t="s">
        <v>459</v>
      </c>
      <c r="U48" s="68" t="s">
        <v>458</v>
      </c>
      <c r="V48" s="68" t="s">
        <v>457</v>
      </c>
      <c r="W48" s="68" t="s">
        <v>456</v>
      </c>
      <c r="X48" s="68" t="s">
        <v>455</v>
      </c>
      <c r="Y48" s="68" t="s">
        <v>454</v>
      </c>
      <c r="Z48" s="68" t="s">
        <v>453</v>
      </c>
      <c r="AA48" s="68" t="s">
        <v>452</v>
      </c>
      <c r="AB48" s="68" t="s">
        <v>451</v>
      </c>
      <c r="AC48" s="68" t="s">
        <v>450</v>
      </c>
      <c r="AD48" s="68" t="s">
        <v>449</v>
      </c>
    </row>
    <row r="49" spans="1:30" x14ac:dyDescent="0.15">
      <c r="A49" s="68">
        <v>1</v>
      </c>
      <c r="B49" s="68" t="s">
        <v>448</v>
      </c>
      <c r="C49" s="68" t="b">
        <v>0</v>
      </c>
      <c r="D49" s="68" t="s">
        <v>231</v>
      </c>
      <c r="E49" s="68" t="s">
        <v>157</v>
      </c>
      <c r="F49" s="71">
        <v>23.528078079223633</v>
      </c>
      <c r="G49" s="69">
        <v>23.559898376464844</v>
      </c>
      <c r="H49" s="69">
        <v>4.4999346137046814E-2</v>
      </c>
      <c r="I49" s="73">
        <v>594.2552490234375</v>
      </c>
      <c r="J49" s="69">
        <v>581.7086181640625</v>
      </c>
      <c r="K49" s="69">
        <v>17.743616104125977</v>
      </c>
      <c r="L49" s="69">
        <v>32.949600219726562</v>
      </c>
      <c r="M49" s="69">
        <v>0.99739998579025269</v>
      </c>
      <c r="N49" s="69">
        <v>-3.396399974822998</v>
      </c>
      <c r="O49" s="69">
        <v>96.983291625976562</v>
      </c>
      <c r="P49" s="68" t="b">
        <v>1</v>
      </c>
      <c r="Q49" s="69">
        <v>0.4571393279563824</v>
      </c>
      <c r="R49" s="68" t="b">
        <v>1</v>
      </c>
      <c r="S49" s="68">
        <v>3</v>
      </c>
      <c r="T49" s="68">
        <v>17</v>
      </c>
      <c r="U49" s="68" t="s">
        <v>85</v>
      </c>
      <c r="V49" s="68" t="s">
        <v>83</v>
      </c>
      <c r="W49" s="69">
        <v>0.98062474462149685</v>
      </c>
      <c r="X49" s="68" t="s">
        <v>84</v>
      </c>
      <c r="Y49" s="68" t="s">
        <v>84</v>
      </c>
      <c r="Z49" s="68" t="s">
        <v>84</v>
      </c>
      <c r="AA49" s="69">
        <v>86.716392517089844</v>
      </c>
      <c r="AB49" s="68" t="s">
        <v>83</v>
      </c>
      <c r="AC49" s="68" t="s">
        <v>83</v>
      </c>
      <c r="AD49" s="68" t="s">
        <v>83</v>
      </c>
    </row>
    <row r="50" spans="1:30" x14ac:dyDescent="0.15">
      <c r="A50" s="68">
        <v>2</v>
      </c>
      <c r="B50" s="68" t="s">
        <v>447</v>
      </c>
      <c r="C50" s="68" t="b">
        <v>0</v>
      </c>
      <c r="D50" s="68" t="s">
        <v>229</v>
      </c>
      <c r="E50" s="68" t="s">
        <v>157</v>
      </c>
      <c r="F50" s="71">
        <v>23.523357391357422</v>
      </c>
      <c r="G50" s="69">
        <v>23.63189697265625</v>
      </c>
      <c r="H50" s="69">
        <v>0.15349680185317993</v>
      </c>
      <c r="I50" s="73">
        <v>596.16009521484375</v>
      </c>
      <c r="J50" s="69">
        <v>555.36773681640625</v>
      </c>
      <c r="K50" s="69">
        <v>57.689105987548828</v>
      </c>
      <c r="L50" s="69">
        <v>32.949600219726562</v>
      </c>
      <c r="M50" s="69">
        <v>0.99739998579025269</v>
      </c>
      <c r="N50" s="69">
        <v>-3.396399974822998</v>
      </c>
      <c r="O50" s="69">
        <v>96.983291625976562</v>
      </c>
      <c r="P50" s="68" t="b">
        <v>1</v>
      </c>
      <c r="Q50" s="69">
        <v>0.4571393279563824</v>
      </c>
      <c r="R50" s="68" t="b">
        <v>1</v>
      </c>
      <c r="S50" s="68">
        <v>3</v>
      </c>
      <c r="T50" s="68">
        <v>17</v>
      </c>
      <c r="U50" s="68" t="s">
        <v>85</v>
      </c>
      <c r="V50" s="68" t="s">
        <v>83</v>
      </c>
      <c r="W50" s="69">
        <v>0.96951367283803835</v>
      </c>
      <c r="X50" s="68" t="s">
        <v>84</v>
      </c>
      <c r="Y50" s="68" t="s">
        <v>84</v>
      </c>
      <c r="Z50" s="68" t="s">
        <v>84</v>
      </c>
      <c r="AA50" s="69">
        <v>86.716392517089844</v>
      </c>
      <c r="AB50" s="68" t="s">
        <v>83</v>
      </c>
      <c r="AC50" s="68" t="s">
        <v>83</v>
      </c>
      <c r="AD50" s="68" t="s">
        <v>83</v>
      </c>
    </row>
    <row r="51" spans="1:30" x14ac:dyDescent="0.15">
      <c r="A51" s="68">
        <v>3</v>
      </c>
      <c r="B51" s="68" t="s">
        <v>446</v>
      </c>
      <c r="C51" s="68" t="b">
        <v>0</v>
      </c>
      <c r="D51" s="68" t="s">
        <v>227</v>
      </c>
      <c r="E51" s="68" t="s">
        <v>157</v>
      </c>
      <c r="F51" s="71">
        <v>22.814311981201172</v>
      </c>
      <c r="G51" s="69">
        <v>22.814416885375977</v>
      </c>
      <c r="H51" s="69">
        <v>1.4835690672043711E-4</v>
      </c>
      <c r="I51" s="73">
        <v>964.11029052734375</v>
      </c>
      <c r="J51" s="69">
        <v>964.041748046875</v>
      </c>
      <c r="K51" s="69">
        <v>9.6933707594871521E-2</v>
      </c>
      <c r="L51" s="69">
        <v>32.949600219726562</v>
      </c>
      <c r="M51" s="69">
        <v>0.99739998579025269</v>
      </c>
      <c r="N51" s="69">
        <v>-3.396399974822998</v>
      </c>
      <c r="O51" s="69">
        <v>96.983291625976562</v>
      </c>
      <c r="P51" s="68" t="b">
        <v>1</v>
      </c>
      <c r="Q51" s="69">
        <v>0.4571393279563824</v>
      </c>
      <c r="R51" s="68" t="b">
        <v>1</v>
      </c>
      <c r="S51" s="68">
        <v>3</v>
      </c>
      <c r="T51" s="68">
        <v>17</v>
      </c>
      <c r="U51" s="68" t="s">
        <v>85</v>
      </c>
      <c r="V51" s="68" t="s">
        <v>83</v>
      </c>
      <c r="W51" s="69">
        <v>0.96277269607227911</v>
      </c>
      <c r="X51" s="68" t="s">
        <v>84</v>
      </c>
      <c r="Y51" s="68" t="s">
        <v>84</v>
      </c>
      <c r="Z51" s="68" t="s">
        <v>84</v>
      </c>
      <c r="AA51" s="69">
        <v>86.829116821289062</v>
      </c>
      <c r="AB51" s="68" t="s">
        <v>83</v>
      </c>
      <c r="AC51" s="68" t="s">
        <v>83</v>
      </c>
      <c r="AD51" s="68" t="s">
        <v>83</v>
      </c>
    </row>
    <row r="52" spans="1:30" x14ac:dyDescent="0.15">
      <c r="A52" s="68">
        <v>4</v>
      </c>
      <c r="B52" s="68" t="s">
        <v>445</v>
      </c>
      <c r="C52" s="68" t="b">
        <v>0</v>
      </c>
      <c r="D52" s="68" t="s">
        <v>225</v>
      </c>
      <c r="E52" s="68" t="s">
        <v>157</v>
      </c>
      <c r="F52" s="71">
        <v>22.971717834472656</v>
      </c>
      <c r="G52" s="69">
        <v>23.174152374267578</v>
      </c>
      <c r="H52" s="69">
        <v>0.28628432750701904</v>
      </c>
      <c r="I52" s="73">
        <v>866.52642822265625</v>
      </c>
      <c r="J52" s="69">
        <v>762.529296875</v>
      </c>
      <c r="K52" s="69">
        <v>147.07411193847656</v>
      </c>
      <c r="L52" s="69">
        <v>32.949600219726562</v>
      </c>
      <c r="M52" s="69">
        <v>0.99739998579025269</v>
      </c>
      <c r="N52" s="69">
        <v>-3.396399974822998</v>
      </c>
      <c r="O52" s="69">
        <v>96.983291625976562</v>
      </c>
      <c r="P52" s="68" t="b">
        <v>1</v>
      </c>
      <c r="Q52" s="69">
        <v>0.4571393279563824</v>
      </c>
      <c r="R52" s="68" t="b">
        <v>1</v>
      </c>
      <c r="S52" s="68">
        <v>3</v>
      </c>
      <c r="T52" s="68">
        <v>14</v>
      </c>
      <c r="U52" s="68" t="s">
        <v>85</v>
      </c>
      <c r="V52" s="68" t="s">
        <v>83</v>
      </c>
      <c r="W52" s="69">
        <v>0.98532572428095133</v>
      </c>
      <c r="X52" s="68" t="s">
        <v>84</v>
      </c>
      <c r="Y52" s="68" t="s">
        <v>84</v>
      </c>
      <c r="Z52" s="68" t="s">
        <v>84</v>
      </c>
      <c r="AA52" s="69">
        <v>86.829116821289062</v>
      </c>
      <c r="AB52" s="68" t="s">
        <v>83</v>
      </c>
      <c r="AC52" s="68" t="s">
        <v>83</v>
      </c>
      <c r="AD52" s="68" t="s">
        <v>83</v>
      </c>
    </row>
    <row r="53" spans="1:30" x14ac:dyDescent="0.15">
      <c r="A53" s="68">
        <v>5</v>
      </c>
      <c r="B53" s="68" t="s">
        <v>444</v>
      </c>
      <c r="C53" s="68" t="b">
        <v>0</v>
      </c>
      <c r="D53" s="68" t="s">
        <v>223</v>
      </c>
      <c r="E53" s="68" t="s">
        <v>157</v>
      </c>
      <c r="F53" s="71">
        <v>22.668218612670898</v>
      </c>
      <c r="G53" s="69">
        <v>22.654884338378906</v>
      </c>
      <c r="H53" s="69">
        <v>1.8856162205338478E-2</v>
      </c>
      <c r="I53" s="73">
        <v>1064.4884033203125</v>
      </c>
      <c r="J53" s="69">
        <v>1074.1981201171875</v>
      </c>
      <c r="K53" s="69">
        <v>13.731613159179688</v>
      </c>
      <c r="L53" s="69">
        <v>32.949600219726562</v>
      </c>
      <c r="M53" s="69">
        <v>0.99739998579025269</v>
      </c>
      <c r="N53" s="69">
        <v>-3.396399974822998</v>
      </c>
      <c r="O53" s="69">
        <v>96.983291625976562</v>
      </c>
      <c r="P53" s="68" t="b">
        <v>1</v>
      </c>
      <c r="Q53" s="69">
        <v>0.4571393279563824</v>
      </c>
      <c r="R53" s="68" t="b">
        <v>1</v>
      </c>
      <c r="S53" s="68">
        <v>3</v>
      </c>
      <c r="T53" s="68">
        <v>17</v>
      </c>
      <c r="U53" s="68" t="s">
        <v>85</v>
      </c>
      <c r="V53" s="68" t="s">
        <v>83</v>
      </c>
      <c r="W53" s="69">
        <v>0.98472213432846356</v>
      </c>
      <c r="X53" s="68" t="s">
        <v>84</v>
      </c>
      <c r="Y53" s="68" t="s">
        <v>84</v>
      </c>
      <c r="Z53" s="68" t="s">
        <v>84</v>
      </c>
      <c r="AA53" s="69">
        <v>86.985580444335938</v>
      </c>
      <c r="AB53" s="68" t="s">
        <v>83</v>
      </c>
      <c r="AC53" s="68" t="s">
        <v>83</v>
      </c>
      <c r="AD53" s="68" t="s">
        <v>83</v>
      </c>
    </row>
    <row r="54" spans="1:30" x14ac:dyDescent="0.15">
      <c r="A54" s="68">
        <v>6</v>
      </c>
      <c r="B54" s="68" t="s">
        <v>443</v>
      </c>
      <c r="C54" s="68" t="b">
        <v>0</v>
      </c>
      <c r="D54" s="68" t="s">
        <v>221</v>
      </c>
      <c r="E54" s="68" t="s">
        <v>157</v>
      </c>
      <c r="F54" s="71">
        <v>23.18842887878418</v>
      </c>
      <c r="G54" s="69">
        <v>23.179248809814453</v>
      </c>
      <c r="H54" s="69">
        <v>1.2981229461729527E-2</v>
      </c>
      <c r="I54" s="73">
        <v>748.127685546875</v>
      </c>
      <c r="J54" s="69">
        <v>752.8123779296875</v>
      </c>
      <c r="K54" s="69">
        <v>6.6251125335693359</v>
      </c>
      <c r="L54" s="69">
        <v>32.949600219726562</v>
      </c>
      <c r="M54" s="69">
        <v>0.99739998579025269</v>
      </c>
      <c r="N54" s="69">
        <v>-3.396399974822998</v>
      </c>
      <c r="O54" s="69">
        <v>96.983291625976562</v>
      </c>
      <c r="P54" s="68" t="b">
        <v>1</v>
      </c>
      <c r="Q54" s="69">
        <v>0.4571393279563824</v>
      </c>
      <c r="R54" s="68" t="b">
        <v>1</v>
      </c>
      <c r="S54" s="68">
        <v>3</v>
      </c>
      <c r="T54" s="68">
        <v>17</v>
      </c>
      <c r="U54" s="68" t="s">
        <v>85</v>
      </c>
      <c r="V54" s="68" t="s">
        <v>83</v>
      </c>
      <c r="W54" s="69">
        <v>0.98049282731238374</v>
      </c>
      <c r="X54" s="68" t="s">
        <v>84</v>
      </c>
      <c r="Y54" s="68" t="s">
        <v>84</v>
      </c>
      <c r="Z54" s="68" t="s">
        <v>84</v>
      </c>
      <c r="AA54" s="69">
        <v>86.985580444335938</v>
      </c>
      <c r="AB54" s="68" t="s">
        <v>83</v>
      </c>
      <c r="AC54" s="68" t="s">
        <v>83</v>
      </c>
      <c r="AD54" s="68" t="s">
        <v>83</v>
      </c>
    </row>
    <row r="55" spans="1:30" x14ac:dyDescent="0.15">
      <c r="A55" s="68">
        <v>7</v>
      </c>
      <c r="B55" s="68" t="s">
        <v>442</v>
      </c>
      <c r="C55" s="68" t="b">
        <v>0</v>
      </c>
      <c r="D55" s="68" t="s">
        <v>219</v>
      </c>
      <c r="E55" s="68" t="s">
        <v>157</v>
      </c>
      <c r="F55" s="71">
        <v>22.25994873046875</v>
      </c>
      <c r="G55" s="69">
        <v>22.111387252807617</v>
      </c>
      <c r="H55" s="69">
        <v>0.21009765565395355</v>
      </c>
      <c r="I55" s="73">
        <v>1403.936767578125</v>
      </c>
      <c r="J55" s="69">
        <v>1560.5849609375</v>
      </c>
      <c r="K55" s="69">
        <v>221.53408813476562</v>
      </c>
      <c r="L55" s="69">
        <v>32.949600219726562</v>
      </c>
      <c r="M55" s="69">
        <v>0.99739998579025269</v>
      </c>
      <c r="N55" s="69">
        <v>-3.396399974822998</v>
      </c>
      <c r="O55" s="69">
        <v>96.983291625976562</v>
      </c>
      <c r="P55" s="68" t="b">
        <v>1</v>
      </c>
      <c r="Q55" s="69">
        <v>0.4571393279563824</v>
      </c>
      <c r="R55" s="68" t="b">
        <v>1</v>
      </c>
      <c r="S55" s="68">
        <v>3</v>
      </c>
      <c r="T55" s="68">
        <v>17</v>
      </c>
      <c r="U55" s="68" t="s">
        <v>85</v>
      </c>
      <c r="V55" s="68" t="s">
        <v>83</v>
      </c>
      <c r="W55" s="69">
        <v>0.98633397842009252</v>
      </c>
      <c r="X55" s="68" t="s">
        <v>84</v>
      </c>
      <c r="Y55" s="68" t="s">
        <v>84</v>
      </c>
      <c r="Z55" s="68" t="s">
        <v>84</v>
      </c>
      <c r="AA55" s="69">
        <v>87.098487854003906</v>
      </c>
      <c r="AB55" s="68" t="s">
        <v>83</v>
      </c>
      <c r="AC55" s="68" t="s">
        <v>83</v>
      </c>
      <c r="AD55" s="68" t="s">
        <v>83</v>
      </c>
    </row>
    <row r="56" spans="1:30" x14ac:dyDescent="0.15">
      <c r="A56" s="68">
        <v>8</v>
      </c>
      <c r="B56" s="68" t="s">
        <v>441</v>
      </c>
      <c r="C56" s="68" t="b">
        <v>0</v>
      </c>
      <c r="D56" s="68" t="s">
        <v>217</v>
      </c>
      <c r="E56" s="68" t="s">
        <v>157</v>
      </c>
      <c r="F56" s="71">
        <v>29.472005844116211</v>
      </c>
      <c r="G56" s="69">
        <v>30.120750427246094</v>
      </c>
      <c r="H56" s="69">
        <v>0.9174647331237793</v>
      </c>
      <c r="I56" s="73">
        <v>10.565886497497559</v>
      </c>
      <c r="J56" s="69">
        <v>7.4750232696533203</v>
      </c>
      <c r="K56" s="69">
        <v>4.3711404800415039</v>
      </c>
      <c r="L56" s="69">
        <v>32.949600219726562</v>
      </c>
      <c r="M56" s="69">
        <v>0.99739998579025269</v>
      </c>
      <c r="N56" s="69">
        <v>-3.396399974822998</v>
      </c>
      <c r="O56" s="69">
        <v>96.983291625976562</v>
      </c>
      <c r="P56" s="68" t="b">
        <v>1</v>
      </c>
      <c r="Q56" s="69">
        <v>0.4571393279563824</v>
      </c>
      <c r="R56" s="68" t="b">
        <v>1</v>
      </c>
      <c r="S56" s="68">
        <v>3</v>
      </c>
      <c r="T56" s="68">
        <v>22</v>
      </c>
      <c r="U56" s="68" t="s">
        <v>85</v>
      </c>
      <c r="V56" s="68" t="s">
        <v>83</v>
      </c>
      <c r="W56" s="69">
        <v>0.98393573256706468</v>
      </c>
      <c r="X56" s="68" t="s">
        <v>84</v>
      </c>
      <c r="Y56" s="68" t="s">
        <v>84</v>
      </c>
      <c r="Z56" s="68" t="s">
        <v>112</v>
      </c>
      <c r="AA56" s="69">
        <v>86.985580444335938</v>
      </c>
      <c r="AB56" s="68" t="s">
        <v>83</v>
      </c>
      <c r="AC56" s="68" t="s">
        <v>83</v>
      </c>
      <c r="AD56" s="68" t="s">
        <v>83</v>
      </c>
    </row>
    <row r="57" spans="1:30" x14ac:dyDescent="0.15">
      <c r="A57" s="68">
        <v>9</v>
      </c>
      <c r="B57" s="68" t="s">
        <v>440</v>
      </c>
      <c r="C57" s="68" t="b">
        <v>0</v>
      </c>
      <c r="D57" s="68" t="s">
        <v>215</v>
      </c>
      <c r="E57" s="68" t="s">
        <v>157</v>
      </c>
      <c r="F57" s="71">
        <v>28.569408416748047</v>
      </c>
      <c r="G57" s="69">
        <v>28.459285736083984</v>
      </c>
      <c r="H57" s="69">
        <v>0.15573564171791077</v>
      </c>
      <c r="I57" s="73">
        <v>19.483058929443359</v>
      </c>
      <c r="J57" s="69">
        <v>21.051807403564453</v>
      </c>
      <c r="K57" s="69">
        <v>2.2185466289520264</v>
      </c>
      <c r="L57" s="69">
        <v>32.949600219726562</v>
      </c>
      <c r="M57" s="69">
        <v>0.99739998579025269</v>
      </c>
      <c r="N57" s="69">
        <v>-3.396399974822998</v>
      </c>
      <c r="O57" s="69">
        <v>96.983291625976562</v>
      </c>
      <c r="P57" s="68" t="b">
        <v>1</v>
      </c>
      <c r="Q57" s="69">
        <v>0.4571393279563824</v>
      </c>
      <c r="R57" s="68" t="b">
        <v>1</v>
      </c>
      <c r="S57" s="68">
        <v>3</v>
      </c>
      <c r="T57" s="68">
        <v>21</v>
      </c>
      <c r="U57" s="68" t="s">
        <v>85</v>
      </c>
      <c r="V57" s="68" t="s">
        <v>83</v>
      </c>
      <c r="W57" s="69">
        <v>0.98345443786836229</v>
      </c>
      <c r="X57" s="68" t="s">
        <v>84</v>
      </c>
      <c r="Y57" s="68" t="s">
        <v>84</v>
      </c>
      <c r="Z57" s="68" t="s">
        <v>84</v>
      </c>
      <c r="AA57" s="69">
        <v>86.843521118164062</v>
      </c>
      <c r="AB57" s="68" t="s">
        <v>83</v>
      </c>
      <c r="AC57" s="68" t="s">
        <v>83</v>
      </c>
      <c r="AD57" s="68" t="s">
        <v>83</v>
      </c>
    </row>
    <row r="58" spans="1:30" x14ac:dyDescent="0.15">
      <c r="A58" s="68">
        <v>10</v>
      </c>
      <c r="B58" s="68" t="s">
        <v>439</v>
      </c>
      <c r="C58" s="68" t="b">
        <v>0</v>
      </c>
      <c r="D58" s="68" t="s">
        <v>213</v>
      </c>
      <c r="E58" s="68" t="s">
        <v>157</v>
      </c>
      <c r="F58" s="71">
        <v>29.511257171630859</v>
      </c>
      <c r="G58" s="69">
        <v>29.764265060424805</v>
      </c>
      <c r="H58" s="69">
        <v>0.35780718922615051</v>
      </c>
      <c r="I58" s="73">
        <v>10.288432121276855</v>
      </c>
      <c r="J58" s="69">
        <v>8.7945556640625</v>
      </c>
      <c r="K58" s="69">
        <v>2.1126599311828613</v>
      </c>
      <c r="L58" s="69">
        <v>32.949600219726562</v>
      </c>
      <c r="M58" s="69">
        <v>0.99739998579025269</v>
      </c>
      <c r="N58" s="69">
        <v>-3.396399974822998</v>
      </c>
      <c r="O58" s="69">
        <v>96.983291625976562</v>
      </c>
      <c r="P58" s="68" t="b">
        <v>1</v>
      </c>
      <c r="Q58" s="69">
        <v>0.4571393279563824</v>
      </c>
      <c r="R58" s="68" t="b">
        <v>1</v>
      </c>
      <c r="S58" s="68">
        <v>3</v>
      </c>
      <c r="T58" s="68">
        <v>22</v>
      </c>
      <c r="U58" s="68" t="s">
        <v>85</v>
      </c>
      <c r="V58" s="68" t="s">
        <v>83</v>
      </c>
      <c r="W58" s="69">
        <v>0.97637591181972283</v>
      </c>
      <c r="X58" s="68" t="s">
        <v>84</v>
      </c>
      <c r="Y58" s="68" t="s">
        <v>84</v>
      </c>
      <c r="Z58" s="68" t="s">
        <v>84</v>
      </c>
      <c r="AA58" s="69">
        <v>87.181884765625</v>
      </c>
      <c r="AB58" s="68" t="s">
        <v>83</v>
      </c>
      <c r="AC58" s="68" t="s">
        <v>83</v>
      </c>
      <c r="AD58" s="68" t="s">
        <v>83</v>
      </c>
    </row>
    <row r="59" spans="1:30" x14ac:dyDescent="0.15">
      <c r="A59" s="68">
        <v>11</v>
      </c>
      <c r="B59" s="68" t="s">
        <v>438</v>
      </c>
      <c r="C59" s="68" t="b">
        <v>0</v>
      </c>
      <c r="D59" s="68" t="s">
        <v>211</v>
      </c>
      <c r="E59" s="68" t="s">
        <v>157</v>
      </c>
      <c r="F59" s="71">
        <v>28.909818649291992</v>
      </c>
      <c r="G59" s="69">
        <v>28.759067535400391</v>
      </c>
      <c r="H59" s="69">
        <v>0.21319292485713959</v>
      </c>
      <c r="I59" s="73">
        <v>15.467864990234375</v>
      </c>
      <c r="J59" s="69">
        <v>17.221851348876953</v>
      </c>
      <c r="K59" s="69">
        <v>2.4805111885070801</v>
      </c>
      <c r="L59" s="69">
        <v>32.949600219726562</v>
      </c>
      <c r="M59" s="69">
        <v>0.99739998579025269</v>
      </c>
      <c r="N59" s="69">
        <v>-3.396399974822998</v>
      </c>
      <c r="O59" s="69">
        <v>96.983291625976562</v>
      </c>
      <c r="P59" s="68" t="b">
        <v>1</v>
      </c>
      <c r="Q59" s="69">
        <v>0.4571393279563824</v>
      </c>
      <c r="R59" s="68" t="b">
        <v>1</v>
      </c>
      <c r="S59" s="68">
        <v>3</v>
      </c>
      <c r="T59" s="68">
        <v>22</v>
      </c>
      <c r="U59" s="68" t="s">
        <v>85</v>
      </c>
      <c r="V59" s="68" t="s">
        <v>83</v>
      </c>
      <c r="W59" s="69">
        <v>0.96756715151157935</v>
      </c>
      <c r="X59" s="68" t="s">
        <v>84</v>
      </c>
      <c r="Y59" s="68" t="s">
        <v>84</v>
      </c>
      <c r="Z59" s="68" t="s">
        <v>84</v>
      </c>
      <c r="AA59" s="69">
        <v>86.956306457519531</v>
      </c>
      <c r="AB59" s="68" t="s">
        <v>83</v>
      </c>
      <c r="AC59" s="68" t="s">
        <v>83</v>
      </c>
      <c r="AD59" s="68" t="s">
        <v>83</v>
      </c>
    </row>
    <row r="60" spans="1:30" x14ac:dyDescent="0.15">
      <c r="A60" s="68">
        <v>12</v>
      </c>
      <c r="B60" s="68" t="s">
        <v>437</v>
      </c>
      <c r="C60" s="68" t="b">
        <v>0</v>
      </c>
      <c r="D60" s="68" t="s">
        <v>209</v>
      </c>
      <c r="E60" s="68" t="s">
        <v>157</v>
      </c>
      <c r="F60" s="71">
        <v>27.989065170288086</v>
      </c>
      <c r="G60" s="69">
        <v>28.08769416809082</v>
      </c>
      <c r="H60" s="69">
        <v>0.13948246836662292</v>
      </c>
      <c r="I60" s="73">
        <v>28.875350952148438</v>
      </c>
      <c r="J60" s="69">
        <v>27.068122863769531</v>
      </c>
      <c r="K60" s="69">
        <v>2.5558063983917236</v>
      </c>
      <c r="L60" s="69">
        <v>32.949600219726562</v>
      </c>
      <c r="M60" s="69">
        <v>0.99739998579025269</v>
      </c>
      <c r="N60" s="69">
        <v>-3.396399974822998</v>
      </c>
      <c r="O60" s="69">
        <v>96.983291625976562</v>
      </c>
      <c r="P60" s="68" t="b">
        <v>1</v>
      </c>
      <c r="Q60" s="69">
        <v>0.4571393279563824</v>
      </c>
      <c r="R60" s="68" t="b">
        <v>1</v>
      </c>
      <c r="S60" s="68">
        <v>3</v>
      </c>
      <c r="T60" s="68">
        <v>21</v>
      </c>
      <c r="U60" s="68" t="s">
        <v>85</v>
      </c>
      <c r="V60" s="68" t="s">
        <v>83</v>
      </c>
      <c r="W60" s="69">
        <v>0.96653076640094016</v>
      </c>
      <c r="X60" s="68" t="s">
        <v>84</v>
      </c>
      <c r="Y60" s="68" t="s">
        <v>84</v>
      </c>
      <c r="Z60" s="68" t="s">
        <v>84</v>
      </c>
      <c r="AA60" s="69">
        <v>87.069091796875</v>
      </c>
      <c r="AB60" s="68" t="s">
        <v>83</v>
      </c>
      <c r="AC60" s="68" t="s">
        <v>83</v>
      </c>
      <c r="AD60" s="68" t="s">
        <v>83</v>
      </c>
    </row>
    <row r="61" spans="1:30" x14ac:dyDescent="0.15">
      <c r="A61" s="68">
        <v>13</v>
      </c>
      <c r="B61" s="68" t="s">
        <v>436</v>
      </c>
      <c r="C61" s="68" t="b">
        <v>0</v>
      </c>
      <c r="D61" s="68" t="s">
        <v>207</v>
      </c>
      <c r="E61" s="68" t="s">
        <v>157</v>
      </c>
      <c r="F61" s="71">
        <v>29.850553512573242</v>
      </c>
      <c r="G61" s="69">
        <v>29.671947479248047</v>
      </c>
      <c r="H61" s="69">
        <v>0.25258573889732361</v>
      </c>
      <c r="I61" s="73">
        <v>8.1742963790893555</v>
      </c>
      <c r="J61" s="69">
        <v>9.294219970703125</v>
      </c>
      <c r="K61" s="69">
        <v>1.5838111639022827</v>
      </c>
      <c r="L61" s="69">
        <v>32.949600219726562</v>
      </c>
      <c r="M61" s="69">
        <v>0.99739998579025269</v>
      </c>
      <c r="N61" s="69">
        <v>-3.396399974822998</v>
      </c>
      <c r="O61" s="69">
        <v>96.983291625976562</v>
      </c>
      <c r="P61" s="68" t="b">
        <v>1</v>
      </c>
      <c r="Q61" s="69">
        <v>0.4571393279563824</v>
      </c>
      <c r="R61" s="68" t="b">
        <v>1</v>
      </c>
      <c r="S61" s="68">
        <v>3</v>
      </c>
      <c r="T61" s="68">
        <v>25</v>
      </c>
      <c r="U61" s="68" t="s">
        <v>85</v>
      </c>
      <c r="V61" s="68" t="s">
        <v>83</v>
      </c>
      <c r="W61" s="69">
        <v>0.98362133036701072</v>
      </c>
      <c r="X61" s="68" t="s">
        <v>84</v>
      </c>
      <c r="Y61" s="68" t="s">
        <v>84</v>
      </c>
      <c r="Z61" s="68" t="s">
        <v>84</v>
      </c>
      <c r="AA61" s="69">
        <v>87.044845581054688</v>
      </c>
      <c r="AB61" s="68" t="s">
        <v>83</v>
      </c>
      <c r="AC61" s="68" t="s">
        <v>83</v>
      </c>
      <c r="AD61" s="68" t="s">
        <v>83</v>
      </c>
    </row>
    <row r="62" spans="1:30" x14ac:dyDescent="0.15">
      <c r="A62" s="68">
        <v>14</v>
      </c>
      <c r="B62" s="68" t="s">
        <v>435</v>
      </c>
      <c r="C62" s="68" t="b">
        <v>0</v>
      </c>
      <c r="D62" s="68" t="s">
        <v>205</v>
      </c>
      <c r="E62" s="68" t="s">
        <v>157</v>
      </c>
      <c r="F62" s="71">
        <v>27.386993408203125</v>
      </c>
      <c r="G62" s="69">
        <v>27.772441864013672</v>
      </c>
      <c r="H62" s="69">
        <v>0.54510778188705444</v>
      </c>
      <c r="I62" s="73">
        <v>43.430507659912109</v>
      </c>
      <c r="J62" s="69">
        <v>34.591510772705078</v>
      </c>
      <c r="K62" s="69">
        <v>12.500228881835938</v>
      </c>
      <c r="L62" s="69">
        <v>32.949600219726562</v>
      </c>
      <c r="M62" s="69">
        <v>0.99739998579025269</v>
      </c>
      <c r="N62" s="69">
        <v>-3.396399974822998</v>
      </c>
      <c r="O62" s="69">
        <v>96.983291625976562</v>
      </c>
      <c r="P62" s="68" t="b">
        <v>1</v>
      </c>
      <c r="Q62" s="69">
        <v>0.4571393279563824</v>
      </c>
      <c r="R62" s="68" t="b">
        <v>1</v>
      </c>
      <c r="S62" s="68">
        <v>3</v>
      </c>
      <c r="T62" s="68">
        <v>22</v>
      </c>
      <c r="U62" s="68" t="s">
        <v>85</v>
      </c>
      <c r="V62" s="68" t="s">
        <v>83</v>
      </c>
      <c r="W62" s="69">
        <v>0.97966927619968269</v>
      </c>
      <c r="X62" s="68" t="s">
        <v>84</v>
      </c>
      <c r="Y62" s="68" t="s">
        <v>84</v>
      </c>
      <c r="Z62" s="68" t="s">
        <v>112</v>
      </c>
      <c r="AA62" s="69">
        <v>87.044845581054688</v>
      </c>
      <c r="AB62" s="68" t="s">
        <v>83</v>
      </c>
      <c r="AC62" s="68" t="s">
        <v>83</v>
      </c>
      <c r="AD62" s="68" t="s">
        <v>83</v>
      </c>
    </row>
    <row r="63" spans="1:30" x14ac:dyDescent="0.15">
      <c r="A63" s="68">
        <v>15</v>
      </c>
      <c r="B63" s="68" t="s">
        <v>434</v>
      </c>
      <c r="C63" s="68" t="b">
        <v>0</v>
      </c>
      <c r="D63" s="68" t="s">
        <v>203</v>
      </c>
      <c r="E63" s="68" t="s">
        <v>157</v>
      </c>
      <c r="F63" s="71">
        <v>26.692852020263672</v>
      </c>
      <c r="G63" s="69">
        <v>26.889606475830078</v>
      </c>
      <c r="H63" s="69">
        <v>0.2782541811466217</v>
      </c>
      <c r="I63" s="73">
        <v>69.52972412109375</v>
      </c>
      <c r="J63" s="69">
        <v>61.389236450195312</v>
      </c>
      <c r="K63" s="69">
        <v>11.512391090393066</v>
      </c>
      <c r="L63" s="69">
        <v>32.949600219726562</v>
      </c>
      <c r="M63" s="69">
        <v>0.99739998579025269</v>
      </c>
      <c r="N63" s="69">
        <v>-3.396399974822998</v>
      </c>
      <c r="O63" s="69">
        <v>96.983291625976562</v>
      </c>
      <c r="P63" s="68" t="b">
        <v>1</v>
      </c>
      <c r="Q63" s="69">
        <v>0.4571393279563824</v>
      </c>
      <c r="R63" s="68" t="b">
        <v>1</v>
      </c>
      <c r="S63" s="68">
        <v>3</v>
      </c>
      <c r="T63" s="68">
        <v>20</v>
      </c>
      <c r="U63" s="68" t="s">
        <v>85</v>
      </c>
      <c r="V63" s="68" t="s">
        <v>83</v>
      </c>
      <c r="W63" s="69">
        <v>0.97296599050111732</v>
      </c>
      <c r="X63" s="68" t="s">
        <v>84</v>
      </c>
      <c r="Y63" s="68" t="s">
        <v>84</v>
      </c>
      <c r="Z63" s="68" t="s">
        <v>84</v>
      </c>
      <c r="AA63" s="69">
        <v>86.706794738769531</v>
      </c>
      <c r="AB63" s="68" t="s">
        <v>83</v>
      </c>
      <c r="AC63" s="68" t="s">
        <v>83</v>
      </c>
      <c r="AD63" s="68" t="s">
        <v>83</v>
      </c>
    </row>
    <row r="64" spans="1:30" x14ac:dyDescent="0.15">
      <c r="A64" s="68">
        <v>16</v>
      </c>
      <c r="B64" s="68" t="s">
        <v>433</v>
      </c>
      <c r="C64" s="68" t="b">
        <v>0</v>
      </c>
      <c r="D64" s="68" t="s">
        <v>201</v>
      </c>
      <c r="E64" s="68" t="s">
        <v>157</v>
      </c>
      <c r="F64" s="71">
        <v>26.848865509033203</v>
      </c>
      <c r="G64" s="69">
        <v>26.927915573120117</v>
      </c>
      <c r="H64" s="69">
        <v>0.11179367452859879</v>
      </c>
      <c r="I64" s="73">
        <v>62.551189422607422</v>
      </c>
      <c r="J64" s="69">
        <v>59.372352600097656</v>
      </c>
      <c r="K64" s="69">
        <v>4.495551586151123</v>
      </c>
      <c r="L64" s="69">
        <v>32.949600219726562</v>
      </c>
      <c r="M64" s="69">
        <v>0.99739998579025269</v>
      </c>
      <c r="N64" s="69">
        <v>-3.396399974822998</v>
      </c>
      <c r="O64" s="69">
        <v>96.983291625976562</v>
      </c>
      <c r="P64" s="68" t="b">
        <v>1</v>
      </c>
      <c r="Q64" s="69">
        <v>0.4571393279563824</v>
      </c>
      <c r="R64" s="68" t="b">
        <v>1</v>
      </c>
      <c r="S64" s="68">
        <v>3</v>
      </c>
      <c r="T64" s="68">
        <v>20</v>
      </c>
      <c r="U64" s="68" t="s">
        <v>85</v>
      </c>
      <c r="V64" s="68" t="s">
        <v>83</v>
      </c>
      <c r="W64" s="69">
        <v>0.98476015989934873</v>
      </c>
      <c r="X64" s="68" t="s">
        <v>84</v>
      </c>
      <c r="Y64" s="68" t="s">
        <v>84</v>
      </c>
      <c r="Z64" s="68" t="s">
        <v>84</v>
      </c>
      <c r="AA64" s="69">
        <v>86.819480895996094</v>
      </c>
      <c r="AB64" s="68" t="s">
        <v>83</v>
      </c>
      <c r="AC64" s="68" t="s">
        <v>83</v>
      </c>
      <c r="AD64" s="68" t="s">
        <v>83</v>
      </c>
    </row>
    <row r="65" spans="1:30" x14ac:dyDescent="0.15">
      <c r="A65" s="68">
        <v>17</v>
      </c>
      <c r="B65" s="68" t="s">
        <v>432</v>
      </c>
      <c r="C65" s="68" t="b">
        <v>0</v>
      </c>
      <c r="D65" s="68" t="s">
        <v>199</v>
      </c>
      <c r="E65" s="68" t="s">
        <v>157</v>
      </c>
      <c r="F65" s="71">
        <v>26.697887420654297</v>
      </c>
      <c r="G65" s="69">
        <v>26.672267913818359</v>
      </c>
      <c r="H65" s="69">
        <v>3.6232803016901016E-2</v>
      </c>
      <c r="I65" s="73">
        <v>69.292778015136719</v>
      </c>
      <c r="J65" s="69">
        <v>70.517501831054688</v>
      </c>
      <c r="K65" s="69">
        <v>1.7320156097412109</v>
      </c>
      <c r="L65" s="69">
        <v>32.949600219726562</v>
      </c>
      <c r="M65" s="69">
        <v>0.99739998579025269</v>
      </c>
      <c r="N65" s="69">
        <v>-3.396399974822998</v>
      </c>
      <c r="O65" s="69">
        <v>96.983291625976562</v>
      </c>
      <c r="P65" s="68" t="b">
        <v>1</v>
      </c>
      <c r="Q65" s="69">
        <v>0.4571393279563824</v>
      </c>
      <c r="R65" s="68" t="b">
        <v>1</v>
      </c>
      <c r="S65" s="68">
        <v>3</v>
      </c>
      <c r="T65" s="68">
        <v>20</v>
      </c>
      <c r="U65" s="68" t="s">
        <v>85</v>
      </c>
      <c r="V65" s="68" t="s">
        <v>83</v>
      </c>
      <c r="W65" s="69">
        <v>0.97180181379612141</v>
      </c>
      <c r="X65" s="68" t="s">
        <v>84</v>
      </c>
      <c r="Y65" s="68" t="s">
        <v>84</v>
      </c>
      <c r="Z65" s="68" t="s">
        <v>84</v>
      </c>
      <c r="AA65" s="69">
        <v>86.898750305175781</v>
      </c>
      <c r="AB65" s="68" t="s">
        <v>83</v>
      </c>
      <c r="AC65" s="68" t="s">
        <v>83</v>
      </c>
      <c r="AD65" s="68" t="s">
        <v>83</v>
      </c>
    </row>
    <row r="66" spans="1:30" x14ac:dyDescent="0.15">
      <c r="A66" s="68">
        <v>18</v>
      </c>
      <c r="B66" s="68" t="s">
        <v>431</v>
      </c>
      <c r="C66" s="68" t="b">
        <v>0</v>
      </c>
      <c r="D66" s="68" t="s">
        <v>197</v>
      </c>
      <c r="E66" s="68" t="s">
        <v>157</v>
      </c>
      <c r="F66" s="71">
        <v>26.102783203125</v>
      </c>
      <c r="G66" s="69">
        <v>26.169326782226562</v>
      </c>
      <c r="H66" s="69">
        <v>9.410548210144043E-2</v>
      </c>
      <c r="I66" s="73">
        <v>103.72994232177734</v>
      </c>
      <c r="J66" s="69">
        <v>99.255325317382812</v>
      </c>
      <c r="K66" s="69">
        <v>6.3280696868896484</v>
      </c>
      <c r="L66" s="69">
        <v>32.949600219726562</v>
      </c>
      <c r="M66" s="69">
        <v>0.99739998579025269</v>
      </c>
      <c r="N66" s="69">
        <v>-3.396399974822998</v>
      </c>
      <c r="O66" s="69">
        <v>96.983291625976562</v>
      </c>
      <c r="P66" s="68" t="b">
        <v>1</v>
      </c>
      <c r="Q66" s="69">
        <v>0.4571393279563824</v>
      </c>
      <c r="R66" s="68" t="b">
        <v>1</v>
      </c>
      <c r="S66" s="68">
        <v>3</v>
      </c>
      <c r="T66" s="68">
        <v>20</v>
      </c>
      <c r="U66" s="68" t="s">
        <v>85</v>
      </c>
      <c r="V66" s="68" t="s">
        <v>83</v>
      </c>
      <c r="W66" s="69">
        <v>0.97547953824000921</v>
      </c>
      <c r="X66" s="68" t="s">
        <v>84</v>
      </c>
      <c r="Y66" s="68" t="s">
        <v>84</v>
      </c>
      <c r="Z66" s="68" t="s">
        <v>84</v>
      </c>
      <c r="AA66" s="69">
        <v>86.898750305175781</v>
      </c>
      <c r="AB66" s="68" t="s">
        <v>83</v>
      </c>
      <c r="AC66" s="68" t="s">
        <v>83</v>
      </c>
      <c r="AD66" s="68" t="s">
        <v>83</v>
      </c>
    </row>
    <row r="67" spans="1:30" x14ac:dyDescent="0.15">
      <c r="A67" s="68">
        <v>19</v>
      </c>
      <c r="B67" s="68" t="s">
        <v>430</v>
      </c>
      <c r="C67" s="68" t="b">
        <v>0</v>
      </c>
      <c r="D67" s="68" t="s">
        <v>195</v>
      </c>
      <c r="E67" s="68" t="s">
        <v>157</v>
      </c>
      <c r="F67" s="71">
        <v>26.818502426147461</v>
      </c>
      <c r="G67" s="69">
        <v>26.658483505249023</v>
      </c>
      <c r="H67" s="69">
        <v>0.2263009250164032</v>
      </c>
      <c r="I67" s="73">
        <v>63.852123260498047</v>
      </c>
      <c r="J67" s="69">
        <v>71.587997436523438</v>
      </c>
      <c r="K67" s="69">
        <v>10.94017505645752</v>
      </c>
      <c r="L67" s="69">
        <v>32.949600219726562</v>
      </c>
      <c r="M67" s="69">
        <v>0.99739998579025269</v>
      </c>
      <c r="N67" s="69">
        <v>-3.396399974822998</v>
      </c>
      <c r="O67" s="69">
        <v>96.983291625976562</v>
      </c>
      <c r="P67" s="68" t="b">
        <v>1</v>
      </c>
      <c r="Q67" s="69">
        <v>0.4571393279563824</v>
      </c>
      <c r="R67" s="68" t="b">
        <v>1</v>
      </c>
      <c r="S67" s="68">
        <v>3</v>
      </c>
      <c r="T67" s="68">
        <v>21</v>
      </c>
      <c r="U67" s="68" t="s">
        <v>85</v>
      </c>
      <c r="V67" s="68" t="s">
        <v>83</v>
      </c>
      <c r="W67" s="69">
        <v>0.97674357252351884</v>
      </c>
      <c r="X67" s="68" t="s">
        <v>84</v>
      </c>
      <c r="Y67" s="68" t="s">
        <v>84</v>
      </c>
      <c r="Z67" s="68" t="s">
        <v>84</v>
      </c>
      <c r="AA67" s="69">
        <v>86.898750305175781</v>
      </c>
      <c r="AB67" s="68" t="s">
        <v>83</v>
      </c>
      <c r="AC67" s="68" t="s">
        <v>83</v>
      </c>
      <c r="AD67" s="68" t="s">
        <v>83</v>
      </c>
    </row>
    <row r="68" spans="1:30" x14ac:dyDescent="0.15">
      <c r="A68" s="68">
        <v>20</v>
      </c>
      <c r="B68" s="68" t="s">
        <v>429</v>
      </c>
      <c r="C68" s="68" t="b">
        <v>0</v>
      </c>
      <c r="D68" s="68" t="s">
        <v>193</v>
      </c>
      <c r="E68" s="68" t="s">
        <v>157</v>
      </c>
      <c r="F68" s="71">
        <v>26.824634552001953</v>
      </c>
      <c r="G68" s="69">
        <v>26.998445510864258</v>
      </c>
      <c r="H68" s="69">
        <v>0.24580581486225128</v>
      </c>
      <c r="I68" s="73">
        <v>63.587226867675781</v>
      </c>
      <c r="J68" s="69">
        <v>56.911888122558594</v>
      </c>
      <c r="K68" s="69">
        <v>9.4403572082519531</v>
      </c>
      <c r="L68" s="69">
        <v>32.949600219726562</v>
      </c>
      <c r="M68" s="69">
        <v>0.99739998579025269</v>
      </c>
      <c r="N68" s="69">
        <v>-3.396399974822998</v>
      </c>
      <c r="O68" s="69">
        <v>96.983291625976562</v>
      </c>
      <c r="P68" s="68" t="b">
        <v>1</v>
      </c>
      <c r="Q68" s="69">
        <v>0.4571393279563824</v>
      </c>
      <c r="R68" s="68" t="b">
        <v>1</v>
      </c>
      <c r="S68" s="68">
        <v>3</v>
      </c>
      <c r="T68" s="68">
        <v>20</v>
      </c>
      <c r="U68" s="68" t="s">
        <v>85</v>
      </c>
      <c r="V68" s="68" t="s">
        <v>83</v>
      </c>
      <c r="W68" s="69">
        <v>0.98479923586723361</v>
      </c>
      <c r="X68" s="68" t="s">
        <v>84</v>
      </c>
      <c r="Y68" s="68" t="s">
        <v>84</v>
      </c>
      <c r="Z68" s="68" t="s">
        <v>84</v>
      </c>
      <c r="AA68" s="69">
        <v>86.898750305175781</v>
      </c>
      <c r="AB68" s="68" t="s">
        <v>83</v>
      </c>
      <c r="AC68" s="68" t="s">
        <v>83</v>
      </c>
      <c r="AD68" s="68" t="s">
        <v>83</v>
      </c>
    </row>
    <row r="69" spans="1:30" x14ac:dyDescent="0.15">
      <c r="A69" s="68">
        <v>21</v>
      </c>
      <c r="B69" s="68" t="s">
        <v>428</v>
      </c>
      <c r="C69" s="68" t="b">
        <v>0</v>
      </c>
      <c r="D69" s="68" t="s">
        <v>191</v>
      </c>
      <c r="E69" s="68" t="s">
        <v>157</v>
      </c>
      <c r="F69" s="71">
        <v>25.124523162841797</v>
      </c>
      <c r="G69" s="69">
        <v>25.291854858398438</v>
      </c>
      <c r="H69" s="69">
        <v>0.23664410412311554</v>
      </c>
      <c r="I69" s="73">
        <v>201.34120178222656</v>
      </c>
      <c r="J69" s="69">
        <v>180.90625</v>
      </c>
      <c r="K69" s="69">
        <v>28.899396896362305</v>
      </c>
      <c r="L69" s="69">
        <v>32.949600219726562</v>
      </c>
      <c r="M69" s="69">
        <v>0.99739998579025269</v>
      </c>
      <c r="N69" s="69">
        <v>-3.396399974822998</v>
      </c>
      <c r="O69" s="69">
        <v>96.983291625976562</v>
      </c>
      <c r="P69" s="68" t="b">
        <v>1</v>
      </c>
      <c r="Q69" s="69">
        <v>0.4571393279563824</v>
      </c>
      <c r="R69" s="68" t="b">
        <v>1</v>
      </c>
      <c r="S69" s="68">
        <v>3</v>
      </c>
      <c r="T69" s="68">
        <v>18</v>
      </c>
      <c r="U69" s="68" t="s">
        <v>85</v>
      </c>
      <c r="V69" s="68" t="s">
        <v>83</v>
      </c>
      <c r="W69" s="69">
        <v>0.9737834509408646</v>
      </c>
      <c r="X69" s="68" t="s">
        <v>84</v>
      </c>
      <c r="Y69" s="68" t="s">
        <v>84</v>
      </c>
      <c r="Z69" s="68" t="s">
        <v>84</v>
      </c>
      <c r="AA69" s="69">
        <v>86.867721557617188</v>
      </c>
      <c r="AB69" s="68" t="s">
        <v>83</v>
      </c>
      <c r="AC69" s="68" t="s">
        <v>83</v>
      </c>
      <c r="AD69" s="68" t="s">
        <v>83</v>
      </c>
    </row>
    <row r="70" spans="1:30" x14ac:dyDescent="0.15">
      <c r="A70" s="68">
        <v>22</v>
      </c>
      <c r="B70" s="68" t="s">
        <v>427</v>
      </c>
      <c r="C70" s="68" t="b">
        <v>0</v>
      </c>
      <c r="D70" s="68" t="s">
        <v>189</v>
      </c>
      <c r="E70" s="68" t="s">
        <v>157</v>
      </c>
      <c r="F70" s="71">
        <v>29.304771423339844</v>
      </c>
      <c r="G70" s="69">
        <v>29.391853332519531</v>
      </c>
      <c r="H70" s="69">
        <v>0.12315241992473602</v>
      </c>
      <c r="I70" s="73">
        <v>11.834357261657715</v>
      </c>
      <c r="J70" s="69">
        <v>11.175361633300781</v>
      </c>
      <c r="K70" s="69">
        <v>0.93195986747741699</v>
      </c>
      <c r="L70" s="69">
        <v>32.949600219726562</v>
      </c>
      <c r="M70" s="69">
        <v>0.99739998579025269</v>
      </c>
      <c r="N70" s="69">
        <v>-3.396399974822998</v>
      </c>
      <c r="O70" s="69">
        <v>96.983291625976562</v>
      </c>
      <c r="P70" s="68" t="b">
        <v>1</v>
      </c>
      <c r="Q70" s="69">
        <v>0.4571393279563824</v>
      </c>
      <c r="R70" s="68" t="b">
        <v>1</v>
      </c>
      <c r="S70" s="68">
        <v>3</v>
      </c>
      <c r="T70" s="68">
        <v>24</v>
      </c>
      <c r="U70" s="68" t="s">
        <v>85</v>
      </c>
      <c r="V70" s="68" t="s">
        <v>83</v>
      </c>
      <c r="W70" s="69">
        <v>0.9578311499757306</v>
      </c>
      <c r="X70" s="68" t="s">
        <v>84</v>
      </c>
      <c r="Y70" s="68" t="s">
        <v>84</v>
      </c>
      <c r="Z70" s="68" t="s">
        <v>84</v>
      </c>
      <c r="AA70" s="69">
        <v>86.754829406738281</v>
      </c>
      <c r="AB70" s="68" t="s">
        <v>83</v>
      </c>
      <c r="AC70" s="68" t="s">
        <v>83</v>
      </c>
      <c r="AD70" s="68" t="s">
        <v>83</v>
      </c>
    </row>
    <row r="71" spans="1:30" x14ac:dyDescent="0.15">
      <c r="A71" s="68">
        <v>23</v>
      </c>
      <c r="B71" s="68" t="s">
        <v>426</v>
      </c>
      <c r="C71" s="68" t="b">
        <v>0</v>
      </c>
      <c r="D71" s="68" t="s">
        <v>187</v>
      </c>
      <c r="E71" s="68" t="s">
        <v>157</v>
      </c>
      <c r="F71" s="71">
        <v>28.894338607788086</v>
      </c>
      <c r="G71" s="69">
        <v>28.749114990234375</v>
      </c>
      <c r="H71" s="69">
        <v>0.20537856221199036</v>
      </c>
      <c r="I71" s="73">
        <v>15.631050109863281</v>
      </c>
      <c r="J71" s="69">
        <v>17.331974029541016</v>
      </c>
      <c r="K71" s="69">
        <v>2.4054696559906006</v>
      </c>
      <c r="L71" s="69">
        <v>32.949600219726562</v>
      </c>
      <c r="M71" s="69">
        <v>0.99739998579025269</v>
      </c>
      <c r="N71" s="69">
        <v>-3.396399974822998</v>
      </c>
      <c r="O71" s="69">
        <v>96.983291625976562</v>
      </c>
      <c r="P71" s="68" t="b">
        <v>1</v>
      </c>
      <c r="Q71" s="69">
        <v>0.4571393279563824</v>
      </c>
      <c r="R71" s="68" t="b">
        <v>1</v>
      </c>
      <c r="S71" s="68">
        <v>3</v>
      </c>
      <c r="T71" s="68">
        <v>23</v>
      </c>
      <c r="U71" s="68" t="s">
        <v>85</v>
      </c>
      <c r="V71" s="68" t="s">
        <v>83</v>
      </c>
      <c r="W71" s="69">
        <v>0.97686329409410011</v>
      </c>
      <c r="X71" s="68" t="s">
        <v>84</v>
      </c>
      <c r="Y71" s="68" t="s">
        <v>84</v>
      </c>
      <c r="Z71" s="68" t="s">
        <v>84</v>
      </c>
      <c r="AA71" s="69">
        <v>87.093490600585938</v>
      </c>
      <c r="AB71" s="68" t="s">
        <v>83</v>
      </c>
      <c r="AC71" s="68" t="s">
        <v>83</v>
      </c>
      <c r="AD71" s="68" t="s">
        <v>83</v>
      </c>
    </row>
    <row r="72" spans="1:30" x14ac:dyDescent="0.15">
      <c r="A72" s="68">
        <v>24</v>
      </c>
      <c r="B72" s="68" t="s">
        <v>425</v>
      </c>
      <c r="C72" s="68" t="b">
        <v>0</v>
      </c>
      <c r="D72" s="68" t="s">
        <v>185</v>
      </c>
      <c r="E72" s="68" t="s">
        <v>157</v>
      </c>
      <c r="F72" s="71">
        <v>28.528989791870117</v>
      </c>
      <c r="G72" s="69">
        <v>28.3470458984375</v>
      </c>
      <c r="H72" s="69">
        <v>0.25730752944946289</v>
      </c>
      <c r="I72" s="73">
        <v>20.024311065673828</v>
      </c>
      <c r="J72" s="69">
        <v>22.825628280639648</v>
      </c>
      <c r="K72" s="69">
        <v>3.9616608619689941</v>
      </c>
      <c r="L72" s="69">
        <v>32.949600219726562</v>
      </c>
      <c r="M72" s="69">
        <v>0.99739998579025269</v>
      </c>
      <c r="N72" s="69">
        <v>-3.396399974822998</v>
      </c>
      <c r="O72" s="69">
        <v>96.983291625976562</v>
      </c>
      <c r="P72" s="68" t="b">
        <v>1</v>
      </c>
      <c r="Q72" s="69">
        <v>0.4571393279563824</v>
      </c>
      <c r="R72" s="68" t="b">
        <v>1</v>
      </c>
      <c r="S72" s="68">
        <v>3</v>
      </c>
      <c r="T72" s="68">
        <v>23</v>
      </c>
      <c r="U72" s="68" t="s">
        <v>85</v>
      </c>
      <c r="V72" s="68" t="s">
        <v>83</v>
      </c>
      <c r="W72" s="69">
        <v>0.97580360590362658</v>
      </c>
      <c r="X72" s="68" t="s">
        <v>84</v>
      </c>
      <c r="Y72" s="68" t="s">
        <v>84</v>
      </c>
      <c r="Z72" s="68" t="s">
        <v>84</v>
      </c>
      <c r="AA72" s="69">
        <v>86.980606079101562</v>
      </c>
      <c r="AB72" s="68" t="s">
        <v>83</v>
      </c>
      <c r="AC72" s="68" t="s">
        <v>83</v>
      </c>
      <c r="AD72" s="68" t="s">
        <v>83</v>
      </c>
    </row>
    <row r="73" spans="1:30" x14ac:dyDescent="0.15">
      <c r="A73" s="68">
        <v>25</v>
      </c>
      <c r="B73" s="68" t="s">
        <v>424</v>
      </c>
      <c r="C73" s="68" t="b">
        <v>0</v>
      </c>
      <c r="D73" s="68" t="s">
        <v>231</v>
      </c>
      <c r="E73" s="68" t="s">
        <v>157</v>
      </c>
      <c r="F73" s="71">
        <v>23.591716766357422</v>
      </c>
      <c r="G73" s="69">
        <v>23.559898376464844</v>
      </c>
      <c r="H73" s="69">
        <v>4.4999346137046814E-2</v>
      </c>
      <c r="I73" s="73">
        <v>569.1619873046875</v>
      </c>
      <c r="J73" s="69">
        <v>581.7086181640625</v>
      </c>
      <c r="K73" s="69">
        <v>17.743616104125977</v>
      </c>
      <c r="L73" s="69">
        <v>32.949600219726562</v>
      </c>
      <c r="M73" s="69">
        <v>0.99739998579025269</v>
      </c>
      <c r="N73" s="69">
        <v>-3.396399974822998</v>
      </c>
      <c r="O73" s="69">
        <v>96.983291625976562</v>
      </c>
      <c r="P73" s="68" t="b">
        <v>1</v>
      </c>
      <c r="Q73" s="69">
        <v>0.4571393279563824</v>
      </c>
      <c r="R73" s="68" t="b">
        <v>1</v>
      </c>
      <c r="S73" s="68">
        <v>3</v>
      </c>
      <c r="T73" s="68">
        <v>16</v>
      </c>
      <c r="U73" s="68" t="s">
        <v>85</v>
      </c>
      <c r="V73" s="68" t="s">
        <v>83</v>
      </c>
      <c r="W73" s="69">
        <v>0.98019866556047641</v>
      </c>
      <c r="X73" s="68" t="s">
        <v>84</v>
      </c>
      <c r="Y73" s="68" t="s">
        <v>84</v>
      </c>
      <c r="Z73" s="68" t="s">
        <v>84</v>
      </c>
      <c r="AA73" s="69">
        <v>86.941841125488281</v>
      </c>
      <c r="AB73" s="68" t="s">
        <v>83</v>
      </c>
      <c r="AC73" s="68" t="s">
        <v>83</v>
      </c>
      <c r="AD73" s="68" t="s">
        <v>83</v>
      </c>
    </row>
    <row r="74" spans="1:30" x14ac:dyDescent="0.15">
      <c r="A74" s="68">
        <v>26</v>
      </c>
      <c r="B74" s="68" t="s">
        <v>423</v>
      </c>
      <c r="C74" s="68" t="b">
        <v>0</v>
      </c>
      <c r="D74" s="68" t="s">
        <v>229</v>
      </c>
      <c r="E74" s="68" t="s">
        <v>157</v>
      </c>
      <c r="F74" s="71">
        <v>23.740434646606445</v>
      </c>
      <c r="G74" s="69">
        <v>23.63189697265625</v>
      </c>
      <c r="H74" s="69">
        <v>0.15349680185317993</v>
      </c>
      <c r="I74" s="73">
        <v>514.57537841796875</v>
      </c>
      <c r="J74" s="69">
        <v>555.36773681640625</v>
      </c>
      <c r="K74" s="69">
        <v>57.689105987548828</v>
      </c>
      <c r="L74" s="69">
        <v>32.949600219726562</v>
      </c>
      <c r="M74" s="69">
        <v>0.99739998579025269</v>
      </c>
      <c r="N74" s="69">
        <v>-3.396399974822998</v>
      </c>
      <c r="O74" s="69">
        <v>96.983291625976562</v>
      </c>
      <c r="P74" s="68" t="b">
        <v>1</v>
      </c>
      <c r="Q74" s="69">
        <v>0.4571393279563824</v>
      </c>
      <c r="R74" s="68" t="b">
        <v>1</v>
      </c>
      <c r="S74" s="68">
        <v>3</v>
      </c>
      <c r="T74" s="68">
        <v>18</v>
      </c>
      <c r="U74" s="68" t="s">
        <v>85</v>
      </c>
      <c r="V74" s="68" t="s">
        <v>83</v>
      </c>
      <c r="W74" s="69">
        <v>0.96781159179956489</v>
      </c>
      <c r="X74" s="68" t="s">
        <v>84</v>
      </c>
      <c r="Y74" s="68" t="s">
        <v>84</v>
      </c>
      <c r="Z74" s="68" t="s">
        <v>84</v>
      </c>
      <c r="AA74" s="69">
        <v>86.829116821289062</v>
      </c>
      <c r="AB74" s="68" t="s">
        <v>83</v>
      </c>
      <c r="AC74" s="68" t="s">
        <v>83</v>
      </c>
      <c r="AD74" s="68" t="s">
        <v>83</v>
      </c>
    </row>
    <row r="75" spans="1:30" x14ac:dyDescent="0.15">
      <c r="A75" s="68">
        <v>27</v>
      </c>
      <c r="B75" s="68" t="s">
        <v>422</v>
      </c>
      <c r="C75" s="68" t="b">
        <v>0</v>
      </c>
      <c r="D75" s="68" t="s">
        <v>227</v>
      </c>
      <c r="E75" s="68" t="s">
        <v>157</v>
      </c>
      <c r="F75" s="71">
        <v>22.814521789550781</v>
      </c>
      <c r="G75" s="69">
        <v>22.814416885375977</v>
      </c>
      <c r="H75" s="69">
        <v>1.4835690672043711E-4</v>
      </c>
      <c r="I75" s="73">
        <v>963.97320556640625</v>
      </c>
      <c r="J75" s="69">
        <v>964.041748046875</v>
      </c>
      <c r="K75" s="69">
        <v>9.6933707594871521E-2</v>
      </c>
      <c r="L75" s="69">
        <v>32.949600219726562</v>
      </c>
      <c r="M75" s="69">
        <v>0.99739998579025269</v>
      </c>
      <c r="N75" s="69">
        <v>-3.396399974822998</v>
      </c>
      <c r="O75" s="69">
        <v>96.983291625976562</v>
      </c>
      <c r="P75" s="68" t="b">
        <v>1</v>
      </c>
      <c r="Q75" s="69">
        <v>0.4571393279563824</v>
      </c>
      <c r="R75" s="68" t="b">
        <v>1</v>
      </c>
      <c r="S75" s="68">
        <v>3</v>
      </c>
      <c r="T75" s="68">
        <v>17</v>
      </c>
      <c r="U75" s="68" t="s">
        <v>85</v>
      </c>
      <c r="V75" s="68" t="s">
        <v>83</v>
      </c>
      <c r="W75" s="69">
        <v>0.96345054733476898</v>
      </c>
      <c r="X75" s="68" t="s">
        <v>84</v>
      </c>
      <c r="Y75" s="68" t="s">
        <v>84</v>
      </c>
      <c r="Z75" s="68" t="s">
        <v>84</v>
      </c>
      <c r="AA75" s="69">
        <v>86.829116821289062</v>
      </c>
      <c r="AB75" s="68" t="s">
        <v>83</v>
      </c>
      <c r="AC75" s="68" t="s">
        <v>83</v>
      </c>
      <c r="AD75" s="68" t="s">
        <v>83</v>
      </c>
    </row>
    <row r="76" spans="1:30" x14ac:dyDescent="0.15">
      <c r="A76" s="68">
        <v>28</v>
      </c>
      <c r="B76" s="68" t="s">
        <v>421</v>
      </c>
      <c r="C76" s="68" t="b">
        <v>0</v>
      </c>
      <c r="D76" s="68" t="s">
        <v>225</v>
      </c>
      <c r="E76" s="68" t="s">
        <v>157</v>
      </c>
      <c r="F76" s="71">
        <v>23.376585006713867</v>
      </c>
      <c r="G76" s="69">
        <v>23.174152374267578</v>
      </c>
      <c r="H76" s="69">
        <v>0.28628432750701904</v>
      </c>
      <c r="I76" s="73">
        <v>658.5322265625</v>
      </c>
      <c r="J76" s="69">
        <v>762.529296875</v>
      </c>
      <c r="K76" s="69">
        <v>147.07411193847656</v>
      </c>
      <c r="L76" s="69">
        <v>32.949600219726562</v>
      </c>
      <c r="M76" s="69">
        <v>0.99739998579025269</v>
      </c>
      <c r="N76" s="69">
        <v>-3.396399974822998</v>
      </c>
      <c r="O76" s="69">
        <v>96.983291625976562</v>
      </c>
      <c r="P76" s="68" t="b">
        <v>1</v>
      </c>
      <c r="Q76" s="69">
        <v>0.4571393279563824</v>
      </c>
      <c r="R76" s="68" t="b">
        <v>1</v>
      </c>
      <c r="S76" s="68">
        <v>3</v>
      </c>
      <c r="T76" s="68">
        <v>18</v>
      </c>
      <c r="U76" s="68" t="s">
        <v>85</v>
      </c>
      <c r="V76" s="68" t="s">
        <v>83</v>
      </c>
      <c r="W76" s="69">
        <v>0.84581709350141598</v>
      </c>
      <c r="X76" s="68" t="s">
        <v>84</v>
      </c>
      <c r="Y76" s="68" t="s">
        <v>84</v>
      </c>
      <c r="Z76" s="68" t="s">
        <v>84</v>
      </c>
      <c r="AA76" s="69">
        <v>86.829116821289062</v>
      </c>
      <c r="AB76" s="68" t="s">
        <v>83</v>
      </c>
      <c r="AC76" s="68" t="s">
        <v>83</v>
      </c>
      <c r="AD76" s="68" t="s">
        <v>83</v>
      </c>
    </row>
    <row r="77" spans="1:30" x14ac:dyDescent="0.15">
      <c r="A77" s="68">
        <v>29</v>
      </c>
      <c r="B77" s="68" t="s">
        <v>420</v>
      </c>
      <c r="C77" s="68" t="b">
        <v>0</v>
      </c>
      <c r="D77" s="68" t="s">
        <v>223</v>
      </c>
      <c r="E77" s="68" t="s">
        <v>157</v>
      </c>
      <c r="F77" s="71">
        <v>22.641551971435547</v>
      </c>
      <c r="G77" s="69">
        <v>22.654884338378906</v>
      </c>
      <c r="H77" s="69">
        <v>1.8856162205338478E-2</v>
      </c>
      <c r="I77" s="73">
        <v>1083.9078369140625</v>
      </c>
      <c r="J77" s="69">
        <v>1074.1981201171875</v>
      </c>
      <c r="K77" s="69">
        <v>13.731613159179688</v>
      </c>
      <c r="L77" s="69">
        <v>32.949600219726562</v>
      </c>
      <c r="M77" s="69">
        <v>0.99739998579025269</v>
      </c>
      <c r="N77" s="69">
        <v>-3.396399974822998</v>
      </c>
      <c r="O77" s="69">
        <v>96.983291625976562</v>
      </c>
      <c r="P77" s="68" t="b">
        <v>1</v>
      </c>
      <c r="Q77" s="69">
        <v>0.4571393279563824</v>
      </c>
      <c r="R77" s="68" t="b">
        <v>1</v>
      </c>
      <c r="S77" s="68">
        <v>3</v>
      </c>
      <c r="T77" s="68">
        <v>16</v>
      </c>
      <c r="U77" s="68" t="s">
        <v>85</v>
      </c>
      <c r="V77" s="68" t="s">
        <v>83</v>
      </c>
      <c r="W77" s="69">
        <v>0.97949280898685753</v>
      </c>
      <c r="X77" s="68" t="s">
        <v>84</v>
      </c>
      <c r="Y77" s="68" t="s">
        <v>84</v>
      </c>
      <c r="Z77" s="68" t="s">
        <v>84</v>
      </c>
      <c r="AA77" s="69">
        <v>87.098487854003906</v>
      </c>
      <c r="AB77" s="68" t="s">
        <v>83</v>
      </c>
      <c r="AC77" s="68" t="s">
        <v>83</v>
      </c>
      <c r="AD77" s="68" t="s">
        <v>83</v>
      </c>
    </row>
    <row r="78" spans="1:30" x14ac:dyDescent="0.15">
      <c r="A78" s="68">
        <v>30</v>
      </c>
      <c r="B78" s="68" t="s">
        <v>419</v>
      </c>
      <c r="C78" s="68" t="b">
        <v>0</v>
      </c>
      <c r="D78" s="68" t="s">
        <v>221</v>
      </c>
      <c r="E78" s="68" t="s">
        <v>157</v>
      </c>
      <c r="F78" s="71">
        <v>23.170070648193359</v>
      </c>
      <c r="G78" s="69">
        <v>23.179248809814453</v>
      </c>
      <c r="H78" s="69">
        <v>1.2981229461729527E-2</v>
      </c>
      <c r="I78" s="73">
        <v>757.49700927734375</v>
      </c>
      <c r="J78" s="69">
        <v>752.8123779296875</v>
      </c>
      <c r="K78" s="69">
        <v>6.6251125335693359</v>
      </c>
      <c r="L78" s="69">
        <v>32.949600219726562</v>
      </c>
      <c r="M78" s="69">
        <v>0.99739998579025269</v>
      </c>
      <c r="N78" s="69">
        <v>-3.396399974822998</v>
      </c>
      <c r="O78" s="69">
        <v>96.983291625976562</v>
      </c>
      <c r="P78" s="68" t="b">
        <v>1</v>
      </c>
      <c r="Q78" s="69">
        <v>0.4571393279563824</v>
      </c>
      <c r="R78" s="68" t="b">
        <v>1</v>
      </c>
      <c r="S78" s="68">
        <v>3</v>
      </c>
      <c r="T78" s="68">
        <v>18</v>
      </c>
      <c r="U78" s="68" t="s">
        <v>85</v>
      </c>
      <c r="V78" s="68" t="s">
        <v>83</v>
      </c>
      <c r="W78" s="69">
        <v>0.96975869193854214</v>
      </c>
      <c r="X78" s="68" t="s">
        <v>84</v>
      </c>
      <c r="Y78" s="68" t="s">
        <v>84</v>
      </c>
      <c r="Z78" s="68" t="s">
        <v>84</v>
      </c>
      <c r="AA78" s="69">
        <v>86.985580444335938</v>
      </c>
      <c r="AB78" s="68" t="s">
        <v>83</v>
      </c>
      <c r="AC78" s="68" t="s">
        <v>83</v>
      </c>
      <c r="AD78" s="68" t="s">
        <v>83</v>
      </c>
    </row>
    <row r="79" spans="1:30" x14ac:dyDescent="0.15">
      <c r="A79" s="68">
        <v>31</v>
      </c>
      <c r="B79" s="68" t="s">
        <v>418</v>
      </c>
      <c r="C79" s="68" t="b">
        <v>0</v>
      </c>
      <c r="D79" s="68" t="s">
        <v>219</v>
      </c>
      <c r="E79" s="68" t="s">
        <v>157</v>
      </c>
      <c r="F79" s="71">
        <v>21.962825775146484</v>
      </c>
      <c r="G79" s="69">
        <v>22.111387252807617</v>
      </c>
      <c r="H79" s="69">
        <v>0.21009765565395355</v>
      </c>
      <c r="I79" s="73">
        <v>1717.2332763671875</v>
      </c>
      <c r="J79" s="69">
        <v>1560.5849609375</v>
      </c>
      <c r="K79" s="69">
        <v>221.53408813476562</v>
      </c>
      <c r="L79" s="69">
        <v>32.949600219726562</v>
      </c>
      <c r="M79" s="69">
        <v>0.99739998579025269</v>
      </c>
      <c r="N79" s="69">
        <v>-3.396399974822998</v>
      </c>
      <c r="O79" s="69">
        <v>96.983291625976562</v>
      </c>
      <c r="P79" s="68" t="b">
        <v>1</v>
      </c>
      <c r="Q79" s="69">
        <v>0.4571393279563824</v>
      </c>
      <c r="R79" s="68" t="b">
        <v>1</v>
      </c>
      <c r="S79" s="68">
        <v>3</v>
      </c>
      <c r="T79" s="68">
        <v>14</v>
      </c>
      <c r="U79" s="68" t="s">
        <v>85</v>
      </c>
      <c r="V79" s="68" t="s">
        <v>83</v>
      </c>
      <c r="W79" s="69">
        <v>0.98362503432424464</v>
      </c>
      <c r="X79" s="68" t="s">
        <v>84</v>
      </c>
      <c r="Y79" s="68" t="s">
        <v>84</v>
      </c>
      <c r="Z79" s="68" t="s">
        <v>84</v>
      </c>
      <c r="AA79" s="69">
        <v>86.985580444335938</v>
      </c>
      <c r="AB79" s="68" t="s">
        <v>83</v>
      </c>
      <c r="AC79" s="68" t="s">
        <v>83</v>
      </c>
      <c r="AD79" s="68" t="s">
        <v>83</v>
      </c>
    </row>
    <row r="80" spans="1:30" x14ac:dyDescent="0.15">
      <c r="A80" s="68">
        <v>32</v>
      </c>
      <c r="B80" s="68" t="s">
        <v>417</v>
      </c>
      <c r="C80" s="68" t="b">
        <v>0</v>
      </c>
      <c r="D80" s="68" t="s">
        <v>217</v>
      </c>
      <c r="E80" s="68" t="s">
        <v>157</v>
      </c>
      <c r="F80" s="71">
        <v>30.769496917724609</v>
      </c>
      <c r="G80" s="69">
        <v>30.120750427246094</v>
      </c>
      <c r="H80" s="69">
        <v>0.9174647331237793</v>
      </c>
      <c r="I80" s="73">
        <v>4.3841605186462402</v>
      </c>
      <c r="J80" s="69">
        <v>7.4750232696533203</v>
      </c>
      <c r="K80" s="69">
        <v>4.3711404800415039</v>
      </c>
      <c r="L80" s="69">
        <v>32.949600219726562</v>
      </c>
      <c r="M80" s="69">
        <v>0.99739998579025269</v>
      </c>
      <c r="N80" s="69">
        <v>-3.396399974822998</v>
      </c>
      <c r="O80" s="69">
        <v>96.983291625976562</v>
      </c>
      <c r="P80" s="68" t="b">
        <v>1</v>
      </c>
      <c r="Q80" s="69">
        <v>0.4571393279563824</v>
      </c>
      <c r="R80" s="68" t="b">
        <v>1</v>
      </c>
      <c r="S80" s="68">
        <v>3</v>
      </c>
      <c r="T80" s="68">
        <v>25</v>
      </c>
      <c r="U80" s="68" t="s">
        <v>85</v>
      </c>
      <c r="V80" s="68" t="s">
        <v>83</v>
      </c>
      <c r="W80" s="69">
        <v>0.98262558791826382</v>
      </c>
      <c r="X80" s="68" t="s">
        <v>84</v>
      </c>
      <c r="Y80" s="68" t="s">
        <v>84</v>
      </c>
      <c r="Z80" s="68" t="s">
        <v>112</v>
      </c>
      <c r="AA80" s="69">
        <v>86.985580444335938</v>
      </c>
      <c r="AB80" s="68" t="s">
        <v>83</v>
      </c>
      <c r="AC80" s="68" t="s">
        <v>83</v>
      </c>
      <c r="AD80" s="68" t="s">
        <v>83</v>
      </c>
    </row>
    <row r="81" spans="1:30" x14ac:dyDescent="0.15">
      <c r="A81" s="68">
        <v>33</v>
      </c>
      <c r="B81" s="68" t="s">
        <v>416</v>
      </c>
      <c r="C81" s="68" t="b">
        <v>0</v>
      </c>
      <c r="D81" s="68" t="s">
        <v>215</v>
      </c>
      <c r="E81" s="68" t="s">
        <v>157</v>
      </c>
      <c r="F81" s="71">
        <v>28.349164962768555</v>
      </c>
      <c r="G81" s="69">
        <v>28.459285736083984</v>
      </c>
      <c r="H81" s="69">
        <v>0.15573564171791077</v>
      </c>
      <c r="I81" s="73">
        <v>22.62055778503418</v>
      </c>
      <c r="J81" s="69">
        <v>21.051807403564453</v>
      </c>
      <c r="K81" s="69">
        <v>2.2185466289520264</v>
      </c>
      <c r="L81" s="69">
        <v>32.949600219726562</v>
      </c>
      <c r="M81" s="69">
        <v>0.99739998579025269</v>
      </c>
      <c r="N81" s="69">
        <v>-3.396399974822998</v>
      </c>
      <c r="O81" s="69">
        <v>96.983291625976562</v>
      </c>
      <c r="P81" s="68" t="b">
        <v>1</v>
      </c>
      <c r="Q81" s="69">
        <v>0.4571393279563824</v>
      </c>
      <c r="R81" s="68" t="b">
        <v>1</v>
      </c>
      <c r="S81" s="68">
        <v>3</v>
      </c>
      <c r="T81" s="68">
        <v>21</v>
      </c>
      <c r="U81" s="68" t="s">
        <v>85</v>
      </c>
      <c r="V81" s="68" t="s">
        <v>83</v>
      </c>
      <c r="W81" s="69">
        <v>0.98382825172329214</v>
      </c>
      <c r="X81" s="68" t="s">
        <v>84</v>
      </c>
      <c r="Y81" s="68" t="s">
        <v>84</v>
      </c>
      <c r="Z81" s="68" t="s">
        <v>84</v>
      </c>
      <c r="AA81" s="69">
        <v>86.843521118164062</v>
      </c>
      <c r="AB81" s="68" t="s">
        <v>83</v>
      </c>
      <c r="AC81" s="68" t="s">
        <v>83</v>
      </c>
      <c r="AD81" s="68" t="s">
        <v>83</v>
      </c>
    </row>
    <row r="82" spans="1:30" x14ac:dyDescent="0.15">
      <c r="A82" s="68">
        <v>34</v>
      </c>
      <c r="B82" s="68" t="s">
        <v>415</v>
      </c>
      <c r="C82" s="68" t="b">
        <v>0</v>
      </c>
      <c r="D82" s="68" t="s">
        <v>213</v>
      </c>
      <c r="E82" s="68" t="s">
        <v>157</v>
      </c>
      <c r="F82" s="71">
        <v>30.01727294921875</v>
      </c>
      <c r="G82" s="69">
        <v>29.764265060424805</v>
      </c>
      <c r="H82" s="69">
        <v>0.35780718922615051</v>
      </c>
      <c r="I82" s="73">
        <v>7.3006796836853027</v>
      </c>
      <c r="J82" s="69">
        <v>8.7945556640625</v>
      </c>
      <c r="K82" s="69">
        <v>2.1126599311828613</v>
      </c>
      <c r="L82" s="69">
        <v>32.949600219726562</v>
      </c>
      <c r="M82" s="69">
        <v>0.99739998579025269</v>
      </c>
      <c r="N82" s="69">
        <v>-3.396399974822998</v>
      </c>
      <c r="O82" s="69">
        <v>96.983291625976562</v>
      </c>
      <c r="P82" s="68" t="b">
        <v>1</v>
      </c>
      <c r="Q82" s="69">
        <v>0.4571393279563824</v>
      </c>
      <c r="R82" s="68" t="b">
        <v>1</v>
      </c>
      <c r="S82" s="68">
        <v>3</v>
      </c>
      <c r="T82" s="68">
        <v>23</v>
      </c>
      <c r="U82" s="68" t="s">
        <v>85</v>
      </c>
      <c r="V82" s="68" t="s">
        <v>83</v>
      </c>
      <c r="W82" s="69">
        <v>0.98179366840110072</v>
      </c>
      <c r="X82" s="68" t="s">
        <v>84</v>
      </c>
      <c r="Y82" s="68" t="s">
        <v>84</v>
      </c>
      <c r="Z82" s="68" t="s">
        <v>84</v>
      </c>
      <c r="AA82" s="69">
        <v>86.956306457519531</v>
      </c>
      <c r="AB82" s="68" t="s">
        <v>83</v>
      </c>
      <c r="AC82" s="68" t="s">
        <v>83</v>
      </c>
      <c r="AD82" s="68" t="s">
        <v>83</v>
      </c>
    </row>
    <row r="83" spans="1:30" x14ac:dyDescent="0.15">
      <c r="A83" s="68">
        <v>35</v>
      </c>
      <c r="B83" s="68" t="s">
        <v>414</v>
      </c>
      <c r="C83" s="68" t="b">
        <v>0</v>
      </c>
      <c r="D83" s="68" t="s">
        <v>211</v>
      </c>
      <c r="E83" s="68" t="s">
        <v>157</v>
      </c>
      <c r="F83" s="71">
        <v>28.608318328857422</v>
      </c>
      <c r="G83" s="69">
        <v>28.759067535400391</v>
      </c>
      <c r="H83" s="69">
        <v>0.21319292485713959</v>
      </c>
      <c r="I83" s="73">
        <v>18.975837707519531</v>
      </c>
      <c r="J83" s="69">
        <v>17.221851348876953</v>
      </c>
      <c r="K83" s="69">
        <v>2.4805111885070801</v>
      </c>
      <c r="L83" s="69">
        <v>32.949600219726562</v>
      </c>
      <c r="M83" s="69">
        <v>0.99739998579025269</v>
      </c>
      <c r="N83" s="69">
        <v>-3.396399974822998</v>
      </c>
      <c r="O83" s="69">
        <v>96.983291625976562</v>
      </c>
      <c r="P83" s="68" t="b">
        <v>1</v>
      </c>
      <c r="Q83" s="69">
        <v>0.4571393279563824</v>
      </c>
      <c r="R83" s="68" t="b">
        <v>1</v>
      </c>
      <c r="S83" s="68">
        <v>3</v>
      </c>
      <c r="T83" s="68">
        <v>21</v>
      </c>
      <c r="U83" s="68" t="s">
        <v>85</v>
      </c>
      <c r="V83" s="68" t="s">
        <v>83</v>
      </c>
      <c r="W83" s="69">
        <v>0.98375105739227875</v>
      </c>
      <c r="X83" s="68" t="s">
        <v>84</v>
      </c>
      <c r="Y83" s="68" t="s">
        <v>84</v>
      </c>
      <c r="Z83" s="68" t="s">
        <v>84</v>
      </c>
      <c r="AA83" s="69">
        <v>86.956306457519531</v>
      </c>
      <c r="AB83" s="68" t="s">
        <v>83</v>
      </c>
      <c r="AC83" s="68" t="s">
        <v>83</v>
      </c>
      <c r="AD83" s="68" t="s">
        <v>83</v>
      </c>
    </row>
    <row r="84" spans="1:30" x14ac:dyDescent="0.15">
      <c r="A84" s="68">
        <v>36</v>
      </c>
      <c r="B84" s="68" t="s">
        <v>413</v>
      </c>
      <c r="C84" s="68" t="b">
        <v>0</v>
      </c>
      <c r="D84" s="68" t="s">
        <v>209</v>
      </c>
      <c r="E84" s="68" t="s">
        <v>157</v>
      </c>
      <c r="F84" s="71">
        <v>28.186323165893555</v>
      </c>
      <c r="G84" s="69">
        <v>28.08769416809082</v>
      </c>
      <c r="H84" s="69">
        <v>0.13948246836662292</v>
      </c>
      <c r="I84" s="73">
        <v>25.260894775390625</v>
      </c>
      <c r="J84" s="69">
        <v>27.068122863769531</v>
      </c>
      <c r="K84" s="69">
        <v>2.5558063983917236</v>
      </c>
      <c r="L84" s="69">
        <v>32.949600219726562</v>
      </c>
      <c r="M84" s="69">
        <v>0.99739998579025269</v>
      </c>
      <c r="N84" s="69">
        <v>-3.396399974822998</v>
      </c>
      <c r="O84" s="69">
        <v>96.983291625976562</v>
      </c>
      <c r="P84" s="68" t="b">
        <v>1</v>
      </c>
      <c r="Q84" s="69">
        <v>0.4571393279563824</v>
      </c>
      <c r="R84" s="68" t="b">
        <v>1</v>
      </c>
      <c r="S84" s="68">
        <v>3</v>
      </c>
      <c r="T84" s="68">
        <v>21</v>
      </c>
      <c r="U84" s="68" t="s">
        <v>85</v>
      </c>
      <c r="V84" s="68" t="s">
        <v>83</v>
      </c>
      <c r="W84" s="69">
        <v>0.98362454513864239</v>
      </c>
      <c r="X84" s="68" t="s">
        <v>84</v>
      </c>
      <c r="Y84" s="68" t="s">
        <v>84</v>
      </c>
      <c r="Z84" s="68" t="s">
        <v>84</v>
      </c>
      <c r="AA84" s="69">
        <v>86.956306457519531</v>
      </c>
      <c r="AB84" s="68" t="s">
        <v>83</v>
      </c>
      <c r="AC84" s="68" t="s">
        <v>83</v>
      </c>
      <c r="AD84" s="68" t="s">
        <v>83</v>
      </c>
    </row>
    <row r="85" spans="1:30" x14ac:dyDescent="0.15">
      <c r="A85" s="68">
        <v>37</v>
      </c>
      <c r="B85" s="68" t="s">
        <v>412</v>
      </c>
      <c r="C85" s="68" t="b">
        <v>0</v>
      </c>
      <c r="D85" s="68" t="s">
        <v>207</v>
      </c>
      <c r="E85" s="68" t="s">
        <v>157</v>
      </c>
      <c r="F85" s="71">
        <v>29.493343353271484</v>
      </c>
      <c r="G85" s="69">
        <v>29.671947479248047</v>
      </c>
      <c r="H85" s="69">
        <v>0.25258573889732361</v>
      </c>
      <c r="I85" s="73">
        <v>10.414143562316895</v>
      </c>
      <c r="J85" s="69">
        <v>9.294219970703125</v>
      </c>
      <c r="K85" s="69">
        <v>1.5838111639022827</v>
      </c>
      <c r="L85" s="69">
        <v>32.949600219726562</v>
      </c>
      <c r="M85" s="69">
        <v>0.99739998579025269</v>
      </c>
      <c r="N85" s="69">
        <v>-3.396399974822998</v>
      </c>
      <c r="O85" s="69">
        <v>96.983291625976562</v>
      </c>
      <c r="P85" s="68" t="b">
        <v>1</v>
      </c>
      <c r="Q85" s="69">
        <v>0.4571393279563824</v>
      </c>
      <c r="R85" s="68" t="b">
        <v>1</v>
      </c>
      <c r="S85" s="68">
        <v>3</v>
      </c>
      <c r="T85" s="68">
        <v>23</v>
      </c>
      <c r="U85" s="68" t="s">
        <v>85</v>
      </c>
      <c r="V85" s="68" t="s">
        <v>83</v>
      </c>
      <c r="W85" s="69">
        <v>0.98450436507429273</v>
      </c>
      <c r="X85" s="68" t="s">
        <v>84</v>
      </c>
      <c r="Y85" s="68" t="s">
        <v>84</v>
      </c>
      <c r="Z85" s="68" t="s">
        <v>84</v>
      </c>
      <c r="AA85" s="69">
        <v>86.932167053222656</v>
      </c>
      <c r="AB85" s="68" t="s">
        <v>83</v>
      </c>
      <c r="AC85" s="68" t="s">
        <v>83</v>
      </c>
      <c r="AD85" s="68" t="s">
        <v>83</v>
      </c>
    </row>
    <row r="86" spans="1:30" x14ac:dyDescent="0.15">
      <c r="A86" s="68">
        <v>38</v>
      </c>
      <c r="B86" s="68" t="s">
        <v>411</v>
      </c>
      <c r="C86" s="68" t="b">
        <v>0</v>
      </c>
      <c r="D86" s="68" t="s">
        <v>205</v>
      </c>
      <c r="E86" s="68" t="s">
        <v>157</v>
      </c>
      <c r="F86" s="71">
        <v>28.157892227172852</v>
      </c>
      <c r="G86" s="69">
        <v>27.772441864013672</v>
      </c>
      <c r="H86" s="69">
        <v>0.54510778188705444</v>
      </c>
      <c r="I86" s="73">
        <v>25.752513885498047</v>
      </c>
      <c r="J86" s="69">
        <v>34.591510772705078</v>
      </c>
      <c r="K86" s="69">
        <v>12.500228881835938</v>
      </c>
      <c r="L86" s="69">
        <v>32.949600219726562</v>
      </c>
      <c r="M86" s="69">
        <v>0.99739998579025269</v>
      </c>
      <c r="N86" s="69">
        <v>-3.396399974822998</v>
      </c>
      <c r="O86" s="69">
        <v>96.983291625976562</v>
      </c>
      <c r="P86" s="68" t="b">
        <v>1</v>
      </c>
      <c r="Q86" s="69">
        <v>0.4571393279563824</v>
      </c>
      <c r="R86" s="68" t="b">
        <v>1</v>
      </c>
      <c r="S86" s="68">
        <v>3</v>
      </c>
      <c r="T86" s="68">
        <v>22</v>
      </c>
      <c r="U86" s="68" t="s">
        <v>85</v>
      </c>
      <c r="V86" s="68" t="s">
        <v>83</v>
      </c>
      <c r="W86" s="69">
        <v>0.97994369382947843</v>
      </c>
      <c r="X86" s="68" t="s">
        <v>84</v>
      </c>
      <c r="Y86" s="68" t="s">
        <v>84</v>
      </c>
      <c r="Z86" s="68" t="s">
        <v>112</v>
      </c>
      <c r="AA86" s="69">
        <v>87.044845581054688</v>
      </c>
      <c r="AB86" s="68" t="s">
        <v>83</v>
      </c>
      <c r="AC86" s="68" t="s">
        <v>83</v>
      </c>
      <c r="AD86" s="68" t="s">
        <v>83</v>
      </c>
    </row>
    <row r="87" spans="1:30" x14ac:dyDescent="0.15">
      <c r="A87" s="68">
        <v>39</v>
      </c>
      <c r="B87" s="68" t="s">
        <v>410</v>
      </c>
      <c r="C87" s="68" t="b">
        <v>0</v>
      </c>
      <c r="D87" s="68" t="s">
        <v>203</v>
      </c>
      <c r="E87" s="68" t="s">
        <v>157</v>
      </c>
      <c r="F87" s="71">
        <v>27.086362838745117</v>
      </c>
      <c r="G87" s="69">
        <v>26.889606475830078</v>
      </c>
      <c r="H87" s="69">
        <v>0.2782541811466217</v>
      </c>
      <c r="I87" s="73">
        <v>53.248744964599609</v>
      </c>
      <c r="J87" s="69">
        <v>61.389236450195312</v>
      </c>
      <c r="K87" s="69">
        <v>11.512391090393066</v>
      </c>
      <c r="L87" s="69">
        <v>32.949600219726562</v>
      </c>
      <c r="M87" s="69">
        <v>0.99739998579025269</v>
      </c>
      <c r="N87" s="69">
        <v>-3.396399974822998</v>
      </c>
      <c r="O87" s="69">
        <v>96.983291625976562</v>
      </c>
      <c r="P87" s="68" t="b">
        <v>1</v>
      </c>
      <c r="Q87" s="69">
        <v>0.4571393279563824</v>
      </c>
      <c r="R87" s="68" t="b">
        <v>1</v>
      </c>
      <c r="S87" s="68">
        <v>3</v>
      </c>
      <c r="T87" s="68">
        <v>21</v>
      </c>
      <c r="U87" s="68" t="s">
        <v>85</v>
      </c>
      <c r="V87" s="68" t="s">
        <v>83</v>
      </c>
      <c r="W87" s="69">
        <v>0.96756202344820852</v>
      </c>
      <c r="X87" s="68" t="s">
        <v>84</v>
      </c>
      <c r="Y87" s="68" t="s">
        <v>84</v>
      </c>
      <c r="Z87" s="68" t="s">
        <v>84</v>
      </c>
      <c r="AA87" s="69">
        <v>86.819480895996094</v>
      </c>
      <c r="AB87" s="68" t="s">
        <v>83</v>
      </c>
      <c r="AC87" s="68" t="s">
        <v>83</v>
      </c>
      <c r="AD87" s="68" t="s">
        <v>83</v>
      </c>
    </row>
    <row r="88" spans="1:30" x14ac:dyDescent="0.15">
      <c r="A88" s="68">
        <v>40</v>
      </c>
      <c r="B88" s="68" t="s">
        <v>409</v>
      </c>
      <c r="C88" s="68" t="b">
        <v>0</v>
      </c>
      <c r="D88" s="68" t="s">
        <v>201</v>
      </c>
      <c r="E88" s="68" t="s">
        <v>157</v>
      </c>
      <c r="F88" s="71">
        <v>27.006965637207031</v>
      </c>
      <c r="G88" s="69">
        <v>26.927915573120117</v>
      </c>
      <c r="H88" s="69">
        <v>0.11179367452859879</v>
      </c>
      <c r="I88" s="73">
        <v>56.193519592285156</v>
      </c>
      <c r="J88" s="69">
        <v>59.372352600097656</v>
      </c>
      <c r="K88" s="69">
        <v>4.495551586151123</v>
      </c>
      <c r="L88" s="69">
        <v>32.949600219726562</v>
      </c>
      <c r="M88" s="69">
        <v>0.99739998579025269</v>
      </c>
      <c r="N88" s="69">
        <v>-3.396399974822998</v>
      </c>
      <c r="O88" s="69">
        <v>96.983291625976562</v>
      </c>
      <c r="P88" s="68" t="b">
        <v>1</v>
      </c>
      <c r="Q88" s="69">
        <v>0.4571393279563824</v>
      </c>
      <c r="R88" s="68" t="b">
        <v>1</v>
      </c>
      <c r="S88" s="68">
        <v>3</v>
      </c>
      <c r="T88" s="68">
        <v>22</v>
      </c>
      <c r="U88" s="68" t="s">
        <v>85</v>
      </c>
      <c r="V88" s="68" t="s">
        <v>83</v>
      </c>
      <c r="W88" s="69">
        <v>0.96718006438968196</v>
      </c>
      <c r="X88" s="68" t="s">
        <v>84</v>
      </c>
      <c r="Y88" s="68" t="s">
        <v>84</v>
      </c>
      <c r="Z88" s="68" t="s">
        <v>84</v>
      </c>
      <c r="AA88" s="69">
        <v>86.819480895996094</v>
      </c>
      <c r="AB88" s="68" t="s">
        <v>83</v>
      </c>
      <c r="AC88" s="68" t="s">
        <v>83</v>
      </c>
      <c r="AD88" s="68" t="s">
        <v>83</v>
      </c>
    </row>
    <row r="89" spans="1:30" x14ac:dyDescent="0.15">
      <c r="A89" s="68">
        <v>41</v>
      </c>
      <c r="B89" s="68" t="s">
        <v>408</v>
      </c>
      <c r="C89" s="68" t="b">
        <v>0</v>
      </c>
      <c r="D89" s="68" t="s">
        <v>199</v>
      </c>
      <c r="E89" s="68" t="s">
        <v>157</v>
      </c>
      <c r="F89" s="71">
        <v>26.646646499633789</v>
      </c>
      <c r="G89" s="69">
        <v>26.672267913818359</v>
      </c>
      <c r="H89" s="69">
        <v>3.6232803016901016E-2</v>
      </c>
      <c r="I89" s="73">
        <v>71.742218017578125</v>
      </c>
      <c r="J89" s="69">
        <v>70.517501831054688</v>
      </c>
      <c r="K89" s="69">
        <v>1.7320156097412109</v>
      </c>
      <c r="L89" s="69">
        <v>32.949600219726562</v>
      </c>
      <c r="M89" s="69">
        <v>0.99739998579025269</v>
      </c>
      <c r="N89" s="69">
        <v>-3.396399974822998</v>
      </c>
      <c r="O89" s="69">
        <v>96.983291625976562</v>
      </c>
      <c r="P89" s="68" t="b">
        <v>1</v>
      </c>
      <c r="Q89" s="69">
        <v>0.4571393279563824</v>
      </c>
      <c r="R89" s="68" t="b">
        <v>1</v>
      </c>
      <c r="S89" s="68">
        <v>3</v>
      </c>
      <c r="T89" s="68">
        <v>20</v>
      </c>
      <c r="U89" s="68" t="s">
        <v>85</v>
      </c>
      <c r="V89" s="68" t="s">
        <v>83</v>
      </c>
      <c r="W89" s="69">
        <v>0.97071400655397466</v>
      </c>
      <c r="X89" s="68" t="s">
        <v>84</v>
      </c>
      <c r="Y89" s="68" t="s">
        <v>84</v>
      </c>
      <c r="Z89" s="68" t="s">
        <v>84</v>
      </c>
      <c r="AA89" s="69">
        <v>87.011764526367188</v>
      </c>
      <c r="AB89" s="68" t="s">
        <v>83</v>
      </c>
      <c r="AC89" s="68" t="s">
        <v>83</v>
      </c>
      <c r="AD89" s="68" t="s">
        <v>83</v>
      </c>
    </row>
    <row r="90" spans="1:30" x14ac:dyDescent="0.15">
      <c r="A90" s="68">
        <v>42</v>
      </c>
      <c r="B90" s="68" t="s">
        <v>407</v>
      </c>
      <c r="C90" s="68" t="b">
        <v>0</v>
      </c>
      <c r="D90" s="68" t="s">
        <v>197</v>
      </c>
      <c r="E90" s="68" t="s">
        <v>157</v>
      </c>
      <c r="F90" s="71">
        <v>26.235868453979492</v>
      </c>
      <c r="G90" s="69">
        <v>26.169326782226562</v>
      </c>
      <c r="H90" s="69">
        <v>9.410548210144043E-2</v>
      </c>
      <c r="I90" s="73">
        <v>94.78070068359375</v>
      </c>
      <c r="J90" s="69">
        <v>99.255325317382812</v>
      </c>
      <c r="K90" s="69">
        <v>6.3280696868896484</v>
      </c>
      <c r="L90" s="69">
        <v>32.949600219726562</v>
      </c>
      <c r="M90" s="69">
        <v>0.99739998579025269</v>
      </c>
      <c r="N90" s="69">
        <v>-3.396399974822998</v>
      </c>
      <c r="O90" s="69">
        <v>96.983291625976562</v>
      </c>
      <c r="P90" s="68" t="b">
        <v>1</v>
      </c>
      <c r="Q90" s="69">
        <v>0.4571393279563824</v>
      </c>
      <c r="R90" s="68" t="b">
        <v>1</v>
      </c>
      <c r="S90" s="68">
        <v>3</v>
      </c>
      <c r="T90" s="68">
        <v>20</v>
      </c>
      <c r="U90" s="68" t="s">
        <v>85</v>
      </c>
      <c r="V90" s="68" t="s">
        <v>83</v>
      </c>
      <c r="W90" s="69">
        <v>0.96736842519498101</v>
      </c>
      <c r="X90" s="68" t="s">
        <v>84</v>
      </c>
      <c r="Y90" s="68" t="s">
        <v>84</v>
      </c>
      <c r="Z90" s="68" t="s">
        <v>84</v>
      </c>
      <c r="AA90" s="69">
        <v>86.898750305175781</v>
      </c>
      <c r="AB90" s="68" t="s">
        <v>83</v>
      </c>
      <c r="AC90" s="68" t="s">
        <v>83</v>
      </c>
      <c r="AD90" s="68" t="s">
        <v>83</v>
      </c>
    </row>
    <row r="91" spans="1:30" x14ac:dyDescent="0.15">
      <c r="A91" s="68">
        <v>43</v>
      </c>
      <c r="B91" s="68" t="s">
        <v>406</v>
      </c>
      <c r="C91" s="68" t="b">
        <v>0</v>
      </c>
      <c r="D91" s="68" t="s">
        <v>195</v>
      </c>
      <c r="E91" s="68" t="s">
        <v>157</v>
      </c>
      <c r="F91" s="71">
        <v>26.498464584350586</v>
      </c>
      <c r="G91" s="69">
        <v>26.658483505249023</v>
      </c>
      <c r="H91" s="69">
        <v>0.2263009250164032</v>
      </c>
      <c r="I91" s="73">
        <v>79.323867797851562</v>
      </c>
      <c r="J91" s="69">
        <v>71.587997436523438</v>
      </c>
      <c r="K91" s="69">
        <v>10.94017505645752</v>
      </c>
      <c r="L91" s="69">
        <v>32.949600219726562</v>
      </c>
      <c r="M91" s="69">
        <v>0.99739998579025269</v>
      </c>
      <c r="N91" s="69">
        <v>-3.396399974822998</v>
      </c>
      <c r="O91" s="69">
        <v>96.983291625976562</v>
      </c>
      <c r="P91" s="68" t="b">
        <v>1</v>
      </c>
      <c r="Q91" s="69">
        <v>0.4571393279563824</v>
      </c>
      <c r="R91" s="68" t="b">
        <v>1</v>
      </c>
      <c r="S91" s="68">
        <v>3</v>
      </c>
      <c r="T91" s="68">
        <v>20</v>
      </c>
      <c r="U91" s="68" t="s">
        <v>85</v>
      </c>
      <c r="V91" s="68" t="s">
        <v>83</v>
      </c>
      <c r="W91" s="69">
        <v>0.96764164774949091</v>
      </c>
      <c r="X91" s="68" t="s">
        <v>84</v>
      </c>
      <c r="Y91" s="68" t="s">
        <v>84</v>
      </c>
      <c r="Z91" s="68" t="s">
        <v>84</v>
      </c>
      <c r="AA91" s="69">
        <v>86.898750305175781</v>
      </c>
      <c r="AB91" s="68" t="s">
        <v>83</v>
      </c>
      <c r="AC91" s="68" t="s">
        <v>83</v>
      </c>
      <c r="AD91" s="68" t="s">
        <v>83</v>
      </c>
    </row>
    <row r="92" spans="1:30" x14ac:dyDescent="0.15">
      <c r="A92" s="68">
        <v>44</v>
      </c>
      <c r="B92" s="68" t="s">
        <v>405</v>
      </c>
      <c r="C92" s="68" t="b">
        <v>0</v>
      </c>
      <c r="D92" s="68" t="s">
        <v>193</v>
      </c>
      <c r="E92" s="68" t="s">
        <v>157</v>
      </c>
      <c r="F92" s="71">
        <v>27.172256469726562</v>
      </c>
      <c r="G92" s="69">
        <v>26.998445510864258</v>
      </c>
      <c r="H92" s="69">
        <v>0.24580581486225128</v>
      </c>
      <c r="I92" s="73">
        <v>50.236545562744141</v>
      </c>
      <c r="J92" s="69">
        <v>56.911888122558594</v>
      </c>
      <c r="K92" s="69">
        <v>9.4403572082519531</v>
      </c>
      <c r="L92" s="69">
        <v>32.949600219726562</v>
      </c>
      <c r="M92" s="69">
        <v>0.99739998579025269</v>
      </c>
      <c r="N92" s="69">
        <v>-3.396399974822998</v>
      </c>
      <c r="O92" s="69">
        <v>96.983291625976562</v>
      </c>
      <c r="P92" s="68" t="b">
        <v>1</v>
      </c>
      <c r="Q92" s="69">
        <v>0.4571393279563824</v>
      </c>
      <c r="R92" s="68" t="b">
        <v>1</v>
      </c>
      <c r="S92" s="68">
        <v>3</v>
      </c>
      <c r="T92" s="68">
        <v>21</v>
      </c>
      <c r="U92" s="68" t="s">
        <v>85</v>
      </c>
      <c r="V92" s="68" t="s">
        <v>83</v>
      </c>
      <c r="W92" s="69">
        <v>0.94738560722077225</v>
      </c>
      <c r="X92" s="68" t="s">
        <v>84</v>
      </c>
      <c r="Y92" s="68" t="s">
        <v>84</v>
      </c>
      <c r="Z92" s="68" t="s">
        <v>84</v>
      </c>
      <c r="AA92" s="69">
        <v>86.898750305175781</v>
      </c>
      <c r="AB92" s="68" t="s">
        <v>83</v>
      </c>
      <c r="AC92" s="68" t="s">
        <v>83</v>
      </c>
      <c r="AD92" s="68" t="s">
        <v>83</v>
      </c>
    </row>
    <row r="93" spans="1:30" x14ac:dyDescent="0.15">
      <c r="A93" s="68">
        <v>45</v>
      </c>
      <c r="B93" s="68" t="s">
        <v>404</v>
      </c>
      <c r="C93" s="68" t="b">
        <v>0</v>
      </c>
      <c r="D93" s="68" t="s">
        <v>191</v>
      </c>
      <c r="E93" s="68" t="s">
        <v>157</v>
      </c>
      <c r="F93" s="71">
        <v>25.459188461303711</v>
      </c>
      <c r="G93" s="69">
        <v>25.291854858398438</v>
      </c>
      <c r="H93" s="69">
        <v>0.23664410412311554</v>
      </c>
      <c r="I93" s="73">
        <v>160.47128295898438</v>
      </c>
      <c r="J93" s="69">
        <v>180.90625</v>
      </c>
      <c r="K93" s="69">
        <v>28.899396896362305</v>
      </c>
      <c r="L93" s="69">
        <v>32.949600219726562</v>
      </c>
      <c r="M93" s="69">
        <v>0.99739998579025269</v>
      </c>
      <c r="N93" s="69">
        <v>-3.396399974822998</v>
      </c>
      <c r="O93" s="69">
        <v>96.983291625976562</v>
      </c>
      <c r="P93" s="68" t="b">
        <v>1</v>
      </c>
      <c r="Q93" s="69">
        <v>0.4571393279563824</v>
      </c>
      <c r="R93" s="68" t="b">
        <v>1</v>
      </c>
      <c r="S93" s="68">
        <v>3</v>
      </c>
      <c r="T93" s="68">
        <v>19</v>
      </c>
      <c r="U93" s="68" t="s">
        <v>85</v>
      </c>
      <c r="V93" s="68" t="s">
        <v>83</v>
      </c>
      <c r="W93" s="69">
        <v>0.95870135756573527</v>
      </c>
      <c r="X93" s="68" t="s">
        <v>84</v>
      </c>
      <c r="Y93" s="68" t="s">
        <v>84</v>
      </c>
      <c r="Z93" s="68" t="s">
        <v>84</v>
      </c>
      <c r="AA93" s="69">
        <v>86.867721557617188</v>
      </c>
      <c r="AB93" s="68" t="s">
        <v>83</v>
      </c>
      <c r="AC93" s="68" t="s">
        <v>83</v>
      </c>
      <c r="AD93" s="68" t="s">
        <v>83</v>
      </c>
    </row>
    <row r="94" spans="1:30" x14ac:dyDescent="0.15">
      <c r="A94" s="68">
        <v>46</v>
      </c>
      <c r="B94" s="68" t="s">
        <v>403</v>
      </c>
      <c r="C94" s="68" t="b">
        <v>0</v>
      </c>
      <c r="D94" s="68" t="s">
        <v>189</v>
      </c>
      <c r="E94" s="68" t="s">
        <v>157</v>
      </c>
      <c r="F94" s="71">
        <v>29.478935241699219</v>
      </c>
      <c r="G94" s="69">
        <v>29.391853332519531</v>
      </c>
      <c r="H94" s="69">
        <v>0.12315241992473602</v>
      </c>
      <c r="I94" s="73">
        <v>10.516366958618164</v>
      </c>
      <c r="J94" s="69">
        <v>11.175361633300781</v>
      </c>
      <c r="K94" s="69">
        <v>0.93195986747741699</v>
      </c>
      <c r="L94" s="69">
        <v>32.949600219726562</v>
      </c>
      <c r="M94" s="69">
        <v>0.99739998579025269</v>
      </c>
      <c r="N94" s="69">
        <v>-3.396399974822998</v>
      </c>
      <c r="O94" s="69">
        <v>96.983291625976562</v>
      </c>
      <c r="P94" s="68" t="b">
        <v>1</v>
      </c>
      <c r="Q94" s="69">
        <v>0.4571393279563824</v>
      </c>
      <c r="R94" s="68" t="b">
        <v>1</v>
      </c>
      <c r="S94" s="68">
        <v>3</v>
      </c>
      <c r="T94" s="68">
        <v>23</v>
      </c>
      <c r="U94" s="68" t="s">
        <v>85</v>
      </c>
      <c r="V94" s="68" t="s">
        <v>83</v>
      </c>
      <c r="W94" s="69">
        <v>0.94872839638654027</v>
      </c>
      <c r="X94" s="68" t="s">
        <v>84</v>
      </c>
      <c r="Y94" s="68" t="s">
        <v>84</v>
      </c>
      <c r="Z94" s="68" t="s">
        <v>84</v>
      </c>
      <c r="AA94" s="69">
        <v>86.754829406738281</v>
      </c>
      <c r="AB94" s="68" t="s">
        <v>83</v>
      </c>
      <c r="AC94" s="68" t="s">
        <v>83</v>
      </c>
      <c r="AD94" s="68" t="s">
        <v>83</v>
      </c>
    </row>
    <row r="95" spans="1:30" x14ac:dyDescent="0.15">
      <c r="A95" s="68">
        <v>47</v>
      </c>
      <c r="B95" s="68" t="s">
        <v>402</v>
      </c>
      <c r="C95" s="68" t="b">
        <v>0</v>
      </c>
      <c r="D95" s="68" t="s">
        <v>187</v>
      </c>
      <c r="E95" s="68" t="s">
        <v>157</v>
      </c>
      <c r="F95" s="71">
        <v>28.603889465332031</v>
      </c>
      <c r="G95" s="69">
        <v>28.749114990234375</v>
      </c>
      <c r="H95" s="69">
        <v>0.20537856221199036</v>
      </c>
      <c r="I95" s="73">
        <v>19.03289794921875</v>
      </c>
      <c r="J95" s="69">
        <v>17.331974029541016</v>
      </c>
      <c r="K95" s="69">
        <v>2.4054696559906006</v>
      </c>
      <c r="L95" s="69">
        <v>32.949600219726562</v>
      </c>
      <c r="M95" s="69">
        <v>0.99739998579025269</v>
      </c>
      <c r="N95" s="69">
        <v>-3.396399974822998</v>
      </c>
      <c r="O95" s="69">
        <v>96.983291625976562</v>
      </c>
      <c r="P95" s="68" t="b">
        <v>1</v>
      </c>
      <c r="Q95" s="69">
        <v>0.4571393279563824</v>
      </c>
      <c r="R95" s="68" t="b">
        <v>1</v>
      </c>
      <c r="S95" s="68">
        <v>3</v>
      </c>
      <c r="T95" s="68">
        <v>23</v>
      </c>
      <c r="U95" s="68" t="s">
        <v>85</v>
      </c>
      <c r="V95" s="68" t="s">
        <v>83</v>
      </c>
      <c r="W95" s="69">
        <v>0.9638699276988002</v>
      </c>
      <c r="X95" s="68" t="s">
        <v>84</v>
      </c>
      <c r="Y95" s="68" t="s">
        <v>84</v>
      </c>
      <c r="Z95" s="68" t="s">
        <v>84</v>
      </c>
      <c r="AA95" s="69">
        <v>87.093490600585938</v>
      </c>
      <c r="AB95" s="68" t="s">
        <v>83</v>
      </c>
      <c r="AC95" s="68" t="s">
        <v>83</v>
      </c>
      <c r="AD95" s="68" t="s">
        <v>83</v>
      </c>
    </row>
    <row r="96" spans="1:30" x14ac:dyDescent="0.15">
      <c r="A96" s="68">
        <v>48</v>
      </c>
      <c r="B96" s="68" t="s">
        <v>401</v>
      </c>
      <c r="C96" s="68" t="b">
        <v>0</v>
      </c>
      <c r="D96" s="68" t="s">
        <v>185</v>
      </c>
      <c r="E96" s="68" t="s">
        <v>157</v>
      </c>
      <c r="F96" s="71">
        <v>28.165102005004883</v>
      </c>
      <c r="G96" s="69">
        <v>28.3470458984375</v>
      </c>
      <c r="H96" s="69">
        <v>0.25730752944946289</v>
      </c>
      <c r="I96" s="73">
        <v>25.626945495605469</v>
      </c>
      <c r="J96" s="69">
        <v>22.825628280639648</v>
      </c>
      <c r="K96" s="69">
        <v>3.9616608619689941</v>
      </c>
      <c r="L96" s="69">
        <v>32.949600219726562</v>
      </c>
      <c r="M96" s="69">
        <v>0.99739998579025269</v>
      </c>
      <c r="N96" s="69">
        <v>-3.396399974822998</v>
      </c>
      <c r="O96" s="69">
        <v>96.983291625976562</v>
      </c>
      <c r="P96" s="68" t="b">
        <v>1</v>
      </c>
      <c r="Q96" s="69">
        <v>0.4571393279563824</v>
      </c>
      <c r="R96" s="68" t="b">
        <v>1</v>
      </c>
      <c r="S96" s="68">
        <v>3</v>
      </c>
      <c r="T96" s="68">
        <v>22</v>
      </c>
      <c r="U96" s="68" t="s">
        <v>85</v>
      </c>
      <c r="V96" s="68" t="s">
        <v>83</v>
      </c>
      <c r="W96" s="69">
        <v>0.95910071508978356</v>
      </c>
      <c r="X96" s="68" t="s">
        <v>84</v>
      </c>
      <c r="Y96" s="68" t="s">
        <v>84</v>
      </c>
      <c r="Z96" s="68" t="s">
        <v>84</v>
      </c>
      <c r="AA96" s="69">
        <v>86.980606079101562</v>
      </c>
      <c r="AB96" s="68" t="s">
        <v>83</v>
      </c>
      <c r="AC96" s="68" t="s">
        <v>83</v>
      </c>
      <c r="AD96" s="68" t="s">
        <v>83</v>
      </c>
    </row>
    <row r="97" spans="1:30" x14ac:dyDescent="0.15">
      <c r="A97" s="68">
        <v>49</v>
      </c>
      <c r="B97" s="68" t="s">
        <v>400</v>
      </c>
      <c r="C97" s="68" t="b">
        <v>0</v>
      </c>
      <c r="D97" s="68" t="s">
        <v>231</v>
      </c>
      <c r="E97" s="68" t="s">
        <v>77</v>
      </c>
      <c r="F97" s="71">
        <v>27.502862930297852</v>
      </c>
      <c r="G97" s="69">
        <v>27.435564041137695</v>
      </c>
      <c r="H97" s="69">
        <v>9.5175005495548248E-2</v>
      </c>
      <c r="I97" s="73">
        <v>799.5706787109375</v>
      </c>
      <c r="J97" s="69">
        <v>830.5125732421875</v>
      </c>
      <c r="K97" s="69">
        <v>43.758445739746094</v>
      </c>
      <c r="L97" s="69">
        <v>39.571201324462891</v>
      </c>
      <c r="M97" s="69">
        <v>0.99650001525878906</v>
      </c>
      <c r="N97" s="69">
        <v>-4.1574001312255859</v>
      </c>
      <c r="O97" s="69">
        <v>73.994270324707031</v>
      </c>
      <c r="P97" s="68" t="b">
        <v>1</v>
      </c>
      <c r="Q97" s="69">
        <v>0.23872747123953814</v>
      </c>
      <c r="R97" s="68" t="b">
        <v>1</v>
      </c>
      <c r="S97" s="68">
        <v>3</v>
      </c>
      <c r="T97" s="68">
        <v>22</v>
      </c>
      <c r="U97" s="68" t="s">
        <v>85</v>
      </c>
      <c r="V97" s="68" t="s">
        <v>83</v>
      </c>
      <c r="W97" s="69">
        <v>0.95089327416602942</v>
      </c>
      <c r="X97" s="68" t="s">
        <v>84</v>
      </c>
      <c r="Y97" s="68" t="s">
        <v>84</v>
      </c>
      <c r="Z97" s="68" t="s">
        <v>84</v>
      </c>
      <c r="AA97" s="69">
        <v>81.418243408203125</v>
      </c>
      <c r="AB97" s="68" t="s">
        <v>83</v>
      </c>
      <c r="AC97" s="68" t="s">
        <v>83</v>
      </c>
      <c r="AD97" s="68" t="s">
        <v>83</v>
      </c>
    </row>
    <row r="98" spans="1:30" x14ac:dyDescent="0.15">
      <c r="A98" s="68">
        <v>50</v>
      </c>
      <c r="B98" s="68" t="s">
        <v>399</v>
      </c>
      <c r="C98" s="68" t="b">
        <v>0</v>
      </c>
      <c r="D98" s="68" t="s">
        <v>229</v>
      </c>
      <c r="E98" s="68" t="s">
        <v>77</v>
      </c>
      <c r="F98" s="71">
        <v>27.917095184326172</v>
      </c>
      <c r="G98" s="69">
        <v>27.704486846923828</v>
      </c>
      <c r="H98" s="69">
        <v>0.30067360401153564</v>
      </c>
      <c r="I98" s="73">
        <v>635.65216064453125</v>
      </c>
      <c r="J98" s="69">
        <v>720.051025390625</v>
      </c>
      <c r="K98" s="69">
        <v>119.35801696777344</v>
      </c>
      <c r="L98" s="69">
        <v>39.571201324462891</v>
      </c>
      <c r="M98" s="69">
        <v>0.99650001525878906</v>
      </c>
      <c r="N98" s="69">
        <v>-4.1574001312255859</v>
      </c>
      <c r="O98" s="69">
        <v>73.994270324707031</v>
      </c>
      <c r="P98" s="68" t="b">
        <v>1</v>
      </c>
      <c r="Q98" s="69">
        <v>0.23872747123953814</v>
      </c>
      <c r="R98" s="68" t="b">
        <v>1</v>
      </c>
      <c r="S98" s="68">
        <v>3</v>
      </c>
      <c r="T98" s="68">
        <v>23</v>
      </c>
      <c r="U98" s="68" t="s">
        <v>85</v>
      </c>
      <c r="V98" s="68" t="s">
        <v>83</v>
      </c>
      <c r="W98" s="69">
        <v>0.97537948942686403</v>
      </c>
      <c r="X98" s="68" t="s">
        <v>84</v>
      </c>
      <c r="Y98" s="68" t="s">
        <v>84</v>
      </c>
      <c r="Z98" s="68" t="s">
        <v>84</v>
      </c>
      <c r="AA98" s="69">
        <v>81.418243408203125</v>
      </c>
      <c r="AB98" s="68" t="s">
        <v>83</v>
      </c>
      <c r="AC98" s="68" t="s">
        <v>83</v>
      </c>
      <c r="AD98" s="68" t="s">
        <v>83</v>
      </c>
    </row>
    <row r="99" spans="1:30" x14ac:dyDescent="0.15">
      <c r="A99" s="68">
        <v>51</v>
      </c>
      <c r="B99" s="68" t="s">
        <v>398</v>
      </c>
      <c r="C99" s="68" t="b">
        <v>0</v>
      </c>
      <c r="D99" s="68" t="s">
        <v>227</v>
      </c>
      <c r="E99" s="68" t="s">
        <v>77</v>
      </c>
      <c r="F99" s="71">
        <v>26.208522796630859</v>
      </c>
      <c r="G99" s="69">
        <v>26.178390502929688</v>
      </c>
      <c r="H99" s="69">
        <v>4.2614847421646118E-2</v>
      </c>
      <c r="I99" s="73">
        <v>1637.5361328125</v>
      </c>
      <c r="J99" s="69">
        <v>1665.3267822265625</v>
      </c>
      <c r="K99" s="69">
        <v>39.301914215087891</v>
      </c>
      <c r="L99" s="69">
        <v>39.571201324462891</v>
      </c>
      <c r="M99" s="69">
        <v>0.99650001525878906</v>
      </c>
      <c r="N99" s="69">
        <v>-4.1574001312255859</v>
      </c>
      <c r="O99" s="69">
        <v>73.994270324707031</v>
      </c>
      <c r="P99" s="68" t="b">
        <v>1</v>
      </c>
      <c r="Q99" s="69">
        <v>0.23872747123953814</v>
      </c>
      <c r="R99" s="68" t="b">
        <v>1</v>
      </c>
      <c r="S99" s="68">
        <v>3</v>
      </c>
      <c r="T99" s="68">
        <v>18</v>
      </c>
      <c r="U99" s="68" t="s">
        <v>85</v>
      </c>
      <c r="V99" s="68" t="s">
        <v>83</v>
      </c>
      <c r="W99" s="69">
        <v>0.9626629932212597</v>
      </c>
      <c r="X99" s="68" t="s">
        <v>84</v>
      </c>
      <c r="Y99" s="68" t="s">
        <v>84</v>
      </c>
      <c r="Z99" s="68" t="s">
        <v>84</v>
      </c>
      <c r="AA99" s="69">
        <v>81.418243408203125</v>
      </c>
      <c r="AB99" s="68" t="s">
        <v>83</v>
      </c>
      <c r="AC99" s="68" t="s">
        <v>83</v>
      </c>
      <c r="AD99" s="68" t="s">
        <v>83</v>
      </c>
    </row>
    <row r="100" spans="1:30" x14ac:dyDescent="0.15">
      <c r="A100" s="68">
        <v>52</v>
      </c>
      <c r="B100" s="68" t="s">
        <v>397</v>
      </c>
      <c r="C100" s="68" t="b">
        <v>0</v>
      </c>
      <c r="D100" s="68" t="s">
        <v>225</v>
      </c>
      <c r="E100" s="68" t="s">
        <v>77</v>
      </c>
      <c r="F100" s="71">
        <v>26.825544357299805</v>
      </c>
      <c r="G100" s="69">
        <v>26.840850830078125</v>
      </c>
      <c r="H100" s="69">
        <v>2.1647969260811806E-2</v>
      </c>
      <c r="I100" s="73">
        <v>1163.5247802734375</v>
      </c>
      <c r="J100" s="69">
        <v>1153.7435302734375</v>
      </c>
      <c r="K100" s="69">
        <v>13.832776069641113</v>
      </c>
      <c r="L100" s="69">
        <v>39.571201324462891</v>
      </c>
      <c r="M100" s="69">
        <v>0.99650001525878906</v>
      </c>
      <c r="N100" s="69">
        <v>-4.1574001312255859</v>
      </c>
      <c r="O100" s="69">
        <v>73.994270324707031</v>
      </c>
      <c r="P100" s="68" t="b">
        <v>1</v>
      </c>
      <c r="Q100" s="69">
        <v>0.23872747123953814</v>
      </c>
      <c r="R100" s="68" t="b">
        <v>1</v>
      </c>
      <c r="S100" s="68">
        <v>3</v>
      </c>
      <c r="T100" s="68">
        <v>21</v>
      </c>
      <c r="U100" s="68" t="s">
        <v>85</v>
      </c>
      <c r="V100" s="68" t="s">
        <v>83</v>
      </c>
      <c r="W100" s="69">
        <v>0.97978642602861832</v>
      </c>
      <c r="X100" s="68" t="s">
        <v>84</v>
      </c>
      <c r="Y100" s="68" t="s">
        <v>84</v>
      </c>
      <c r="Z100" s="68" t="s">
        <v>84</v>
      </c>
      <c r="AA100" s="69">
        <v>81.418243408203125</v>
      </c>
      <c r="AB100" s="68" t="s">
        <v>83</v>
      </c>
      <c r="AC100" s="68" t="s">
        <v>83</v>
      </c>
      <c r="AD100" s="68" t="s">
        <v>83</v>
      </c>
    </row>
    <row r="101" spans="1:30" x14ac:dyDescent="0.15">
      <c r="A101" s="68">
        <v>53</v>
      </c>
      <c r="B101" s="68" t="s">
        <v>396</v>
      </c>
      <c r="C101" s="68" t="b">
        <v>0</v>
      </c>
      <c r="D101" s="68" t="s">
        <v>223</v>
      </c>
      <c r="E101" s="68" t="s">
        <v>77</v>
      </c>
      <c r="F101" s="71">
        <v>26.768400192260742</v>
      </c>
      <c r="G101" s="69">
        <v>26.739707946777344</v>
      </c>
      <c r="H101" s="69">
        <v>4.0575612336397171E-2</v>
      </c>
      <c r="I101" s="73">
        <v>1200.9385986328125</v>
      </c>
      <c r="J101" s="69">
        <v>1220.328857421875</v>
      </c>
      <c r="K101" s="69">
        <v>27.422052383422852</v>
      </c>
      <c r="L101" s="69">
        <v>39.571201324462891</v>
      </c>
      <c r="M101" s="69">
        <v>0.99650001525878906</v>
      </c>
      <c r="N101" s="69">
        <v>-4.1574001312255859</v>
      </c>
      <c r="O101" s="69">
        <v>73.994270324707031</v>
      </c>
      <c r="P101" s="68" t="b">
        <v>1</v>
      </c>
      <c r="Q101" s="69">
        <v>0.23872747123953814</v>
      </c>
      <c r="R101" s="68" t="b">
        <v>1</v>
      </c>
      <c r="S101" s="68">
        <v>3</v>
      </c>
      <c r="T101" s="68">
        <v>21</v>
      </c>
      <c r="U101" s="68" t="s">
        <v>85</v>
      </c>
      <c r="V101" s="68" t="s">
        <v>83</v>
      </c>
      <c r="W101" s="69">
        <v>0.95092596797662943</v>
      </c>
      <c r="X101" s="68" t="s">
        <v>84</v>
      </c>
      <c r="Y101" s="68" t="s">
        <v>84</v>
      </c>
      <c r="Z101" s="68" t="s">
        <v>84</v>
      </c>
      <c r="AA101" s="69">
        <v>81.566024780273438</v>
      </c>
      <c r="AB101" s="68" t="s">
        <v>83</v>
      </c>
      <c r="AC101" s="68" t="s">
        <v>83</v>
      </c>
      <c r="AD101" s="68" t="s">
        <v>83</v>
      </c>
    </row>
    <row r="102" spans="1:30" x14ac:dyDescent="0.15">
      <c r="A102" s="68">
        <v>54</v>
      </c>
      <c r="B102" s="68" t="s">
        <v>395</v>
      </c>
      <c r="C102" s="68" t="b">
        <v>0</v>
      </c>
      <c r="D102" s="68" t="s">
        <v>221</v>
      </c>
      <c r="E102" s="68" t="s">
        <v>77</v>
      </c>
      <c r="F102" s="71">
        <v>26.952457427978516</v>
      </c>
      <c r="G102" s="69">
        <v>26.921489715576172</v>
      </c>
      <c r="H102" s="69">
        <v>4.3794959783554077E-2</v>
      </c>
      <c r="I102" s="73">
        <v>1084.547607421875</v>
      </c>
      <c r="J102" s="69">
        <v>1103.471923828125</v>
      </c>
      <c r="K102" s="69">
        <v>26.763111114501953</v>
      </c>
      <c r="L102" s="69">
        <v>39.571201324462891</v>
      </c>
      <c r="M102" s="69">
        <v>0.99650001525878906</v>
      </c>
      <c r="N102" s="69">
        <v>-4.1574001312255859</v>
      </c>
      <c r="O102" s="69">
        <v>73.994270324707031</v>
      </c>
      <c r="P102" s="68" t="b">
        <v>1</v>
      </c>
      <c r="Q102" s="69">
        <v>0.23872747123953814</v>
      </c>
      <c r="R102" s="68" t="b">
        <v>1</v>
      </c>
      <c r="S102" s="68">
        <v>3</v>
      </c>
      <c r="T102" s="68">
        <v>21</v>
      </c>
      <c r="U102" s="68" t="s">
        <v>85</v>
      </c>
      <c r="V102" s="68" t="s">
        <v>83</v>
      </c>
      <c r="W102" s="69">
        <v>0.98145935928121808</v>
      </c>
      <c r="X102" s="68" t="s">
        <v>84</v>
      </c>
      <c r="Y102" s="68" t="s">
        <v>84</v>
      </c>
      <c r="Z102" s="68" t="s">
        <v>84</v>
      </c>
      <c r="AA102" s="69">
        <v>81.453117370605469</v>
      </c>
      <c r="AB102" s="68" t="s">
        <v>83</v>
      </c>
      <c r="AC102" s="68" t="s">
        <v>83</v>
      </c>
      <c r="AD102" s="68" t="s">
        <v>83</v>
      </c>
    </row>
    <row r="103" spans="1:30" x14ac:dyDescent="0.15">
      <c r="A103" s="68">
        <v>55</v>
      </c>
      <c r="B103" s="68" t="s">
        <v>394</v>
      </c>
      <c r="C103" s="68" t="b">
        <v>0</v>
      </c>
      <c r="D103" s="68" t="s">
        <v>219</v>
      </c>
      <c r="E103" s="68" t="s">
        <v>77</v>
      </c>
      <c r="F103" s="71">
        <v>25.607982635498047</v>
      </c>
      <c r="G103" s="69">
        <v>25.587137222290039</v>
      </c>
      <c r="H103" s="69">
        <v>2.9479866847395897E-2</v>
      </c>
      <c r="I103" s="73">
        <v>2283.71435546875</v>
      </c>
      <c r="J103" s="69">
        <v>2310.38720703125</v>
      </c>
      <c r="K103" s="69">
        <v>37.721107482910156</v>
      </c>
      <c r="L103" s="69">
        <v>39.571201324462891</v>
      </c>
      <c r="M103" s="69">
        <v>0.99650001525878906</v>
      </c>
      <c r="N103" s="69">
        <v>-4.1574001312255859</v>
      </c>
      <c r="O103" s="69">
        <v>73.994270324707031</v>
      </c>
      <c r="P103" s="68" t="b">
        <v>1</v>
      </c>
      <c r="Q103" s="69">
        <v>0.23872747123953814</v>
      </c>
      <c r="R103" s="68" t="b">
        <v>1</v>
      </c>
      <c r="S103" s="68">
        <v>3</v>
      </c>
      <c r="T103" s="68">
        <v>18</v>
      </c>
      <c r="U103" s="68" t="s">
        <v>85</v>
      </c>
      <c r="V103" s="68" t="s">
        <v>83</v>
      </c>
      <c r="W103" s="69">
        <v>0.96668760581629087</v>
      </c>
      <c r="X103" s="68" t="s">
        <v>84</v>
      </c>
      <c r="Y103" s="68" t="s">
        <v>84</v>
      </c>
      <c r="Z103" s="68" t="s">
        <v>84</v>
      </c>
      <c r="AA103" s="69">
        <v>81.566024780273438</v>
      </c>
      <c r="AB103" s="68" t="s">
        <v>83</v>
      </c>
      <c r="AC103" s="68" t="s">
        <v>83</v>
      </c>
      <c r="AD103" s="68" t="s">
        <v>83</v>
      </c>
    </row>
    <row r="104" spans="1:30" x14ac:dyDescent="0.15">
      <c r="A104" s="68">
        <v>56</v>
      </c>
      <c r="B104" s="68" t="s">
        <v>393</v>
      </c>
      <c r="C104" s="68" t="b">
        <v>0</v>
      </c>
      <c r="D104" s="68" t="s">
        <v>217</v>
      </c>
      <c r="E104" s="68" t="s">
        <v>77</v>
      </c>
      <c r="F104" s="71">
        <v>35.495330810546875</v>
      </c>
      <c r="G104" s="69">
        <v>35.404346466064453</v>
      </c>
      <c r="H104" s="69">
        <v>0.12867128849029541</v>
      </c>
      <c r="I104" s="73">
        <v>9.5584831237792969</v>
      </c>
      <c r="J104" s="69">
        <v>10.065261840820312</v>
      </c>
      <c r="K104" s="69">
        <v>0.71669334173202515</v>
      </c>
      <c r="L104" s="69">
        <v>39.571201324462891</v>
      </c>
      <c r="M104" s="69">
        <v>0.99650001525878906</v>
      </c>
      <c r="N104" s="69">
        <v>-4.1574001312255859</v>
      </c>
      <c r="O104" s="69">
        <v>73.994270324707031</v>
      </c>
      <c r="P104" s="68" t="b">
        <v>1</v>
      </c>
      <c r="Q104" s="69">
        <v>0.23872747123953814</v>
      </c>
      <c r="R104" s="68" t="b">
        <v>1</v>
      </c>
      <c r="S104" s="68">
        <v>3</v>
      </c>
      <c r="T104" s="68">
        <v>31</v>
      </c>
      <c r="U104" s="68" t="s">
        <v>85</v>
      </c>
      <c r="V104" s="68" t="s">
        <v>83</v>
      </c>
      <c r="W104" s="69">
        <v>0.95035466122793155</v>
      </c>
      <c r="X104" s="68" t="s">
        <v>84</v>
      </c>
      <c r="Y104" s="68" t="s">
        <v>84</v>
      </c>
      <c r="Z104" s="68" t="s">
        <v>84</v>
      </c>
      <c r="AA104" s="69">
        <v>81.566024780273438</v>
      </c>
      <c r="AB104" s="68" t="s">
        <v>83</v>
      </c>
      <c r="AC104" s="68" t="s">
        <v>83</v>
      </c>
      <c r="AD104" s="68" t="s">
        <v>83</v>
      </c>
    </row>
    <row r="105" spans="1:30" x14ac:dyDescent="0.15">
      <c r="A105" s="68">
        <v>57</v>
      </c>
      <c r="B105" s="68" t="s">
        <v>392</v>
      </c>
      <c r="C105" s="68" t="b">
        <v>0</v>
      </c>
      <c r="D105" s="68" t="s">
        <v>215</v>
      </c>
      <c r="E105" s="68" t="s">
        <v>77</v>
      </c>
      <c r="F105" s="71">
        <v>33.242652893066406</v>
      </c>
      <c r="G105" s="69">
        <v>33.634700775146484</v>
      </c>
      <c r="H105" s="69">
        <v>0.55443942546844482</v>
      </c>
      <c r="I105" s="73">
        <v>33.284095764160156</v>
      </c>
      <c r="J105" s="69">
        <v>27.421689987182617</v>
      </c>
      <c r="K105" s="69">
        <v>8.2906932830810547</v>
      </c>
      <c r="L105" s="69">
        <v>39.571201324462891</v>
      </c>
      <c r="M105" s="69">
        <v>0.99650001525878906</v>
      </c>
      <c r="N105" s="69">
        <v>-4.1574001312255859</v>
      </c>
      <c r="O105" s="69">
        <v>73.994270324707031</v>
      </c>
      <c r="P105" s="68" t="b">
        <v>1</v>
      </c>
      <c r="Q105" s="69">
        <v>0.23872747123953814</v>
      </c>
      <c r="R105" s="68" t="b">
        <v>1</v>
      </c>
      <c r="S105" s="68">
        <v>3</v>
      </c>
      <c r="T105" s="68">
        <v>28</v>
      </c>
      <c r="U105" s="68" t="s">
        <v>85</v>
      </c>
      <c r="V105" s="68" t="s">
        <v>83</v>
      </c>
      <c r="W105" s="69">
        <v>0.97275407060220997</v>
      </c>
      <c r="X105" s="68" t="s">
        <v>84</v>
      </c>
      <c r="Y105" s="68" t="s">
        <v>84</v>
      </c>
      <c r="Z105" s="68" t="s">
        <v>112</v>
      </c>
      <c r="AA105" s="69">
        <v>81.429740905761719</v>
      </c>
      <c r="AB105" s="68" t="s">
        <v>83</v>
      </c>
      <c r="AC105" s="68" t="s">
        <v>83</v>
      </c>
      <c r="AD105" s="68" t="s">
        <v>83</v>
      </c>
    </row>
    <row r="106" spans="1:30" x14ac:dyDescent="0.15">
      <c r="A106" s="68">
        <v>58</v>
      </c>
      <c r="B106" s="68" t="s">
        <v>391</v>
      </c>
      <c r="C106" s="68" t="b">
        <v>0</v>
      </c>
      <c r="D106" s="68" t="s">
        <v>213</v>
      </c>
      <c r="E106" s="68" t="s">
        <v>77</v>
      </c>
      <c r="F106" s="71">
        <v>34.690597534179688</v>
      </c>
      <c r="G106" s="69">
        <v>35.107379913330078</v>
      </c>
      <c r="H106" s="69">
        <v>0.58941930532455444</v>
      </c>
      <c r="I106" s="73">
        <v>14.926413536071777</v>
      </c>
      <c r="J106" s="69">
        <v>12.166738510131836</v>
      </c>
      <c r="K106" s="69">
        <v>3.9027705192565918</v>
      </c>
      <c r="L106" s="69">
        <v>39.571201324462891</v>
      </c>
      <c r="M106" s="69">
        <v>0.99650001525878906</v>
      </c>
      <c r="N106" s="69">
        <v>-4.1574001312255859</v>
      </c>
      <c r="O106" s="69">
        <v>73.994270324707031</v>
      </c>
      <c r="P106" s="68" t="b">
        <v>1</v>
      </c>
      <c r="Q106" s="69">
        <v>0.23872747123953814</v>
      </c>
      <c r="R106" s="68" t="b">
        <v>1</v>
      </c>
      <c r="S106" s="68">
        <v>3</v>
      </c>
      <c r="T106" s="68">
        <v>29</v>
      </c>
      <c r="U106" s="68" t="s">
        <v>85</v>
      </c>
      <c r="V106" s="68" t="s">
        <v>83</v>
      </c>
      <c r="W106" s="69">
        <v>0.96343748494459036</v>
      </c>
      <c r="X106" s="68" t="s">
        <v>84</v>
      </c>
      <c r="Y106" s="68" t="s">
        <v>84</v>
      </c>
      <c r="Z106" s="68" t="s">
        <v>112</v>
      </c>
      <c r="AA106" s="69">
        <v>81.429740905761719</v>
      </c>
      <c r="AB106" s="68" t="s">
        <v>83</v>
      </c>
      <c r="AC106" s="68" t="s">
        <v>83</v>
      </c>
      <c r="AD106" s="68" t="s">
        <v>83</v>
      </c>
    </row>
    <row r="107" spans="1:30" x14ac:dyDescent="0.15">
      <c r="A107" s="68">
        <v>59</v>
      </c>
      <c r="B107" s="68" t="s">
        <v>390</v>
      </c>
      <c r="C107" s="68" t="b">
        <v>0</v>
      </c>
      <c r="D107" s="68" t="s">
        <v>211</v>
      </c>
      <c r="E107" s="68" t="s">
        <v>77</v>
      </c>
      <c r="F107" s="71">
        <v>34.200080871582031</v>
      </c>
      <c r="G107" s="69">
        <v>34.027942657470703</v>
      </c>
      <c r="H107" s="69">
        <v>0.24344019591808319</v>
      </c>
      <c r="I107" s="73">
        <v>19.585824966430664</v>
      </c>
      <c r="J107" s="69">
        <v>21.643022537231445</v>
      </c>
      <c r="K107" s="69">
        <v>2.9093167781829834</v>
      </c>
      <c r="L107" s="69">
        <v>39.571201324462891</v>
      </c>
      <c r="M107" s="69">
        <v>0.99650001525878906</v>
      </c>
      <c r="N107" s="69">
        <v>-4.1574001312255859</v>
      </c>
      <c r="O107" s="69">
        <v>73.994270324707031</v>
      </c>
      <c r="P107" s="68" t="b">
        <v>1</v>
      </c>
      <c r="Q107" s="69">
        <v>0.23872747123953814</v>
      </c>
      <c r="R107" s="68" t="b">
        <v>1</v>
      </c>
      <c r="S107" s="68">
        <v>3</v>
      </c>
      <c r="T107" s="68">
        <v>28</v>
      </c>
      <c r="U107" s="68" t="s">
        <v>85</v>
      </c>
      <c r="V107" s="68" t="s">
        <v>83</v>
      </c>
      <c r="W107" s="69">
        <v>0.96472135704695794</v>
      </c>
      <c r="X107" s="68" t="s">
        <v>84</v>
      </c>
      <c r="Y107" s="68" t="s">
        <v>84</v>
      </c>
      <c r="Z107" s="68" t="s">
        <v>84</v>
      </c>
      <c r="AA107" s="69">
        <v>81.429740905761719</v>
      </c>
      <c r="AB107" s="68" t="s">
        <v>83</v>
      </c>
      <c r="AC107" s="68" t="s">
        <v>83</v>
      </c>
      <c r="AD107" s="68" t="s">
        <v>83</v>
      </c>
    </row>
    <row r="108" spans="1:30" x14ac:dyDescent="0.15">
      <c r="A108" s="68">
        <v>60</v>
      </c>
      <c r="B108" s="68" t="s">
        <v>389</v>
      </c>
      <c r="C108" s="68" t="b">
        <v>0</v>
      </c>
      <c r="D108" s="68" t="s">
        <v>209</v>
      </c>
      <c r="E108" s="68" t="s">
        <v>77</v>
      </c>
      <c r="F108" s="71">
        <v>33.610782623291016</v>
      </c>
      <c r="G108" s="69">
        <v>33.307113647460938</v>
      </c>
      <c r="H108" s="69">
        <v>0.42945277690887451</v>
      </c>
      <c r="I108" s="73">
        <v>27.144927978515625</v>
      </c>
      <c r="J108" s="69">
        <v>32.572074890136719</v>
      </c>
      <c r="K108" s="69">
        <v>7.6751446723937988</v>
      </c>
      <c r="L108" s="69">
        <v>39.571201324462891</v>
      </c>
      <c r="M108" s="69">
        <v>0.99650001525878906</v>
      </c>
      <c r="N108" s="69">
        <v>-4.1574001312255859</v>
      </c>
      <c r="O108" s="69">
        <v>73.994270324707031</v>
      </c>
      <c r="P108" s="68" t="b">
        <v>1</v>
      </c>
      <c r="Q108" s="69">
        <v>0.23872747123953814</v>
      </c>
      <c r="R108" s="68" t="b">
        <v>1</v>
      </c>
      <c r="S108" s="68">
        <v>3</v>
      </c>
      <c r="T108" s="68">
        <v>25</v>
      </c>
      <c r="U108" s="68" t="s">
        <v>85</v>
      </c>
      <c r="V108" s="68" t="s">
        <v>83</v>
      </c>
      <c r="W108" s="69">
        <v>0.97590402130743714</v>
      </c>
      <c r="X108" s="68" t="s">
        <v>84</v>
      </c>
      <c r="Y108" s="68" t="s">
        <v>84</v>
      </c>
      <c r="Z108" s="68" t="s">
        <v>84</v>
      </c>
      <c r="AA108" s="69">
        <v>81.542526245117188</v>
      </c>
      <c r="AB108" s="68" t="s">
        <v>83</v>
      </c>
      <c r="AC108" s="68" t="s">
        <v>83</v>
      </c>
      <c r="AD108" s="68" t="s">
        <v>83</v>
      </c>
    </row>
    <row r="109" spans="1:30" x14ac:dyDescent="0.15">
      <c r="A109" s="68">
        <v>61</v>
      </c>
      <c r="B109" s="68" t="s">
        <v>388</v>
      </c>
      <c r="C109" s="68" t="b">
        <v>0</v>
      </c>
      <c r="D109" s="68" t="s">
        <v>207</v>
      </c>
      <c r="E109" s="68" t="s">
        <v>77</v>
      </c>
      <c r="F109" s="71">
        <v>34.241405487060547</v>
      </c>
      <c r="G109" s="69">
        <v>34.111763000488281</v>
      </c>
      <c r="H109" s="69">
        <v>0.18334215879440308</v>
      </c>
      <c r="I109" s="73">
        <v>19.142641067504883</v>
      </c>
      <c r="J109" s="69">
        <v>20.6207275390625</v>
      </c>
      <c r="K109" s="69">
        <v>2.0903298854827881</v>
      </c>
      <c r="L109" s="69">
        <v>39.571201324462891</v>
      </c>
      <c r="M109" s="69">
        <v>0.99650001525878906</v>
      </c>
      <c r="N109" s="69">
        <v>-4.1574001312255859</v>
      </c>
      <c r="O109" s="69">
        <v>73.994270324707031</v>
      </c>
      <c r="P109" s="68" t="b">
        <v>1</v>
      </c>
      <c r="Q109" s="69">
        <v>0.23872747123953814</v>
      </c>
      <c r="R109" s="68" t="b">
        <v>1</v>
      </c>
      <c r="S109" s="68">
        <v>3</v>
      </c>
      <c r="T109" s="68">
        <v>28</v>
      </c>
      <c r="U109" s="68" t="s">
        <v>85</v>
      </c>
      <c r="V109" s="68" t="s">
        <v>83</v>
      </c>
      <c r="W109" s="69">
        <v>0.96886201984963638</v>
      </c>
      <c r="X109" s="68" t="s">
        <v>84</v>
      </c>
      <c r="Y109" s="68" t="s">
        <v>84</v>
      </c>
      <c r="Z109" s="68" t="s">
        <v>84</v>
      </c>
      <c r="AA109" s="69">
        <v>81.523292541503906</v>
      </c>
      <c r="AB109" s="68" t="s">
        <v>83</v>
      </c>
      <c r="AC109" s="68" t="s">
        <v>83</v>
      </c>
      <c r="AD109" s="68" t="s">
        <v>83</v>
      </c>
    </row>
    <row r="110" spans="1:30" x14ac:dyDescent="0.15">
      <c r="A110" s="68">
        <v>62</v>
      </c>
      <c r="B110" s="68" t="s">
        <v>387</v>
      </c>
      <c r="C110" s="68" t="b">
        <v>0</v>
      </c>
      <c r="D110" s="68" t="s">
        <v>205</v>
      </c>
      <c r="E110" s="68" t="s">
        <v>77</v>
      </c>
      <c r="F110" s="71">
        <v>32.574878692626953</v>
      </c>
      <c r="G110" s="69">
        <v>32.543571472167969</v>
      </c>
      <c r="H110" s="69">
        <v>4.4275097548961639E-2</v>
      </c>
      <c r="I110" s="73">
        <v>48.179222106933594</v>
      </c>
      <c r="J110" s="69">
        <v>49.029281616210938</v>
      </c>
      <c r="K110" s="69">
        <v>1.202168345451355</v>
      </c>
      <c r="L110" s="69">
        <v>39.571201324462891</v>
      </c>
      <c r="M110" s="69">
        <v>0.99650001525878906</v>
      </c>
      <c r="N110" s="69">
        <v>-4.1574001312255859</v>
      </c>
      <c r="O110" s="69">
        <v>73.994270324707031</v>
      </c>
      <c r="P110" s="68" t="b">
        <v>1</v>
      </c>
      <c r="Q110" s="69">
        <v>0.23872747123953814</v>
      </c>
      <c r="R110" s="68" t="b">
        <v>1</v>
      </c>
      <c r="S110" s="68">
        <v>3</v>
      </c>
      <c r="T110" s="68">
        <v>26</v>
      </c>
      <c r="U110" s="68" t="s">
        <v>85</v>
      </c>
      <c r="V110" s="68" t="s">
        <v>83</v>
      </c>
      <c r="W110" s="69">
        <v>0.97823890271383684</v>
      </c>
      <c r="X110" s="68" t="s">
        <v>84</v>
      </c>
      <c r="Y110" s="68" t="s">
        <v>84</v>
      </c>
      <c r="Z110" s="68" t="s">
        <v>84</v>
      </c>
      <c r="AA110" s="69">
        <v>81.523292541503906</v>
      </c>
      <c r="AB110" s="68" t="s">
        <v>83</v>
      </c>
      <c r="AC110" s="68" t="s">
        <v>83</v>
      </c>
      <c r="AD110" s="68" t="s">
        <v>83</v>
      </c>
    </row>
    <row r="111" spans="1:30" x14ac:dyDescent="0.15">
      <c r="A111" s="68">
        <v>63</v>
      </c>
      <c r="B111" s="68" t="s">
        <v>386</v>
      </c>
      <c r="C111" s="68" t="b">
        <v>0</v>
      </c>
      <c r="D111" s="68" t="s">
        <v>203</v>
      </c>
      <c r="E111" s="68" t="s">
        <v>77</v>
      </c>
      <c r="F111" s="71">
        <v>32.916069030761719</v>
      </c>
      <c r="G111" s="69">
        <v>33.202491760253906</v>
      </c>
      <c r="H111" s="69">
        <v>0.40506020188331604</v>
      </c>
      <c r="I111" s="73">
        <v>39.883346557617188</v>
      </c>
      <c r="J111" s="69">
        <v>34.461891174316406</v>
      </c>
      <c r="K111" s="69">
        <v>7.6670942306518555</v>
      </c>
      <c r="L111" s="69">
        <v>39.571201324462891</v>
      </c>
      <c r="M111" s="69">
        <v>0.99650001525878906</v>
      </c>
      <c r="N111" s="69">
        <v>-4.1574001312255859</v>
      </c>
      <c r="O111" s="69">
        <v>73.994270324707031</v>
      </c>
      <c r="P111" s="68" t="b">
        <v>1</v>
      </c>
      <c r="Q111" s="69">
        <v>0.23872747123953814</v>
      </c>
      <c r="R111" s="68" t="b">
        <v>1</v>
      </c>
      <c r="S111" s="68">
        <v>3</v>
      </c>
      <c r="T111" s="68">
        <v>27</v>
      </c>
      <c r="U111" s="68" t="s">
        <v>85</v>
      </c>
      <c r="V111" s="68" t="s">
        <v>83</v>
      </c>
      <c r="W111" s="69">
        <v>0.97103090080393961</v>
      </c>
      <c r="X111" s="68" t="s">
        <v>84</v>
      </c>
      <c r="Y111" s="68" t="s">
        <v>84</v>
      </c>
      <c r="Z111" s="68" t="s">
        <v>84</v>
      </c>
      <c r="AA111" s="69">
        <v>81.297927856445312</v>
      </c>
      <c r="AB111" s="68" t="s">
        <v>83</v>
      </c>
      <c r="AC111" s="68" t="s">
        <v>83</v>
      </c>
      <c r="AD111" s="68" t="s">
        <v>83</v>
      </c>
    </row>
    <row r="112" spans="1:30" x14ac:dyDescent="0.15">
      <c r="A112" s="68">
        <v>64</v>
      </c>
      <c r="B112" s="68" t="s">
        <v>385</v>
      </c>
      <c r="C112" s="68" t="b">
        <v>0</v>
      </c>
      <c r="D112" s="68" t="s">
        <v>201</v>
      </c>
      <c r="E112" s="68" t="s">
        <v>77</v>
      </c>
      <c r="F112" s="71">
        <v>33.002368927001953</v>
      </c>
      <c r="G112" s="69">
        <v>32.784210205078125</v>
      </c>
      <c r="H112" s="69">
        <v>0.30852031707763672</v>
      </c>
      <c r="I112" s="73">
        <v>38.021869659423828</v>
      </c>
      <c r="J112" s="69">
        <v>43.218559265136719</v>
      </c>
      <c r="K112" s="69">
        <v>7.3492259979248047</v>
      </c>
      <c r="L112" s="69">
        <v>39.571201324462891</v>
      </c>
      <c r="M112" s="69">
        <v>0.99650001525878906</v>
      </c>
      <c r="N112" s="69">
        <v>-4.1574001312255859</v>
      </c>
      <c r="O112" s="69">
        <v>73.994270324707031</v>
      </c>
      <c r="P112" s="68" t="b">
        <v>1</v>
      </c>
      <c r="Q112" s="69">
        <v>0.23872747123953814</v>
      </c>
      <c r="R112" s="68" t="b">
        <v>1</v>
      </c>
      <c r="S112" s="68">
        <v>3</v>
      </c>
      <c r="T112" s="68">
        <v>27</v>
      </c>
      <c r="U112" s="68" t="s">
        <v>85</v>
      </c>
      <c r="V112" s="68" t="s">
        <v>83</v>
      </c>
      <c r="W112" s="69">
        <v>0.97396307014100658</v>
      </c>
      <c r="X112" s="68" t="s">
        <v>84</v>
      </c>
      <c r="Y112" s="68" t="s">
        <v>84</v>
      </c>
      <c r="Z112" s="68" t="s">
        <v>84</v>
      </c>
      <c r="AA112" s="69">
        <v>81.297927856445312</v>
      </c>
      <c r="AB112" s="68" t="s">
        <v>83</v>
      </c>
      <c r="AC112" s="68" t="s">
        <v>83</v>
      </c>
      <c r="AD112" s="68" t="s">
        <v>83</v>
      </c>
    </row>
    <row r="113" spans="1:30" x14ac:dyDescent="0.15">
      <c r="A113" s="68">
        <v>65</v>
      </c>
      <c r="B113" s="68" t="s">
        <v>384</v>
      </c>
      <c r="C113" s="68" t="b">
        <v>0</v>
      </c>
      <c r="D113" s="68" t="s">
        <v>199</v>
      </c>
      <c r="E113" s="68" t="s">
        <v>77</v>
      </c>
      <c r="F113" s="71">
        <v>32.160991668701172</v>
      </c>
      <c r="G113" s="69">
        <v>32.074729919433594</v>
      </c>
      <c r="H113" s="69">
        <v>0.12199118733406067</v>
      </c>
      <c r="I113" s="73">
        <v>60.591831207275391</v>
      </c>
      <c r="J113" s="69">
        <v>63.629463195800781</v>
      </c>
      <c r="K113" s="69">
        <v>4.295863151550293</v>
      </c>
      <c r="L113" s="69">
        <v>39.571201324462891</v>
      </c>
      <c r="M113" s="69">
        <v>0.99650001525878906</v>
      </c>
      <c r="N113" s="69">
        <v>-4.1574001312255859</v>
      </c>
      <c r="O113" s="69">
        <v>73.994270324707031</v>
      </c>
      <c r="P113" s="68" t="b">
        <v>1</v>
      </c>
      <c r="Q113" s="69">
        <v>0.23872747123953814</v>
      </c>
      <c r="R113" s="68" t="b">
        <v>1</v>
      </c>
      <c r="S113" s="68">
        <v>3</v>
      </c>
      <c r="T113" s="68">
        <v>25</v>
      </c>
      <c r="U113" s="68" t="s">
        <v>85</v>
      </c>
      <c r="V113" s="68" t="s">
        <v>83</v>
      </c>
      <c r="W113" s="69">
        <v>0.95548492378204208</v>
      </c>
      <c r="X113" s="68" t="s">
        <v>84</v>
      </c>
      <c r="Y113" s="68" t="s">
        <v>84</v>
      </c>
      <c r="Z113" s="68" t="s">
        <v>84</v>
      </c>
      <c r="AA113" s="69">
        <v>81.473976135253906</v>
      </c>
      <c r="AB113" s="68" t="s">
        <v>83</v>
      </c>
      <c r="AC113" s="68" t="s">
        <v>83</v>
      </c>
      <c r="AD113" s="68" t="s">
        <v>83</v>
      </c>
    </row>
    <row r="114" spans="1:30" x14ac:dyDescent="0.15">
      <c r="A114" s="68">
        <v>66</v>
      </c>
      <c r="B114" s="68" t="s">
        <v>383</v>
      </c>
      <c r="C114" s="68" t="b">
        <v>0</v>
      </c>
      <c r="D114" s="68" t="s">
        <v>197</v>
      </c>
      <c r="E114" s="68" t="s">
        <v>77</v>
      </c>
      <c r="F114" s="71">
        <v>32.489913940429688</v>
      </c>
      <c r="G114" s="69">
        <v>32.722358703613281</v>
      </c>
      <c r="H114" s="69">
        <v>0.32872653007507324</v>
      </c>
      <c r="I114" s="73">
        <v>50.500629425048828</v>
      </c>
      <c r="J114" s="69">
        <v>44.768730163574219</v>
      </c>
      <c r="K114" s="69">
        <v>8.1061267852783203</v>
      </c>
      <c r="L114" s="69">
        <v>39.571201324462891</v>
      </c>
      <c r="M114" s="69">
        <v>0.99650001525878906</v>
      </c>
      <c r="N114" s="69">
        <v>-4.1574001312255859</v>
      </c>
      <c r="O114" s="69">
        <v>73.994270324707031</v>
      </c>
      <c r="P114" s="68" t="b">
        <v>1</v>
      </c>
      <c r="Q114" s="69">
        <v>0.23872747123953814</v>
      </c>
      <c r="R114" s="68" t="b">
        <v>1</v>
      </c>
      <c r="S114" s="68">
        <v>3</v>
      </c>
      <c r="T114" s="68">
        <v>28</v>
      </c>
      <c r="U114" s="68" t="s">
        <v>85</v>
      </c>
      <c r="V114" s="68" t="s">
        <v>83</v>
      </c>
      <c r="W114" s="69">
        <v>0.9514320216500487</v>
      </c>
      <c r="X114" s="68" t="s">
        <v>84</v>
      </c>
      <c r="Y114" s="68" t="s">
        <v>84</v>
      </c>
      <c r="Z114" s="68" t="s">
        <v>84</v>
      </c>
      <c r="AA114" s="69">
        <v>81.473976135253906</v>
      </c>
      <c r="AB114" s="68" t="s">
        <v>83</v>
      </c>
      <c r="AC114" s="68" t="s">
        <v>83</v>
      </c>
      <c r="AD114" s="68" t="s">
        <v>83</v>
      </c>
    </row>
    <row r="115" spans="1:30" x14ac:dyDescent="0.15">
      <c r="A115" s="68">
        <v>67</v>
      </c>
      <c r="B115" s="68" t="s">
        <v>382</v>
      </c>
      <c r="C115" s="68" t="b">
        <v>0</v>
      </c>
      <c r="D115" s="68" t="s">
        <v>195</v>
      </c>
      <c r="E115" s="68" t="s">
        <v>77</v>
      </c>
      <c r="F115" s="71">
        <v>32.297584533691406</v>
      </c>
      <c r="G115" s="69">
        <v>32.358551025390625</v>
      </c>
      <c r="H115" s="69">
        <v>8.6222335696220398E-2</v>
      </c>
      <c r="I115" s="73">
        <v>56.177024841308594</v>
      </c>
      <c r="J115" s="69">
        <v>54.342704772949219</v>
      </c>
      <c r="K115" s="69">
        <v>2.5941202640533447</v>
      </c>
      <c r="L115" s="69">
        <v>39.571201324462891</v>
      </c>
      <c r="M115" s="69">
        <v>0.99650001525878906</v>
      </c>
      <c r="N115" s="69">
        <v>-4.1574001312255859</v>
      </c>
      <c r="O115" s="69">
        <v>73.994270324707031</v>
      </c>
      <c r="P115" s="68" t="b">
        <v>1</v>
      </c>
      <c r="Q115" s="69">
        <v>0.23872747123953814</v>
      </c>
      <c r="R115" s="68" t="b">
        <v>1</v>
      </c>
      <c r="S115" s="68">
        <v>3</v>
      </c>
      <c r="T115" s="68">
        <v>27</v>
      </c>
      <c r="U115" s="68" t="s">
        <v>85</v>
      </c>
      <c r="V115" s="68" t="s">
        <v>83</v>
      </c>
      <c r="W115" s="69">
        <v>0.96987084694227654</v>
      </c>
      <c r="X115" s="68" t="s">
        <v>84</v>
      </c>
      <c r="Y115" s="68" t="s">
        <v>84</v>
      </c>
      <c r="Z115" s="68" t="s">
        <v>84</v>
      </c>
      <c r="AA115" s="69">
        <v>81.3609619140625</v>
      </c>
      <c r="AB115" s="68" t="s">
        <v>83</v>
      </c>
      <c r="AC115" s="68" t="s">
        <v>83</v>
      </c>
      <c r="AD115" s="68" t="s">
        <v>83</v>
      </c>
    </row>
    <row r="116" spans="1:30" x14ac:dyDescent="0.15">
      <c r="A116" s="68">
        <v>68</v>
      </c>
      <c r="B116" s="68" t="s">
        <v>381</v>
      </c>
      <c r="C116" s="68" t="b">
        <v>0</v>
      </c>
      <c r="D116" s="68" t="s">
        <v>193</v>
      </c>
      <c r="E116" s="68" t="s">
        <v>77</v>
      </c>
      <c r="F116" s="71">
        <v>32.433273315429688</v>
      </c>
      <c r="G116" s="69">
        <v>32.499839782714844</v>
      </c>
      <c r="H116" s="69">
        <v>9.4139203429222107E-2</v>
      </c>
      <c r="I116" s="73">
        <v>52.109970092773438</v>
      </c>
      <c r="J116" s="69">
        <v>50.257904052734375</v>
      </c>
      <c r="K116" s="69">
        <v>2.6192195415496826</v>
      </c>
      <c r="L116" s="69">
        <v>39.571201324462891</v>
      </c>
      <c r="M116" s="69">
        <v>0.99650001525878906</v>
      </c>
      <c r="N116" s="69">
        <v>-4.1574001312255859</v>
      </c>
      <c r="O116" s="69">
        <v>73.994270324707031</v>
      </c>
      <c r="P116" s="68" t="b">
        <v>1</v>
      </c>
      <c r="Q116" s="69">
        <v>0.23872747123953814</v>
      </c>
      <c r="R116" s="68" t="b">
        <v>1</v>
      </c>
      <c r="S116" s="68">
        <v>3</v>
      </c>
      <c r="T116" s="68">
        <v>25</v>
      </c>
      <c r="U116" s="68" t="s">
        <v>85</v>
      </c>
      <c r="V116" s="68" t="s">
        <v>83</v>
      </c>
      <c r="W116" s="69">
        <v>0.96574695364550511</v>
      </c>
      <c r="X116" s="68" t="s">
        <v>84</v>
      </c>
      <c r="Y116" s="68" t="s">
        <v>84</v>
      </c>
      <c r="Z116" s="68" t="s">
        <v>84</v>
      </c>
      <c r="AA116" s="69">
        <v>81.3609619140625</v>
      </c>
      <c r="AB116" s="68" t="s">
        <v>83</v>
      </c>
      <c r="AC116" s="68" t="s">
        <v>83</v>
      </c>
      <c r="AD116" s="68" t="s">
        <v>83</v>
      </c>
    </row>
    <row r="117" spans="1:30" x14ac:dyDescent="0.15">
      <c r="A117" s="68">
        <v>69</v>
      </c>
      <c r="B117" s="68" t="s">
        <v>380</v>
      </c>
      <c r="C117" s="68" t="b">
        <v>0</v>
      </c>
      <c r="D117" s="68" t="s">
        <v>191</v>
      </c>
      <c r="E117" s="68" t="s">
        <v>77</v>
      </c>
      <c r="F117" s="71">
        <v>30.402362823486328</v>
      </c>
      <c r="G117" s="69">
        <v>30.449241638183594</v>
      </c>
      <c r="H117" s="69">
        <v>6.6298000514507294E-2</v>
      </c>
      <c r="I117" s="73">
        <v>160.48179626464844</v>
      </c>
      <c r="J117" s="69">
        <v>156.42132568359375</v>
      </c>
      <c r="K117" s="69">
        <v>5.7423834800720215</v>
      </c>
      <c r="L117" s="69">
        <v>39.571201324462891</v>
      </c>
      <c r="M117" s="69">
        <v>0.99650001525878906</v>
      </c>
      <c r="N117" s="69">
        <v>-4.1574001312255859</v>
      </c>
      <c r="O117" s="69">
        <v>73.994270324707031</v>
      </c>
      <c r="P117" s="68" t="b">
        <v>1</v>
      </c>
      <c r="Q117" s="69">
        <v>0.23872747123953814</v>
      </c>
      <c r="R117" s="68" t="b">
        <v>1</v>
      </c>
      <c r="S117" s="68">
        <v>3</v>
      </c>
      <c r="T117" s="68">
        <v>25</v>
      </c>
      <c r="U117" s="68" t="s">
        <v>85</v>
      </c>
      <c r="V117" s="68" t="s">
        <v>83</v>
      </c>
      <c r="W117" s="69">
        <v>0.97477538725899326</v>
      </c>
      <c r="X117" s="68" t="s">
        <v>84</v>
      </c>
      <c r="Y117" s="68" t="s">
        <v>84</v>
      </c>
      <c r="Z117" s="68" t="s">
        <v>84</v>
      </c>
      <c r="AA117" s="69">
        <v>81.336250305175781</v>
      </c>
      <c r="AB117" s="68" t="s">
        <v>83</v>
      </c>
      <c r="AC117" s="68" t="s">
        <v>83</v>
      </c>
      <c r="AD117" s="68" t="s">
        <v>83</v>
      </c>
    </row>
    <row r="118" spans="1:30" x14ac:dyDescent="0.15">
      <c r="A118" s="68">
        <v>70</v>
      </c>
      <c r="B118" s="68" t="s">
        <v>379</v>
      </c>
      <c r="C118" s="68" t="b">
        <v>0</v>
      </c>
      <c r="D118" s="68" t="s">
        <v>189</v>
      </c>
      <c r="E118" s="68" t="s">
        <v>77</v>
      </c>
      <c r="F118" s="71">
        <v>35.41253662109375</v>
      </c>
      <c r="G118" s="69">
        <v>35.938186645507812</v>
      </c>
      <c r="H118" s="69">
        <v>0.74338138103485107</v>
      </c>
      <c r="I118" s="73">
        <v>10.006999969482422</v>
      </c>
      <c r="J118" s="69">
        <v>7.7986135482788086</v>
      </c>
      <c r="K118" s="69">
        <v>3.1231296062469482</v>
      </c>
      <c r="L118" s="69">
        <v>39.571201324462891</v>
      </c>
      <c r="M118" s="69">
        <v>0.99650001525878906</v>
      </c>
      <c r="N118" s="69">
        <v>-4.1574001312255859</v>
      </c>
      <c r="O118" s="69">
        <v>73.994270324707031</v>
      </c>
      <c r="P118" s="68" t="b">
        <v>1</v>
      </c>
      <c r="Q118" s="69">
        <v>0.23872747123953814</v>
      </c>
      <c r="R118" s="68" t="b">
        <v>1</v>
      </c>
      <c r="S118" s="68">
        <v>3</v>
      </c>
      <c r="T118" s="68">
        <v>28</v>
      </c>
      <c r="U118" s="68" t="s">
        <v>85</v>
      </c>
      <c r="V118" s="68" t="s">
        <v>83</v>
      </c>
      <c r="W118" s="69">
        <v>0.94296281105056112</v>
      </c>
      <c r="X118" s="68" t="s">
        <v>84</v>
      </c>
      <c r="Y118" s="68" t="s">
        <v>84</v>
      </c>
      <c r="Z118" s="68" t="s">
        <v>112</v>
      </c>
      <c r="AA118" s="69">
        <v>81.336250305175781</v>
      </c>
      <c r="AB118" s="68" t="s">
        <v>83</v>
      </c>
      <c r="AC118" s="68" t="s">
        <v>83</v>
      </c>
      <c r="AD118" s="68" t="s">
        <v>83</v>
      </c>
    </row>
    <row r="119" spans="1:30" x14ac:dyDescent="0.15">
      <c r="A119" s="68">
        <v>71</v>
      </c>
      <c r="B119" s="68" t="s">
        <v>378</v>
      </c>
      <c r="C119" s="68" t="b">
        <v>0</v>
      </c>
      <c r="D119" s="68" t="s">
        <v>187</v>
      </c>
      <c r="E119" s="68" t="s">
        <v>77</v>
      </c>
      <c r="F119" s="71">
        <v>34.486988067626953</v>
      </c>
      <c r="G119" s="69">
        <v>34.321784973144531</v>
      </c>
      <c r="H119" s="69">
        <v>0.23363246023654938</v>
      </c>
      <c r="I119" s="73">
        <v>16.70823860168457</v>
      </c>
      <c r="J119" s="69">
        <v>18.385828018188477</v>
      </c>
      <c r="K119" s="69">
        <v>2.3724696636199951</v>
      </c>
      <c r="L119" s="69">
        <v>39.571201324462891</v>
      </c>
      <c r="M119" s="69">
        <v>0.99650001525878906</v>
      </c>
      <c r="N119" s="69">
        <v>-4.1574001312255859</v>
      </c>
      <c r="O119" s="69">
        <v>73.994270324707031</v>
      </c>
      <c r="P119" s="68" t="b">
        <v>1</v>
      </c>
      <c r="Q119" s="69">
        <v>0.23872747123953814</v>
      </c>
      <c r="R119" s="68" t="b">
        <v>1</v>
      </c>
      <c r="S119" s="68">
        <v>3</v>
      </c>
      <c r="T119" s="68">
        <v>27</v>
      </c>
      <c r="U119" s="68" t="s">
        <v>85</v>
      </c>
      <c r="V119" s="68" t="s">
        <v>83</v>
      </c>
      <c r="W119" s="69">
        <v>0.96214258397291896</v>
      </c>
      <c r="X119" s="68" t="s">
        <v>84</v>
      </c>
      <c r="Y119" s="68" t="s">
        <v>112</v>
      </c>
      <c r="Z119" s="68" t="s">
        <v>84</v>
      </c>
      <c r="AA119" s="69">
        <v>81.562026977539062</v>
      </c>
      <c r="AB119" s="69">
        <v>85.738845825195312</v>
      </c>
      <c r="AC119" s="68" t="s">
        <v>83</v>
      </c>
      <c r="AD119" s="68" t="s">
        <v>83</v>
      </c>
    </row>
    <row r="120" spans="1:30" x14ac:dyDescent="0.15">
      <c r="A120" s="68">
        <v>72</v>
      </c>
      <c r="B120" s="68" t="s">
        <v>377</v>
      </c>
      <c r="C120" s="68" t="b">
        <v>0</v>
      </c>
      <c r="D120" s="68" t="s">
        <v>185</v>
      </c>
      <c r="E120" s="68" t="s">
        <v>77</v>
      </c>
      <c r="F120" s="71">
        <v>33.889129638671875</v>
      </c>
      <c r="G120" s="69">
        <v>33.621696472167969</v>
      </c>
      <c r="H120" s="69">
        <v>0.37820491194725037</v>
      </c>
      <c r="I120" s="73">
        <v>23.266792297363281</v>
      </c>
      <c r="J120" s="69">
        <v>27.277822494506836</v>
      </c>
      <c r="K120" s="69">
        <v>5.6724534034729004</v>
      </c>
      <c r="L120" s="69">
        <v>39.571201324462891</v>
      </c>
      <c r="M120" s="69">
        <v>0.99650001525878906</v>
      </c>
      <c r="N120" s="69">
        <v>-4.1574001312255859</v>
      </c>
      <c r="O120" s="69">
        <v>73.994270324707031</v>
      </c>
      <c r="P120" s="68" t="b">
        <v>1</v>
      </c>
      <c r="Q120" s="69">
        <v>0.23872747123953814</v>
      </c>
      <c r="R120" s="68" t="b">
        <v>1</v>
      </c>
      <c r="S120" s="68">
        <v>3</v>
      </c>
      <c r="T120" s="68">
        <v>27</v>
      </c>
      <c r="U120" s="68" t="s">
        <v>85</v>
      </c>
      <c r="V120" s="68" t="s">
        <v>83</v>
      </c>
      <c r="W120" s="69">
        <v>0.96990642599218868</v>
      </c>
      <c r="X120" s="68" t="s">
        <v>84</v>
      </c>
      <c r="Y120" s="68" t="s">
        <v>84</v>
      </c>
      <c r="Z120" s="68" t="s">
        <v>84</v>
      </c>
      <c r="AA120" s="69">
        <v>81.449142456054688</v>
      </c>
      <c r="AB120" s="68" t="s">
        <v>83</v>
      </c>
      <c r="AC120" s="68" t="s">
        <v>83</v>
      </c>
      <c r="AD120" s="68" t="s">
        <v>83</v>
      </c>
    </row>
    <row r="121" spans="1:30" x14ac:dyDescent="0.15">
      <c r="A121" s="68">
        <v>73</v>
      </c>
      <c r="B121" s="68" t="s">
        <v>376</v>
      </c>
      <c r="C121" s="68" t="b">
        <v>0</v>
      </c>
      <c r="D121" s="68" t="s">
        <v>231</v>
      </c>
      <c r="E121" s="68" t="s">
        <v>77</v>
      </c>
      <c r="F121" s="71">
        <v>27.368265151977539</v>
      </c>
      <c r="G121" s="69">
        <v>27.435564041137695</v>
      </c>
      <c r="H121" s="69">
        <v>9.5175005495548248E-2</v>
      </c>
      <c r="I121" s="73">
        <v>861.4544677734375</v>
      </c>
      <c r="J121" s="69">
        <v>830.5125732421875</v>
      </c>
      <c r="K121" s="69">
        <v>43.758445739746094</v>
      </c>
      <c r="L121" s="69">
        <v>39.571201324462891</v>
      </c>
      <c r="M121" s="69">
        <v>0.99650001525878906</v>
      </c>
      <c r="N121" s="69">
        <v>-4.1574001312255859</v>
      </c>
      <c r="O121" s="69">
        <v>73.994270324707031</v>
      </c>
      <c r="P121" s="68" t="b">
        <v>1</v>
      </c>
      <c r="Q121" s="69">
        <v>0.23872747123953814</v>
      </c>
      <c r="R121" s="68" t="b">
        <v>1</v>
      </c>
      <c r="S121" s="68">
        <v>3</v>
      </c>
      <c r="T121" s="68">
        <v>22</v>
      </c>
      <c r="U121" s="68" t="s">
        <v>85</v>
      </c>
      <c r="V121" s="68" t="s">
        <v>83</v>
      </c>
      <c r="W121" s="69">
        <v>0.98118743202017988</v>
      </c>
      <c r="X121" s="68" t="s">
        <v>84</v>
      </c>
      <c r="Y121" s="68" t="s">
        <v>84</v>
      </c>
      <c r="Z121" s="68" t="s">
        <v>84</v>
      </c>
      <c r="AA121" s="69">
        <v>81.418243408203125</v>
      </c>
      <c r="AB121" s="68" t="s">
        <v>83</v>
      </c>
      <c r="AC121" s="68" t="s">
        <v>83</v>
      </c>
      <c r="AD121" s="68" t="s">
        <v>83</v>
      </c>
    </row>
    <row r="122" spans="1:30" x14ac:dyDescent="0.15">
      <c r="A122" s="68">
        <v>74</v>
      </c>
      <c r="B122" s="68" t="s">
        <v>375</v>
      </c>
      <c r="C122" s="68" t="b">
        <v>0</v>
      </c>
      <c r="D122" s="68" t="s">
        <v>229</v>
      </c>
      <c r="E122" s="68" t="s">
        <v>77</v>
      </c>
      <c r="F122" s="71">
        <v>27.491878509521484</v>
      </c>
      <c r="G122" s="69">
        <v>27.704486846923828</v>
      </c>
      <c r="H122" s="69">
        <v>0.30067360401153564</v>
      </c>
      <c r="I122" s="73">
        <v>804.44989013671875</v>
      </c>
      <c r="J122" s="69">
        <v>720.051025390625</v>
      </c>
      <c r="K122" s="69">
        <v>119.35801696777344</v>
      </c>
      <c r="L122" s="69">
        <v>39.571201324462891</v>
      </c>
      <c r="M122" s="69">
        <v>0.99650001525878906</v>
      </c>
      <c r="N122" s="69">
        <v>-4.1574001312255859</v>
      </c>
      <c r="O122" s="69">
        <v>73.994270324707031</v>
      </c>
      <c r="P122" s="68" t="b">
        <v>1</v>
      </c>
      <c r="Q122" s="69">
        <v>0.23872747123953814</v>
      </c>
      <c r="R122" s="68" t="b">
        <v>1</v>
      </c>
      <c r="S122" s="68">
        <v>3</v>
      </c>
      <c r="T122" s="68">
        <v>20</v>
      </c>
      <c r="U122" s="68" t="s">
        <v>85</v>
      </c>
      <c r="V122" s="68" t="s">
        <v>83</v>
      </c>
      <c r="W122" s="69">
        <v>0.98048594500439479</v>
      </c>
      <c r="X122" s="68" t="s">
        <v>84</v>
      </c>
      <c r="Y122" s="68" t="s">
        <v>84</v>
      </c>
      <c r="Z122" s="68" t="s">
        <v>84</v>
      </c>
      <c r="AA122" s="69">
        <v>81.418243408203125</v>
      </c>
      <c r="AB122" s="68" t="s">
        <v>83</v>
      </c>
      <c r="AC122" s="68" t="s">
        <v>83</v>
      </c>
      <c r="AD122" s="68" t="s">
        <v>83</v>
      </c>
    </row>
    <row r="123" spans="1:30" x14ac:dyDescent="0.15">
      <c r="A123" s="68">
        <v>75</v>
      </c>
      <c r="B123" s="68" t="s">
        <v>374</v>
      </c>
      <c r="C123" s="68" t="b">
        <v>0</v>
      </c>
      <c r="D123" s="68" t="s">
        <v>227</v>
      </c>
      <c r="E123" s="68" t="s">
        <v>77</v>
      </c>
      <c r="F123" s="71">
        <v>26.148256301879883</v>
      </c>
      <c r="G123" s="69">
        <v>26.178390502929688</v>
      </c>
      <c r="H123" s="69">
        <v>4.2614847421646118E-2</v>
      </c>
      <c r="I123" s="73">
        <v>1693.117431640625</v>
      </c>
      <c r="J123" s="69">
        <v>1665.3267822265625</v>
      </c>
      <c r="K123" s="69">
        <v>39.301914215087891</v>
      </c>
      <c r="L123" s="69">
        <v>39.571201324462891</v>
      </c>
      <c r="M123" s="69">
        <v>0.99650001525878906</v>
      </c>
      <c r="N123" s="69">
        <v>-4.1574001312255859</v>
      </c>
      <c r="O123" s="69">
        <v>73.994270324707031</v>
      </c>
      <c r="P123" s="68" t="b">
        <v>1</v>
      </c>
      <c r="Q123" s="69">
        <v>0.23872747123953814</v>
      </c>
      <c r="R123" s="68" t="b">
        <v>1</v>
      </c>
      <c r="S123" s="68">
        <v>3</v>
      </c>
      <c r="T123" s="68">
        <v>19</v>
      </c>
      <c r="U123" s="68" t="s">
        <v>85</v>
      </c>
      <c r="V123" s="68" t="s">
        <v>83</v>
      </c>
      <c r="W123" s="69">
        <v>0.98012010468548383</v>
      </c>
      <c r="X123" s="68" t="s">
        <v>84</v>
      </c>
      <c r="Y123" s="68" t="s">
        <v>84</v>
      </c>
      <c r="Z123" s="68" t="s">
        <v>84</v>
      </c>
      <c r="AA123" s="69">
        <v>81.305511474609375</v>
      </c>
      <c r="AB123" s="68" t="s">
        <v>83</v>
      </c>
      <c r="AC123" s="68" t="s">
        <v>83</v>
      </c>
      <c r="AD123" s="68" t="s">
        <v>83</v>
      </c>
    </row>
    <row r="124" spans="1:30" x14ac:dyDescent="0.15">
      <c r="A124" s="68">
        <v>76</v>
      </c>
      <c r="B124" s="68" t="s">
        <v>373</v>
      </c>
      <c r="C124" s="68" t="b">
        <v>0</v>
      </c>
      <c r="D124" s="68" t="s">
        <v>225</v>
      </c>
      <c r="E124" s="68" t="s">
        <v>77</v>
      </c>
      <c r="F124" s="71">
        <v>26.856159210205078</v>
      </c>
      <c r="G124" s="69">
        <v>26.840850830078125</v>
      </c>
      <c r="H124" s="69">
        <v>2.1647969260811806E-2</v>
      </c>
      <c r="I124" s="73">
        <v>1143.9622802734375</v>
      </c>
      <c r="J124" s="69">
        <v>1153.7435302734375</v>
      </c>
      <c r="K124" s="69">
        <v>13.832776069641113</v>
      </c>
      <c r="L124" s="69">
        <v>39.571201324462891</v>
      </c>
      <c r="M124" s="69">
        <v>0.99650001525878906</v>
      </c>
      <c r="N124" s="69">
        <v>-4.1574001312255859</v>
      </c>
      <c r="O124" s="69">
        <v>73.994270324707031</v>
      </c>
      <c r="P124" s="68" t="b">
        <v>1</v>
      </c>
      <c r="Q124" s="69">
        <v>0.23872747123953814</v>
      </c>
      <c r="R124" s="68" t="b">
        <v>1</v>
      </c>
      <c r="S124" s="68">
        <v>3</v>
      </c>
      <c r="T124" s="68">
        <v>22</v>
      </c>
      <c r="U124" s="68" t="s">
        <v>85</v>
      </c>
      <c r="V124" s="68" t="s">
        <v>83</v>
      </c>
      <c r="W124" s="69">
        <v>0.96888563599770161</v>
      </c>
      <c r="X124" s="68" t="s">
        <v>84</v>
      </c>
      <c r="Y124" s="68" t="s">
        <v>84</v>
      </c>
      <c r="Z124" s="68" t="s">
        <v>84</v>
      </c>
      <c r="AA124" s="69">
        <v>81.305511474609375</v>
      </c>
      <c r="AB124" s="68" t="s">
        <v>83</v>
      </c>
      <c r="AC124" s="68" t="s">
        <v>83</v>
      </c>
      <c r="AD124" s="68" t="s">
        <v>83</v>
      </c>
    </row>
    <row r="125" spans="1:30" x14ac:dyDescent="0.15">
      <c r="A125" s="68">
        <v>77</v>
      </c>
      <c r="B125" s="68" t="s">
        <v>372</v>
      </c>
      <c r="C125" s="68" t="b">
        <v>0</v>
      </c>
      <c r="D125" s="68" t="s">
        <v>223</v>
      </c>
      <c r="E125" s="68" t="s">
        <v>77</v>
      </c>
      <c r="F125" s="71">
        <v>26.711017608642578</v>
      </c>
      <c r="G125" s="69">
        <v>26.739707946777344</v>
      </c>
      <c r="H125" s="69">
        <v>4.0575612336397171E-2</v>
      </c>
      <c r="I125" s="73">
        <v>1239.71923828125</v>
      </c>
      <c r="J125" s="69">
        <v>1220.328857421875</v>
      </c>
      <c r="K125" s="69">
        <v>27.422052383422852</v>
      </c>
      <c r="L125" s="69">
        <v>39.571201324462891</v>
      </c>
      <c r="M125" s="69">
        <v>0.99650001525878906</v>
      </c>
      <c r="N125" s="69">
        <v>-4.1574001312255859</v>
      </c>
      <c r="O125" s="69">
        <v>73.994270324707031</v>
      </c>
      <c r="P125" s="68" t="b">
        <v>1</v>
      </c>
      <c r="Q125" s="69">
        <v>0.23872747123953814</v>
      </c>
      <c r="R125" s="68" t="b">
        <v>1</v>
      </c>
      <c r="S125" s="68">
        <v>3</v>
      </c>
      <c r="T125" s="68">
        <v>20</v>
      </c>
      <c r="U125" s="68" t="s">
        <v>85</v>
      </c>
      <c r="V125" s="68" t="s">
        <v>83</v>
      </c>
      <c r="W125" s="69">
        <v>0.97778982668316317</v>
      </c>
      <c r="X125" s="68" t="s">
        <v>84</v>
      </c>
      <c r="Y125" s="68" t="s">
        <v>84</v>
      </c>
      <c r="Z125" s="68" t="s">
        <v>84</v>
      </c>
      <c r="AA125" s="69">
        <v>81.453117370605469</v>
      </c>
      <c r="AB125" s="68" t="s">
        <v>83</v>
      </c>
      <c r="AC125" s="68" t="s">
        <v>83</v>
      </c>
      <c r="AD125" s="68" t="s">
        <v>83</v>
      </c>
    </row>
    <row r="126" spans="1:30" x14ac:dyDescent="0.15">
      <c r="A126" s="68">
        <v>78</v>
      </c>
      <c r="B126" s="68" t="s">
        <v>371</v>
      </c>
      <c r="C126" s="68" t="b">
        <v>0</v>
      </c>
      <c r="D126" s="68" t="s">
        <v>221</v>
      </c>
      <c r="E126" s="68" t="s">
        <v>77</v>
      </c>
      <c r="F126" s="71">
        <v>26.890522003173828</v>
      </c>
      <c r="G126" s="69">
        <v>26.921489715576172</v>
      </c>
      <c r="H126" s="69">
        <v>4.3794959783554077E-2</v>
      </c>
      <c r="I126" s="73">
        <v>1122.3963623046875</v>
      </c>
      <c r="J126" s="69">
        <v>1103.471923828125</v>
      </c>
      <c r="K126" s="69">
        <v>26.763111114501953</v>
      </c>
      <c r="L126" s="69">
        <v>39.571201324462891</v>
      </c>
      <c r="M126" s="69">
        <v>0.99650001525878906</v>
      </c>
      <c r="N126" s="69">
        <v>-4.1574001312255859</v>
      </c>
      <c r="O126" s="69">
        <v>73.994270324707031</v>
      </c>
      <c r="P126" s="68" t="b">
        <v>1</v>
      </c>
      <c r="Q126" s="69">
        <v>0.23872747123953814</v>
      </c>
      <c r="R126" s="68" t="b">
        <v>1</v>
      </c>
      <c r="S126" s="68">
        <v>3</v>
      </c>
      <c r="T126" s="68">
        <v>22</v>
      </c>
      <c r="U126" s="68" t="s">
        <v>85</v>
      </c>
      <c r="V126" s="68" t="s">
        <v>83</v>
      </c>
      <c r="W126" s="69">
        <v>0.96556597631028107</v>
      </c>
      <c r="X126" s="68" t="s">
        <v>84</v>
      </c>
      <c r="Y126" s="68" t="s">
        <v>84</v>
      </c>
      <c r="Z126" s="68" t="s">
        <v>84</v>
      </c>
      <c r="AA126" s="69">
        <v>81.453117370605469</v>
      </c>
      <c r="AB126" s="68" t="s">
        <v>83</v>
      </c>
      <c r="AC126" s="68" t="s">
        <v>83</v>
      </c>
      <c r="AD126" s="68" t="s">
        <v>83</v>
      </c>
    </row>
    <row r="127" spans="1:30" x14ac:dyDescent="0.15">
      <c r="A127" s="68">
        <v>79</v>
      </c>
      <c r="B127" s="68" t="s">
        <v>370</v>
      </c>
      <c r="C127" s="68" t="b">
        <v>0</v>
      </c>
      <c r="D127" s="68" t="s">
        <v>219</v>
      </c>
      <c r="E127" s="68" t="s">
        <v>77</v>
      </c>
      <c r="F127" s="71">
        <v>25.566291809082031</v>
      </c>
      <c r="G127" s="69">
        <v>25.587137222290039</v>
      </c>
      <c r="H127" s="69">
        <v>2.9479866847395897E-2</v>
      </c>
      <c r="I127" s="73">
        <v>2337.06005859375</v>
      </c>
      <c r="J127" s="69">
        <v>2310.38720703125</v>
      </c>
      <c r="K127" s="69">
        <v>37.721107482910156</v>
      </c>
      <c r="L127" s="69">
        <v>39.571201324462891</v>
      </c>
      <c r="M127" s="69">
        <v>0.99650001525878906</v>
      </c>
      <c r="N127" s="69">
        <v>-4.1574001312255859</v>
      </c>
      <c r="O127" s="69">
        <v>73.994270324707031</v>
      </c>
      <c r="P127" s="68" t="b">
        <v>1</v>
      </c>
      <c r="Q127" s="69">
        <v>0.23872747123953814</v>
      </c>
      <c r="R127" s="68" t="b">
        <v>1</v>
      </c>
      <c r="S127" s="68">
        <v>3</v>
      </c>
      <c r="T127" s="68">
        <v>19</v>
      </c>
      <c r="U127" s="68" t="s">
        <v>85</v>
      </c>
      <c r="V127" s="68" t="s">
        <v>83</v>
      </c>
      <c r="W127" s="69">
        <v>0.97790229830302366</v>
      </c>
      <c r="X127" s="68" t="s">
        <v>84</v>
      </c>
      <c r="Y127" s="68" t="s">
        <v>84</v>
      </c>
      <c r="Z127" s="68" t="s">
        <v>84</v>
      </c>
      <c r="AA127" s="69">
        <v>81.566024780273438</v>
      </c>
      <c r="AB127" s="68" t="s">
        <v>83</v>
      </c>
      <c r="AC127" s="68" t="s">
        <v>83</v>
      </c>
      <c r="AD127" s="68" t="s">
        <v>83</v>
      </c>
    </row>
    <row r="128" spans="1:30" x14ac:dyDescent="0.15">
      <c r="A128" s="68">
        <v>80</v>
      </c>
      <c r="B128" s="68" t="s">
        <v>369</v>
      </c>
      <c r="C128" s="68" t="b">
        <v>0</v>
      </c>
      <c r="D128" s="68" t="s">
        <v>217</v>
      </c>
      <c r="E128" s="68" t="s">
        <v>77</v>
      </c>
      <c r="F128" s="71">
        <v>35.313362121582031</v>
      </c>
      <c r="G128" s="69">
        <v>35.404346466064453</v>
      </c>
      <c r="H128" s="69">
        <v>0.12867128849029541</v>
      </c>
      <c r="I128" s="73">
        <v>10.572040557861328</v>
      </c>
      <c r="J128" s="69">
        <v>10.065261840820312</v>
      </c>
      <c r="K128" s="69">
        <v>0.71669334173202515</v>
      </c>
      <c r="L128" s="69">
        <v>39.571201324462891</v>
      </c>
      <c r="M128" s="69">
        <v>0.99650001525878906</v>
      </c>
      <c r="N128" s="69">
        <v>-4.1574001312255859</v>
      </c>
      <c r="O128" s="69">
        <v>73.994270324707031</v>
      </c>
      <c r="P128" s="68" t="b">
        <v>1</v>
      </c>
      <c r="Q128" s="69">
        <v>0.23872747123953814</v>
      </c>
      <c r="R128" s="68" t="b">
        <v>1</v>
      </c>
      <c r="S128" s="68">
        <v>3</v>
      </c>
      <c r="T128" s="68">
        <v>30</v>
      </c>
      <c r="U128" s="68" t="s">
        <v>85</v>
      </c>
      <c r="V128" s="68" t="s">
        <v>83</v>
      </c>
      <c r="W128" s="69">
        <v>0.95462524063164556</v>
      </c>
      <c r="X128" s="68" t="s">
        <v>84</v>
      </c>
      <c r="Y128" s="68" t="s">
        <v>84</v>
      </c>
      <c r="Z128" s="68" t="s">
        <v>84</v>
      </c>
      <c r="AA128" s="69">
        <v>81.566024780273438</v>
      </c>
      <c r="AB128" s="68" t="s">
        <v>83</v>
      </c>
      <c r="AC128" s="68" t="s">
        <v>83</v>
      </c>
      <c r="AD128" s="68" t="s">
        <v>83</v>
      </c>
    </row>
    <row r="129" spans="1:30" x14ac:dyDescent="0.15">
      <c r="A129" s="68">
        <v>81</v>
      </c>
      <c r="B129" s="68" t="s">
        <v>368</v>
      </c>
      <c r="C129" s="68" t="b">
        <v>0</v>
      </c>
      <c r="D129" s="68" t="s">
        <v>215</v>
      </c>
      <c r="E129" s="68" t="s">
        <v>77</v>
      </c>
      <c r="F129" s="71">
        <v>34.026748657226562</v>
      </c>
      <c r="G129" s="69">
        <v>33.634700775146484</v>
      </c>
      <c r="H129" s="69">
        <v>0.55443942546844482</v>
      </c>
      <c r="I129" s="73">
        <v>21.559284210205078</v>
      </c>
      <c r="J129" s="69">
        <v>27.421689987182617</v>
      </c>
      <c r="K129" s="69">
        <v>8.2906932830810547</v>
      </c>
      <c r="L129" s="69">
        <v>39.571201324462891</v>
      </c>
      <c r="M129" s="69">
        <v>0.99650001525878906</v>
      </c>
      <c r="N129" s="69">
        <v>-4.1574001312255859</v>
      </c>
      <c r="O129" s="69">
        <v>73.994270324707031</v>
      </c>
      <c r="P129" s="68" t="b">
        <v>1</v>
      </c>
      <c r="Q129" s="69">
        <v>0.23872747123953814</v>
      </c>
      <c r="R129" s="68" t="b">
        <v>1</v>
      </c>
      <c r="S129" s="68">
        <v>3</v>
      </c>
      <c r="T129" s="68">
        <v>27</v>
      </c>
      <c r="U129" s="68" t="s">
        <v>85</v>
      </c>
      <c r="V129" s="68" t="s">
        <v>83</v>
      </c>
      <c r="W129" s="69">
        <v>0.95233892920902796</v>
      </c>
      <c r="X129" s="68" t="s">
        <v>84</v>
      </c>
      <c r="Y129" s="68" t="s">
        <v>84</v>
      </c>
      <c r="Z129" s="68" t="s">
        <v>112</v>
      </c>
      <c r="AA129" s="69">
        <v>81.31695556640625</v>
      </c>
      <c r="AB129" s="68" t="s">
        <v>83</v>
      </c>
      <c r="AC129" s="68" t="s">
        <v>83</v>
      </c>
      <c r="AD129" s="68" t="s">
        <v>83</v>
      </c>
    </row>
    <row r="130" spans="1:30" x14ac:dyDescent="0.15">
      <c r="A130" s="68">
        <v>82</v>
      </c>
      <c r="B130" s="68" t="s">
        <v>367</v>
      </c>
      <c r="C130" s="68" t="b">
        <v>0</v>
      </c>
      <c r="D130" s="68" t="s">
        <v>213</v>
      </c>
      <c r="E130" s="68" t="s">
        <v>77</v>
      </c>
      <c r="F130" s="71">
        <v>35.524162292480469</v>
      </c>
      <c r="G130" s="69">
        <v>35.107379913330078</v>
      </c>
      <c r="H130" s="69">
        <v>0.58941930532455444</v>
      </c>
      <c r="I130" s="73">
        <v>9.4070625305175781</v>
      </c>
      <c r="J130" s="69">
        <v>12.166738510131836</v>
      </c>
      <c r="K130" s="69">
        <v>3.9027705192565918</v>
      </c>
      <c r="L130" s="69">
        <v>39.571201324462891</v>
      </c>
      <c r="M130" s="69">
        <v>0.99650001525878906</v>
      </c>
      <c r="N130" s="69">
        <v>-4.1574001312255859</v>
      </c>
      <c r="O130" s="69">
        <v>73.994270324707031</v>
      </c>
      <c r="P130" s="68" t="b">
        <v>1</v>
      </c>
      <c r="Q130" s="69">
        <v>0.23872747123953814</v>
      </c>
      <c r="R130" s="68" t="b">
        <v>1</v>
      </c>
      <c r="S130" s="68">
        <v>3</v>
      </c>
      <c r="T130" s="68">
        <v>28</v>
      </c>
      <c r="U130" s="68" t="s">
        <v>85</v>
      </c>
      <c r="V130" s="68" t="s">
        <v>83</v>
      </c>
      <c r="W130" s="69">
        <v>0.95499384023971501</v>
      </c>
      <c r="X130" s="68" t="s">
        <v>84</v>
      </c>
      <c r="Y130" s="68" t="s">
        <v>84</v>
      </c>
      <c r="Z130" s="68" t="s">
        <v>112</v>
      </c>
      <c r="AA130" s="69">
        <v>81.429740905761719</v>
      </c>
      <c r="AB130" s="68" t="s">
        <v>83</v>
      </c>
      <c r="AC130" s="68" t="s">
        <v>83</v>
      </c>
      <c r="AD130" s="68" t="s">
        <v>83</v>
      </c>
    </row>
    <row r="131" spans="1:30" x14ac:dyDescent="0.15">
      <c r="A131" s="68">
        <v>83</v>
      </c>
      <c r="B131" s="68" t="s">
        <v>366</v>
      </c>
      <c r="C131" s="68" t="b">
        <v>0</v>
      </c>
      <c r="D131" s="68" t="s">
        <v>211</v>
      </c>
      <c r="E131" s="68" t="s">
        <v>77</v>
      </c>
      <c r="F131" s="71">
        <v>33.855804443359375</v>
      </c>
      <c r="G131" s="69">
        <v>34.027942657470703</v>
      </c>
      <c r="H131" s="69">
        <v>0.24344019591808319</v>
      </c>
      <c r="I131" s="73">
        <v>23.700220108032227</v>
      </c>
      <c r="J131" s="69">
        <v>21.643022537231445</v>
      </c>
      <c r="K131" s="69">
        <v>2.9093167781829834</v>
      </c>
      <c r="L131" s="69">
        <v>39.571201324462891</v>
      </c>
      <c r="M131" s="69">
        <v>0.99650001525878906</v>
      </c>
      <c r="N131" s="69">
        <v>-4.1574001312255859</v>
      </c>
      <c r="O131" s="69">
        <v>73.994270324707031</v>
      </c>
      <c r="P131" s="68" t="b">
        <v>1</v>
      </c>
      <c r="Q131" s="69">
        <v>0.23872747123953814</v>
      </c>
      <c r="R131" s="68" t="b">
        <v>1</v>
      </c>
      <c r="S131" s="68">
        <v>3</v>
      </c>
      <c r="T131" s="68">
        <v>26</v>
      </c>
      <c r="U131" s="68" t="s">
        <v>85</v>
      </c>
      <c r="V131" s="68" t="s">
        <v>83</v>
      </c>
      <c r="W131" s="69">
        <v>0.97793387842938351</v>
      </c>
      <c r="X131" s="68" t="s">
        <v>84</v>
      </c>
      <c r="Y131" s="68" t="s">
        <v>84</v>
      </c>
      <c r="Z131" s="68" t="s">
        <v>84</v>
      </c>
      <c r="AA131" s="69">
        <v>81.429740905761719</v>
      </c>
      <c r="AB131" s="68" t="s">
        <v>83</v>
      </c>
      <c r="AC131" s="68" t="s">
        <v>83</v>
      </c>
      <c r="AD131" s="68" t="s">
        <v>83</v>
      </c>
    </row>
    <row r="132" spans="1:30" x14ac:dyDescent="0.15">
      <c r="A132" s="68">
        <v>84</v>
      </c>
      <c r="B132" s="68" t="s">
        <v>365</v>
      </c>
      <c r="C132" s="68" t="b">
        <v>0</v>
      </c>
      <c r="D132" s="68" t="s">
        <v>209</v>
      </c>
      <c r="E132" s="68" t="s">
        <v>77</v>
      </c>
      <c r="F132" s="71">
        <v>33.003444671630859</v>
      </c>
      <c r="G132" s="69">
        <v>33.307113647460938</v>
      </c>
      <c r="H132" s="69">
        <v>0.42945277690887451</v>
      </c>
      <c r="I132" s="73">
        <v>37.999221801757812</v>
      </c>
      <c r="J132" s="69">
        <v>32.572074890136719</v>
      </c>
      <c r="K132" s="69">
        <v>7.6751446723937988</v>
      </c>
      <c r="L132" s="69">
        <v>39.571201324462891</v>
      </c>
      <c r="M132" s="69">
        <v>0.99650001525878906</v>
      </c>
      <c r="N132" s="69">
        <v>-4.1574001312255859</v>
      </c>
      <c r="O132" s="69">
        <v>73.994270324707031</v>
      </c>
      <c r="P132" s="68" t="b">
        <v>1</v>
      </c>
      <c r="Q132" s="69">
        <v>0.23872747123953814</v>
      </c>
      <c r="R132" s="68" t="b">
        <v>1</v>
      </c>
      <c r="S132" s="68">
        <v>3</v>
      </c>
      <c r="T132" s="68">
        <v>26</v>
      </c>
      <c r="U132" s="68" t="s">
        <v>85</v>
      </c>
      <c r="V132" s="68" t="s">
        <v>83</v>
      </c>
      <c r="W132" s="69">
        <v>0.96652157221931834</v>
      </c>
      <c r="X132" s="68" t="s">
        <v>84</v>
      </c>
      <c r="Y132" s="68" t="s">
        <v>84</v>
      </c>
      <c r="Z132" s="68" t="s">
        <v>84</v>
      </c>
      <c r="AA132" s="69">
        <v>81.429740905761719</v>
      </c>
      <c r="AB132" s="68" t="s">
        <v>83</v>
      </c>
      <c r="AC132" s="68" t="s">
        <v>83</v>
      </c>
      <c r="AD132" s="68" t="s">
        <v>83</v>
      </c>
    </row>
    <row r="133" spans="1:30" x14ac:dyDescent="0.15">
      <c r="A133" s="68">
        <v>85</v>
      </c>
      <c r="B133" s="68" t="s">
        <v>364</v>
      </c>
      <c r="C133" s="68" t="b">
        <v>0</v>
      </c>
      <c r="D133" s="68" t="s">
        <v>207</v>
      </c>
      <c r="E133" s="68" t="s">
        <v>77</v>
      </c>
      <c r="F133" s="71">
        <v>33.982120513916016</v>
      </c>
      <c r="G133" s="69">
        <v>34.111763000488281</v>
      </c>
      <c r="H133" s="69">
        <v>0.18334215879440308</v>
      </c>
      <c r="I133" s="73">
        <v>22.098814010620117</v>
      </c>
      <c r="J133" s="69">
        <v>20.6207275390625</v>
      </c>
      <c r="K133" s="69">
        <v>2.0903298854827881</v>
      </c>
      <c r="L133" s="69">
        <v>39.571201324462891</v>
      </c>
      <c r="M133" s="69">
        <v>0.99650001525878906</v>
      </c>
      <c r="N133" s="69">
        <v>-4.1574001312255859</v>
      </c>
      <c r="O133" s="69">
        <v>73.994270324707031</v>
      </c>
      <c r="P133" s="68" t="b">
        <v>1</v>
      </c>
      <c r="Q133" s="69">
        <v>0.23872747123953814</v>
      </c>
      <c r="R133" s="68" t="b">
        <v>1</v>
      </c>
      <c r="S133" s="68">
        <v>3</v>
      </c>
      <c r="T133" s="68">
        <v>28</v>
      </c>
      <c r="U133" s="68" t="s">
        <v>85</v>
      </c>
      <c r="V133" s="68" t="s">
        <v>83</v>
      </c>
      <c r="W133" s="69">
        <v>0.97763829170597705</v>
      </c>
      <c r="X133" s="68" t="s">
        <v>84</v>
      </c>
      <c r="Y133" s="68" t="s">
        <v>84</v>
      </c>
      <c r="Z133" s="68" t="s">
        <v>84</v>
      </c>
      <c r="AA133" s="69">
        <v>81.523292541503906</v>
      </c>
      <c r="AB133" s="68" t="s">
        <v>83</v>
      </c>
      <c r="AC133" s="68" t="s">
        <v>83</v>
      </c>
      <c r="AD133" s="68" t="s">
        <v>83</v>
      </c>
    </row>
    <row r="134" spans="1:30" x14ac:dyDescent="0.15">
      <c r="A134" s="68">
        <v>86</v>
      </c>
      <c r="B134" s="68" t="s">
        <v>363</v>
      </c>
      <c r="C134" s="68" t="b">
        <v>0</v>
      </c>
      <c r="D134" s="68" t="s">
        <v>205</v>
      </c>
      <c r="E134" s="68" t="s">
        <v>77</v>
      </c>
      <c r="F134" s="71">
        <v>32.512264251708984</v>
      </c>
      <c r="G134" s="69">
        <v>32.543571472167969</v>
      </c>
      <c r="H134" s="69">
        <v>4.4275097548961639E-2</v>
      </c>
      <c r="I134" s="73">
        <v>49.879344940185547</v>
      </c>
      <c r="J134" s="69">
        <v>49.029281616210938</v>
      </c>
      <c r="K134" s="69">
        <v>1.202168345451355</v>
      </c>
      <c r="L134" s="69">
        <v>39.571201324462891</v>
      </c>
      <c r="M134" s="69">
        <v>0.99650001525878906</v>
      </c>
      <c r="N134" s="69">
        <v>-4.1574001312255859</v>
      </c>
      <c r="O134" s="69">
        <v>73.994270324707031</v>
      </c>
      <c r="P134" s="68" t="b">
        <v>1</v>
      </c>
      <c r="Q134" s="69">
        <v>0.23872747123953814</v>
      </c>
      <c r="R134" s="68" t="b">
        <v>1</v>
      </c>
      <c r="S134" s="68">
        <v>3</v>
      </c>
      <c r="T134" s="68">
        <v>26</v>
      </c>
      <c r="U134" s="68" t="s">
        <v>85</v>
      </c>
      <c r="V134" s="68" t="s">
        <v>83</v>
      </c>
      <c r="W134" s="69">
        <v>0.97200418995719839</v>
      </c>
      <c r="X134" s="68" t="s">
        <v>84</v>
      </c>
      <c r="Y134" s="68" t="s">
        <v>84</v>
      </c>
      <c r="Z134" s="68" t="s">
        <v>84</v>
      </c>
      <c r="AA134" s="69">
        <v>81.523292541503906</v>
      </c>
      <c r="AB134" s="68" t="s">
        <v>83</v>
      </c>
      <c r="AC134" s="68" t="s">
        <v>83</v>
      </c>
      <c r="AD134" s="68" t="s">
        <v>83</v>
      </c>
    </row>
    <row r="135" spans="1:30" x14ac:dyDescent="0.15">
      <c r="A135" s="68">
        <v>87</v>
      </c>
      <c r="B135" s="68" t="s">
        <v>362</v>
      </c>
      <c r="C135" s="68" t="b">
        <v>0</v>
      </c>
      <c r="D135" s="68" t="s">
        <v>203</v>
      </c>
      <c r="E135" s="68" t="s">
        <v>77</v>
      </c>
      <c r="F135" s="71">
        <v>33.488910675048828</v>
      </c>
      <c r="G135" s="69">
        <v>33.202491760253906</v>
      </c>
      <c r="H135" s="69">
        <v>0.40506020188331604</v>
      </c>
      <c r="I135" s="73">
        <v>29.040437698364258</v>
      </c>
      <c r="J135" s="69">
        <v>34.461891174316406</v>
      </c>
      <c r="K135" s="69">
        <v>7.6670942306518555</v>
      </c>
      <c r="L135" s="69">
        <v>39.571201324462891</v>
      </c>
      <c r="M135" s="69">
        <v>0.99650001525878906</v>
      </c>
      <c r="N135" s="69">
        <v>-4.1574001312255859</v>
      </c>
      <c r="O135" s="69">
        <v>73.994270324707031</v>
      </c>
      <c r="P135" s="68" t="b">
        <v>1</v>
      </c>
      <c r="Q135" s="69">
        <v>0.23872747123953814</v>
      </c>
      <c r="R135" s="68" t="b">
        <v>1</v>
      </c>
      <c r="S135" s="68">
        <v>3</v>
      </c>
      <c r="T135" s="68">
        <v>28</v>
      </c>
      <c r="U135" s="68" t="s">
        <v>85</v>
      </c>
      <c r="V135" s="68" t="s">
        <v>83</v>
      </c>
      <c r="W135" s="69">
        <v>0.96710224622200291</v>
      </c>
      <c r="X135" s="68" t="s">
        <v>84</v>
      </c>
      <c r="Y135" s="68" t="s">
        <v>84</v>
      </c>
      <c r="Z135" s="68" t="s">
        <v>84</v>
      </c>
      <c r="AA135" s="69">
        <v>81.297927856445312</v>
      </c>
      <c r="AB135" s="68" t="s">
        <v>83</v>
      </c>
      <c r="AC135" s="68" t="s">
        <v>83</v>
      </c>
      <c r="AD135" s="68" t="s">
        <v>83</v>
      </c>
    </row>
    <row r="136" spans="1:30" x14ac:dyDescent="0.15">
      <c r="A136" s="68">
        <v>88</v>
      </c>
      <c r="B136" s="68" t="s">
        <v>361</v>
      </c>
      <c r="C136" s="68" t="b">
        <v>0</v>
      </c>
      <c r="D136" s="68" t="s">
        <v>201</v>
      </c>
      <c r="E136" s="68" t="s">
        <v>77</v>
      </c>
      <c r="F136" s="71">
        <v>32.566055297851562</v>
      </c>
      <c r="G136" s="69">
        <v>32.784210205078125</v>
      </c>
      <c r="H136" s="69">
        <v>0.30852031707763672</v>
      </c>
      <c r="I136" s="73">
        <v>48.415245056152344</v>
      </c>
      <c r="J136" s="69">
        <v>43.218559265136719</v>
      </c>
      <c r="K136" s="69">
        <v>7.3492259979248047</v>
      </c>
      <c r="L136" s="69">
        <v>39.571201324462891</v>
      </c>
      <c r="M136" s="69">
        <v>0.99650001525878906</v>
      </c>
      <c r="N136" s="69">
        <v>-4.1574001312255859</v>
      </c>
      <c r="O136" s="69">
        <v>73.994270324707031</v>
      </c>
      <c r="P136" s="68" t="b">
        <v>1</v>
      </c>
      <c r="Q136" s="69">
        <v>0.23872747123953814</v>
      </c>
      <c r="R136" s="68" t="b">
        <v>1</v>
      </c>
      <c r="S136" s="68">
        <v>3</v>
      </c>
      <c r="T136" s="68">
        <v>27</v>
      </c>
      <c r="U136" s="68" t="s">
        <v>85</v>
      </c>
      <c r="V136" s="68" t="s">
        <v>83</v>
      </c>
      <c r="W136" s="69">
        <v>0.95585287675097219</v>
      </c>
      <c r="X136" s="68" t="s">
        <v>84</v>
      </c>
      <c r="Y136" s="68" t="s">
        <v>84</v>
      </c>
      <c r="Z136" s="68" t="s">
        <v>84</v>
      </c>
      <c r="AA136" s="69">
        <v>81.297927856445312</v>
      </c>
      <c r="AB136" s="68" t="s">
        <v>83</v>
      </c>
      <c r="AC136" s="68" t="s">
        <v>83</v>
      </c>
      <c r="AD136" s="68" t="s">
        <v>83</v>
      </c>
    </row>
    <row r="137" spans="1:30" x14ac:dyDescent="0.15">
      <c r="A137" s="68">
        <v>89</v>
      </c>
      <c r="B137" s="68" t="s">
        <v>360</v>
      </c>
      <c r="C137" s="68" t="b">
        <v>0</v>
      </c>
      <c r="D137" s="68" t="s">
        <v>199</v>
      </c>
      <c r="E137" s="68" t="s">
        <v>77</v>
      </c>
      <c r="F137" s="71">
        <v>31.988470077514648</v>
      </c>
      <c r="G137" s="69">
        <v>32.074729919433594</v>
      </c>
      <c r="H137" s="69">
        <v>0.12199118733406067</v>
      </c>
      <c r="I137" s="73">
        <v>66.667098999023438</v>
      </c>
      <c r="J137" s="69">
        <v>63.629463195800781</v>
      </c>
      <c r="K137" s="69">
        <v>4.295863151550293</v>
      </c>
      <c r="L137" s="69">
        <v>39.571201324462891</v>
      </c>
      <c r="M137" s="69">
        <v>0.99650001525878906</v>
      </c>
      <c r="N137" s="69">
        <v>-4.1574001312255859</v>
      </c>
      <c r="O137" s="69">
        <v>73.994270324707031</v>
      </c>
      <c r="P137" s="68" t="b">
        <v>1</v>
      </c>
      <c r="Q137" s="69">
        <v>0.23872747123953814</v>
      </c>
      <c r="R137" s="68" t="b">
        <v>1</v>
      </c>
      <c r="S137" s="68">
        <v>3</v>
      </c>
      <c r="T137" s="68">
        <v>26</v>
      </c>
      <c r="U137" s="68" t="s">
        <v>85</v>
      </c>
      <c r="V137" s="68" t="s">
        <v>83</v>
      </c>
      <c r="W137" s="69">
        <v>0.97231955796052894</v>
      </c>
      <c r="X137" s="68" t="s">
        <v>84</v>
      </c>
      <c r="Y137" s="68" t="s">
        <v>84</v>
      </c>
      <c r="Z137" s="68" t="s">
        <v>84</v>
      </c>
      <c r="AA137" s="69">
        <v>81.473976135253906</v>
      </c>
      <c r="AB137" s="68" t="s">
        <v>83</v>
      </c>
      <c r="AC137" s="68" t="s">
        <v>83</v>
      </c>
      <c r="AD137" s="68" t="s">
        <v>83</v>
      </c>
    </row>
    <row r="138" spans="1:30" x14ac:dyDescent="0.15">
      <c r="A138" s="68">
        <v>90</v>
      </c>
      <c r="B138" s="68" t="s">
        <v>359</v>
      </c>
      <c r="C138" s="68" t="b">
        <v>0</v>
      </c>
      <c r="D138" s="68" t="s">
        <v>197</v>
      </c>
      <c r="E138" s="68" t="s">
        <v>77</v>
      </c>
      <c r="F138" s="71">
        <v>32.954803466796875</v>
      </c>
      <c r="G138" s="69">
        <v>32.722358703613281</v>
      </c>
      <c r="H138" s="69">
        <v>0.32872653007507324</v>
      </c>
      <c r="I138" s="73">
        <v>39.036834716796875</v>
      </c>
      <c r="J138" s="69">
        <v>44.768730163574219</v>
      </c>
      <c r="K138" s="69">
        <v>8.1061267852783203</v>
      </c>
      <c r="L138" s="69">
        <v>39.571201324462891</v>
      </c>
      <c r="M138" s="69">
        <v>0.99650001525878906</v>
      </c>
      <c r="N138" s="69">
        <v>-4.1574001312255859</v>
      </c>
      <c r="O138" s="69">
        <v>73.994270324707031</v>
      </c>
      <c r="P138" s="68" t="b">
        <v>1</v>
      </c>
      <c r="Q138" s="69">
        <v>0.23872747123953814</v>
      </c>
      <c r="R138" s="68" t="b">
        <v>1</v>
      </c>
      <c r="S138" s="68">
        <v>3</v>
      </c>
      <c r="T138" s="68">
        <v>28</v>
      </c>
      <c r="U138" s="68" t="s">
        <v>85</v>
      </c>
      <c r="V138" s="68" t="s">
        <v>83</v>
      </c>
      <c r="W138" s="69">
        <v>0.95680438467092621</v>
      </c>
      <c r="X138" s="68" t="s">
        <v>84</v>
      </c>
      <c r="Y138" s="68" t="s">
        <v>84</v>
      </c>
      <c r="Z138" s="68" t="s">
        <v>84</v>
      </c>
      <c r="AA138" s="69">
        <v>81.3609619140625</v>
      </c>
      <c r="AB138" s="68" t="s">
        <v>83</v>
      </c>
      <c r="AC138" s="68" t="s">
        <v>83</v>
      </c>
      <c r="AD138" s="68" t="s">
        <v>83</v>
      </c>
    </row>
    <row r="139" spans="1:30" x14ac:dyDescent="0.15">
      <c r="A139" s="68">
        <v>91</v>
      </c>
      <c r="B139" s="68" t="s">
        <v>358</v>
      </c>
      <c r="C139" s="68" t="b">
        <v>0</v>
      </c>
      <c r="D139" s="68" t="s">
        <v>195</v>
      </c>
      <c r="E139" s="68" t="s">
        <v>77</v>
      </c>
      <c r="F139" s="71">
        <v>32.419521331787109</v>
      </c>
      <c r="G139" s="69">
        <v>32.358551025390625</v>
      </c>
      <c r="H139" s="69">
        <v>8.6222335696220398E-2</v>
      </c>
      <c r="I139" s="73">
        <v>52.508384704589844</v>
      </c>
      <c r="J139" s="69">
        <v>54.342704772949219</v>
      </c>
      <c r="K139" s="69">
        <v>2.5941202640533447</v>
      </c>
      <c r="L139" s="69">
        <v>39.571201324462891</v>
      </c>
      <c r="M139" s="69">
        <v>0.99650001525878906</v>
      </c>
      <c r="N139" s="69">
        <v>-4.1574001312255859</v>
      </c>
      <c r="O139" s="69">
        <v>73.994270324707031</v>
      </c>
      <c r="P139" s="68" t="b">
        <v>1</v>
      </c>
      <c r="Q139" s="69">
        <v>0.23872747123953814</v>
      </c>
      <c r="R139" s="68" t="b">
        <v>1</v>
      </c>
      <c r="S139" s="68">
        <v>3</v>
      </c>
      <c r="T139" s="68">
        <v>28</v>
      </c>
      <c r="U139" s="68" t="s">
        <v>85</v>
      </c>
      <c r="V139" s="68" t="s">
        <v>83</v>
      </c>
      <c r="W139" s="69">
        <v>0.96761459302394204</v>
      </c>
      <c r="X139" s="68" t="s">
        <v>84</v>
      </c>
      <c r="Y139" s="68" t="s">
        <v>84</v>
      </c>
      <c r="Z139" s="68" t="s">
        <v>84</v>
      </c>
      <c r="AA139" s="69">
        <v>81.3609619140625</v>
      </c>
      <c r="AB139" s="68" t="s">
        <v>83</v>
      </c>
      <c r="AC139" s="68" t="s">
        <v>83</v>
      </c>
      <c r="AD139" s="68" t="s">
        <v>83</v>
      </c>
    </row>
    <row r="140" spans="1:30" x14ac:dyDescent="0.15">
      <c r="A140" s="68">
        <v>92</v>
      </c>
      <c r="B140" s="68" t="s">
        <v>357</v>
      </c>
      <c r="C140" s="68" t="b">
        <v>0</v>
      </c>
      <c r="D140" s="68" t="s">
        <v>193</v>
      </c>
      <c r="E140" s="68" t="s">
        <v>77</v>
      </c>
      <c r="F140" s="71">
        <v>32.56640625</v>
      </c>
      <c r="G140" s="69">
        <v>32.499839782714844</v>
      </c>
      <c r="H140" s="69">
        <v>9.4139203429222107E-2</v>
      </c>
      <c r="I140" s="73">
        <v>48.405834197998047</v>
      </c>
      <c r="J140" s="69">
        <v>50.257904052734375</v>
      </c>
      <c r="K140" s="69">
        <v>2.6192195415496826</v>
      </c>
      <c r="L140" s="69">
        <v>39.571201324462891</v>
      </c>
      <c r="M140" s="69">
        <v>0.99650001525878906</v>
      </c>
      <c r="N140" s="69">
        <v>-4.1574001312255859</v>
      </c>
      <c r="O140" s="69">
        <v>73.994270324707031</v>
      </c>
      <c r="P140" s="68" t="b">
        <v>1</v>
      </c>
      <c r="Q140" s="69">
        <v>0.23872747123953814</v>
      </c>
      <c r="R140" s="68" t="b">
        <v>1</v>
      </c>
      <c r="S140" s="68">
        <v>3</v>
      </c>
      <c r="T140" s="68">
        <v>26</v>
      </c>
      <c r="U140" s="68" t="s">
        <v>85</v>
      </c>
      <c r="V140" s="68" t="s">
        <v>83</v>
      </c>
      <c r="W140" s="69">
        <v>0.95350088565752611</v>
      </c>
      <c r="X140" s="68" t="s">
        <v>84</v>
      </c>
      <c r="Y140" s="68" t="s">
        <v>84</v>
      </c>
      <c r="Z140" s="68" t="s">
        <v>84</v>
      </c>
      <c r="AA140" s="69">
        <v>81.3609619140625</v>
      </c>
      <c r="AB140" s="68" t="s">
        <v>83</v>
      </c>
      <c r="AC140" s="68" t="s">
        <v>83</v>
      </c>
      <c r="AD140" s="68" t="s">
        <v>83</v>
      </c>
    </row>
    <row r="141" spans="1:30" x14ac:dyDescent="0.15">
      <c r="A141" s="68">
        <v>93</v>
      </c>
      <c r="B141" s="68" t="s">
        <v>356</v>
      </c>
      <c r="C141" s="68" t="b">
        <v>0</v>
      </c>
      <c r="D141" s="68" t="s">
        <v>191</v>
      </c>
      <c r="E141" s="68" t="s">
        <v>77</v>
      </c>
      <c r="F141" s="71">
        <v>30.496122360229492</v>
      </c>
      <c r="G141" s="69">
        <v>30.449241638183594</v>
      </c>
      <c r="H141" s="69">
        <v>6.6298000514507294E-2</v>
      </c>
      <c r="I141" s="73">
        <v>152.36083984375</v>
      </c>
      <c r="J141" s="69">
        <v>156.42132568359375</v>
      </c>
      <c r="K141" s="69">
        <v>5.7423834800720215</v>
      </c>
      <c r="L141" s="69">
        <v>39.571201324462891</v>
      </c>
      <c r="M141" s="69">
        <v>0.99650001525878906</v>
      </c>
      <c r="N141" s="69">
        <v>-4.1574001312255859</v>
      </c>
      <c r="O141" s="69">
        <v>73.994270324707031</v>
      </c>
      <c r="P141" s="68" t="b">
        <v>1</v>
      </c>
      <c r="Q141" s="69">
        <v>0.23872747123953814</v>
      </c>
      <c r="R141" s="68" t="b">
        <v>1</v>
      </c>
      <c r="S141" s="68">
        <v>3</v>
      </c>
      <c r="T141" s="68">
        <v>26</v>
      </c>
      <c r="U141" s="68" t="s">
        <v>85</v>
      </c>
      <c r="V141" s="68" t="s">
        <v>83</v>
      </c>
      <c r="W141" s="69">
        <v>0.96133813552993774</v>
      </c>
      <c r="X141" s="68" t="s">
        <v>84</v>
      </c>
      <c r="Y141" s="68" t="s">
        <v>84</v>
      </c>
      <c r="Z141" s="68" t="s">
        <v>84</v>
      </c>
      <c r="AA141" s="69">
        <v>81.336250305175781</v>
      </c>
      <c r="AB141" s="68" t="s">
        <v>83</v>
      </c>
      <c r="AC141" s="68" t="s">
        <v>83</v>
      </c>
      <c r="AD141" s="68" t="s">
        <v>83</v>
      </c>
    </row>
    <row r="142" spans="1:30" x14ac:dyDescent="0.15">
      <c r="A142" s="68">
        <v>94</v>
      </c>
      <c r="B142" s="68" t="s">
        <v>355</v>
      </c>
      <c r="C142" s="68" t="b">
        <v>0</v>
      </c>
      <c r="D142" s="68" t="s">
        <v>189</v>
      </c>
      <c r="E142" s="68" t="s">
        <v>77</v>
      </c>
      <c r="F142" s="71">
        <v>36.463836669921875</v>
      </c>
      <c r="G142" s="69">
        <v>35.938186645507812</v>
      </c>
      <c r="H142" s="69">
        <v>0.74338138103485107</v>
      </c>
      <c r="I142" s="73">
        <v>5.5902276039123535</v>
      </c>
      <c r="J142" s="69">
        <v>7.7986135482788086</v>
      </c>
      <c r="K142" s="69">
        <v>3.1231296062469482</v>
      </c>
      <c r="L142" s="69">
        <v>39.571201324462891</v>
      </c>
      <c r="M142" s="69">
        <v>0.99650001525878906</v>
      </c>
      <c r="N142" s="69">
        <v>-4.1574001312255859</v>
      </c>
      <c r="O142" s="69">
        <v>73.994270324707031</v>
      </c>
      <c r="P142" s="68" t="b">
        <v>1</v>
      </c>
      <c r="Q142" s="69">
        <v>0.23872747123953814</v>
      </c>
      <c r="R142" s="68" t="b">
        <v>1</v>
      </c>
      <c r="S142" s="68">
        <v>3</v>
      </c>
      <c r="T142" s="68">
        <v>30</v>
      </c>
      <c r="U142" s="68" t="s">
        <v>85</v>
      </c>
      <c r="V142" s="68" t="s">
        <v>83</v>
      </c>
      <c r="W142" s="69">
        <v>0.92913028042189194</v>
      </c>
      <c r="X142" s="68" t="s">
        <v>84</v>
      </c>
      <c r="Y142" s="68" t="s">
        <v>84</v>
      </c>
      <c r="Z142" s="68" t="s">
        <v>112</v>
      </c>
      <c r="AA142" s="69">
        <v>81.336250305175781</v>
      </c>
      <c r="AB142" s="68" t="s">
        <v>83</v>
      </c>
      <c r="AC142" s="68" t="s">
        <v>83</v>
      </c>
      <c r="AD142" s="68" t="s">
        <v>83</v>
      </c>
    </row>
    <row r="143" spans="1:30" x14ac:dyDescent="0.15">
      <c r="A143" s="68">
        <v>95</v>
      </c>
      <c r="B143" s="68" t="s">
        <v>354</v>
      </c>
      <c r="C143" s="68" t="b">
        <v>0</v>
      </c>
      <c r="D143" s="68" t="s">
        <v>187</v>
      </c>
      <c r="E143" s="68" t="s">
        <v>77</v>
      </c>
      <c r="F143" s="71">
        <v>34.156581878662109</v>
      </c>
      <c r="G143" s="69">
        <v>34.321784973144531</v>
      </c>
      <c r="H143" s="69">
        <v>0.23363246023654938</v>
      </c>
      <c r="I143" s="73">
        <v>20.063417434692383</v>
      </c>
      <c r="J143" s="69">
        <v>18.385828018188477</v>
      </c>
      <c r="K143" s="69">
        <v>2.3724696636199951</v>
      </c>
      <c r="L143" s="69">
        <v>39.571201324462891</v>
      </c>
      <c r="M143" s="69">
        <v>0.99650001525878906</v>
      </c>
      <c r="N143" s="69">
        <v>-4.1574001312255859</v>
      </c>
      <c r="O143" s="69">
        <v>73.994270324707031</v>
      </c>
      <c r="P143" s="68" t="b">
        <v>1</v>
      </c>
      <c r="Q143" s="69">
        <v>0.23872747123953814</v>
      </c>
      <c r="R143" s="68" t="b">
        <v>1</v>
      </c>
      <c r="S143" s="68">
        <v>3</v>
      </c>
      <c r="T143" s="68">
        <v>28</v>
      </c>
      <c r="U143" s="68" t="s">
        <v>85</v>
      </c>
      <c r="V143" s="68" t="s">
        <v>83</v>
      </c>
      <c r="W143" s="69">
        <v>0.96351362625194548</v>
      </c>
      <c r="X143" s="68" t="s">
        <v>84</v>
      </c>
      <c r="Y143" s="68" t="s">
        <v>84</v>
      </c>
      <c r="Z143" s="68" t="s">
        <v>84</v>
      </c>
      <c r="AA143" s="69">
        <v>81.562026977539062</v>
      </c>
      <c r="AB143" s="68" t="s">
        <v>83</v>
      </c>
      <c r="AC143" s="68" t="s">
        <v>83</v>
      </c>
      <c r="AD143" s="68" t="s">
        <v>83</v>
      </c>
    </row>
    <row r="144" spans="1:30" x14ac:dyDescent="0.15">
      <c r="A144" s="68">
        <v>96</v>
      </c>
      <c r="B144" s="68" t="s">
        <v>353</v>
      </c>
      <c r="C144" s="68" t="b">
        <v>0</v>
      </c>
      <c r="D144" s="68" t="s">
        <v>185</v>
      </c>
      <c r="E144" s="68" t="s">
        <v>77</v>
      </c>
      <c r="F144" s="71">
        <v>33.354267120361328</v>
      </c>
      <c r="G144" s="69">
        <v>33.621696472167969</v>
      </c>
      <c r="H144" s="69">
        <v>0.37820491194725037</v>
      </c>
      <c r="I144" s="73">
        <v>31.288852691650391</v>
      </c>
      <c r="J144" s="69">
        <v>27.277822494506836</v>
      </c>
      <c r="K144" s="69">
        <v>5.6724534034729004</v>
      </c>
      <c r="L144" s="69">
        <v>39.571201324462891</v>
      </c>
      <c r="M144" s="69">
        <v>0.99650001525878906</v>
      </c>
      <c r="N144" s="69">
        <v>-4.1574001312255859</v>
      </c>
      <c r="O144" s="69">
        <v>73.994270324707031</v>
      </c>
      <c r="P144" s="68" t="b">
        <v>1</v>
      </c>
      <c r="Q144" s="69">
        <v>0.23872747123953814</v>
      </c>
      <c r="R144" s="68" t="b">
        <v>1</v>
      </c>
      <c r="S144" s="68">
        <v>3</v>
      </c>
      <c r="T144" s="68">
        <v>28</v>
      </c>
      <c r="U144" s="68" t="s">
        <v>85</v>
      </c>
      <c r="V144" s="68" t="s">
        <v>83</v>
      </c>
      <c r="W144" s="69">
        <v>0.9682815887825853</v>
      </c>
      <c r="X144" s="68" t="s">
        <v>84</v>
      </c>
      <c r="Y144" s="68" t="s">
        <v>84</v>
      </c>
      <c r="Z144" s="68" t="s">
        <v>84</v>
      </c>
      <c r="AA144" s="69">
        <v>81.562026977539062</v>
      </c>
      <c r="AB144" s="68" t="s">
        <v>83</v>
      </c>
      <c r="AC144" s="68" t="s">
        <v>83</v>
      </c>
      <c r="AD144" s="68" t="s">
        <v>83</v>
      </c>
    </row>
    <row r="145" spans="1:30" x14ac:dyDescent="0.15">
      <c r="A145" s="68">
        <v>97</v>
      </c>
      <c r="B145" s="68" t="s">
        <v>352</v>
      </c>
      <c r="C145" s="68" t="b">
        <v>0</v>
      </c>
      <c r="D145" s="68" t="s">
        <v>231</v>
      </c>
      <c r="E145" s="68" t="s">
        <v>78</v>
      </c>
      <c r="F145" s="71">
        <v>23.845230102539062</v>
      </c>
      <c r="G145" s="69">
        <v>23.907619476318359</v>
      </c>
      <c r="H145" s="69">
        <v>8.8233247399330139E-2</v>
      </c>
      <c r="I145" s="73">
        <v>595.069091796875</v>
      </c>
      <c r="J145" s="69">
        <v>569.037353515625</v>
      </c>
      <c r="K145" s="69">
        <v>36.814479827880859</v>
      </c>
      <c r="L145" s="69">
        <v>32.552101135253906</v>
      </c>
      <c r="M145" s="69">
        <v>0.99470001459121704</v>
      </c>
      <c r="N145" s="69">
        <v>-3.1380999088287354</v>
      </c>
      <c r="O145" s="69">
        <v>108.28795623779297</v>
      </c>
      <c r="P145" s="68" t="b">
        <v>1</v>
      </c>
      <c r="Q145" s="69">
        <v>0.40217387021437079</v>
      </c>
      <c r="R145" s="68" t="b">
        <v>1</v>
      </c>
      <c r="S145" s="68">
        <v>3</v>
      </c>
      <c r="T145" s="68">
        <v>16</v>
      </c>
      <c r="U145" s="68" t="s">
        <v>85</v>
      </c>
      <c r="V145" s="68" t="s">
        <v>83</v>
      </c>
      <c r="W145" s="69">
        <v>0.97764465878779339</v>
      </c>
      <c r="X145" s="68" t="s">
        <v>84</v>
      </c>
      <c r="Y145" s="68" t="s">
        <v>84</v>
      </c>
      <c r="Z145" s="68" t="s">
        <v>84</v>
      </c>
      <c r="AA145" s="69">
        <v>82.658233642578125</v>
      </c>
      <c r="AB145" s="68" t="s">
        <v>83</v>
      </c>
      <c r="AC145" s="68" t="s">
        <v>83</v>
      </c>
      <c r="AD145" s="68" t="s">
        <v>83</v>
      </c>
    </row>
    <row r="146" spans="1:30" x14ac:dyDescent="0.15">
      <c r="A146" s="68">
        <v>98</v>
      </c>
      <c r="B146" s="68" t="s">
        <v>351</v>
      </c>
      <c r="C146" s="68" t="b">
        <v>0</v>
      </c>
      <c r="D146" s="68" t="s">
        <v>229</v>
      </c>
      <c r="E146" s="68" t="s">
        <v>78</v>
      </c>
      <c r="F146" s="71">
        <v>24.085693359375</v>
      </c>
      <c r="G146" s="69">
        <v>24.07415771484375</v>
      </c>
      <c r="H146" s="69">
        <v>1.6312515363097191E-2</v>
      </c>
      <c r="I146" s="73">
        <v>498.81597900390625</v>
      </c>
      <c r="J146" s="69">
        <v>503.07366943359375</v>
      </c>
      <c r="K146" s="69">
        <v>6.0213050842285156</v>
      </c>
      <c r="L146" s="69">
        <v>32.552101135253906</v>
      </c>
      <c r="M146" s="69">
        <v>0.99470001459121704</v>
      </c>
      <c r="N146" s="69">
        <v>-3.1380999088287354</v>
      </c>
      <c r="O146" s="69">
        <v>108.28795623779297</v>
      </c>
      <c r="P146" s="68" t="b">
        <v>1</v>
      </c>
      <c r="Q146" s="69">
        <v>0.40217387021437079</v>
      </c>
      <c r="R146" s="68" t="b">
        <v>1</v>
      </c>
      <c r="S146" s="68">
        <v>3</v>
      </c>
      <c r="T146" s="68">
        <v>16</v>
      </c>
      <c r="U146" s="68" t="s">
        <v>85</v>
      </c>
      <c r="V146" s="68" t="s">
        <v>83</v>
      </c>
      <c r="W146" s="69">
        <v>0.9793752894757084</v>
      </c>
      <c r="X146" s="68" t="s">
        <v>84</v>
      </c>
      <c r="Y146" s="68" t="s">
        <v>84</v>
      </c>
      <c r="Z146" s="68" t="s">
        <v>84</v>
      </c>
      <c r="AA146" s="69">
        <v>82.658233642578125</v>
      </c>
      <c r="AB146" s="68" t="s">
        <v>83</v>
      </c>
      <c r="AC146" s="68" t="s">
        <v>83</v>
      </c>
      <c r="AD146" s="68" t="s">
        <v>83</v>
      </c>
    </row>
    <row r="147" spans="1:30" x14ac:dyDescent="0.15">
      <c r="A147" s="68">
        <v>99</v>
      </c>
      <c r="B147" s="68" t="s">
        <v>350</v>
      </c>
      <c r="C147" s="68" t="b">
        <v>0</v>
      </c>
      <c r="D147" s="68" t="s">
        <v>227</v>
      </c>
      <c r="E147" s="68" t="s">
        <v>78</v>
      </c>
      <c r="F147" s="71">
        <v>22.851764678955078</v>
      </c>
      <c r="G147" s="69">
        <v>22.846670150756836</v>
      </c>
      <c r="H147" s="69">
        <v>7.204751018434763E-3</v>
      </c>
      <c r="I147" s="73">
        <v>1233.528564453125</v>
      </c>
      <c r="J147" s="69">
        <v>1238.156982421875</v>
      </c>
      <c r="K147" s="69">
        <v>6.5454850196838379</v>
      </c>
      <c r="L147" s="69">
        <v>32.552101135253906</v>
      </c>
      <c r="M147" s="69">
        <v>0.99470001459121704</v>
      </c>
      <c r="N147" s="69">
        <v>-3.1380999088287354</v>
      </c>
      <c r="O147" s="69">
        <v>108.28795623779297</v>
      </c>
      <c r="P147" s="68" t="b">
        <v>1</v>
      </c>
      <c r="Q147" s="69">
        <v>0.40217387021437079</v>
      </c>
      <c r="R147" s="68" t="b">
        <v>1</v>
      </c>
      <c r="S147" s="68">
        <v>3</v>
      </c>
      <c r="T147" s="68">
        <v>16</v>
      </c>
      <c r="U147" s="68" t="s">
        <v>85</v>
      </c>
      <c r="V147" s="68" t="s">
        <v>83</v>
      </c>
      <c r="W147" s="69">
        <v>0.96410960139115398</v>
      </c>
      <c r="X147" s="68" t="s">
        <v>84</v>
      </c>
      <c r="Y147" s="68" t="s">
        <v>84</v>
      </c>
      <c r="Z147" s="68" t="s">
        <v>84</v>
      </c>
      <c r="AA147" s="69">
        <v>82.658233642578125</v>
      </c>
      <c r="AB147" s="68" t="s">
        <v>83</v>
      </c>
      <c r="AC147" s="68" t="s">
        <v>83</v>
      </c>
      <c r="AD147" s="68" t="s">
        <v>83</v>
      </c>
    </row>
    <row r="148" spans="1:30" x14ac:dyDescent="0.15">
      <c r="A148" s="68">
        <v>100</v>
      </c>
      <c r="B148" s="68" t="s">
        <v>349</v>
      </c>
      <c r="C148" s="68" t="b">
        <v>0</v>
      </c>
      <c r="D148" s="68" t="s">
        <v>225</v>
      </c>
      <c r="E148" s="68" t="s">
        <v>78</v>
      </c>
      <c r="F148" s="71">
        <v>23.269388198852539</v>
      </c>
      <c r="G148" s="69">
        <v>23.628995895385742</v>
      </c>
      <c r="H148" s="69">
        <v>0.50856208801269531</v>
      </c>
      <c r="I148" s="73">
        <v>907.96173095703125</v>
      </c>
      <c r="J148" s="69">
        <v>721.8048095703125</v>
      </c>
      <c r="K148" s="69">
        <v>263.26565551757812</v>
      </c>
      <c r="L148" s="69">
        <v>32.552101135253906</v>
      </c>
      <c r="M148" s="69">
        <v>0.99470001459121704</v>
      </c>
      <c r="N148" s="69">
        <v>-3.1380999088287354</v>
      </c>
      <c r="O148" s="69">
        <v>108.28795623779297</v>
      </c>
      <c r="P148" s="68" t="b">
        <v>1</v>
      </c>
      <c r="Q148" s="69">
        <v>0.40217387021437079</v>
      </c>
      <c r="R148" s="68" t="b">
        <v>1</v>
      </c>
      <c r="S148" s="68">
        <v>3</v>
      </c>
      <c r="T148" s="68">
        <v>17</v>
      </c>
      <c r="U148" s="68" t="s">
        <v>85</v>
      </c>
      <c r="V148" s="68" t="s">
        <v>83</v>
      </c>
      <c r="W148" s="69">
        <v>0.97740551739307224</v>
      </c>
      <c r="X148" s="68" t="s">
        <v>84</v>
      </c>
      <c r="Y148" s="68" t="s">
        <v>84</v>
      </c>
      <c r="Z148" s="68" t="s">
        <v>112</v>
      </c>
      <c r="AA148" s="69">
        <v>82.658233642578125</v>
      </c>
      <c r="AB148" s="68" t="s">
        <v>83</v>
      </c>
      <c r="AC148" s="68" t="s">
        <v>83</v>
      </c>
      <c r="AD148" s="68" t="s">
        <v>83</v>
      </c>
    </row>
    <row r="149" spans="1:30" x14ac:dyDescent="0.15">
      <c r="A149" s="68">
        <v>101</v>
      </c>
      <c r="B149" s="68" t="s">
        <v>348</v>
      </c>
      <c r="C149" s="68" t="b">
        <v>0</v>
      </c>
      <c r="D149" s="68" t="s">
        <v>223</v>
      </c>
      <c r="E149" s="68" t="s">
        <v>78</v>
      </c>
      <c r="F149" s="71">
        <v>23.007865905761719</v>
      </c>
      <c r="G149" s="69">
        <v>22.991252899169922</v>
      </c>
      <c r="H149" s="69">
        <v>2.3492990061640739E-2</v>
      </c>
      <c r="I149" s="73">
        <v>1100.0321044921875</v>
      </c>
      <c r="J149" s="69">
        <v>1113.605224609375</v>
      </c>
      <c r="K149" s="69">
        <v>19.195377349853516</v>
      </c>
      <c r="L149" s="69">
        <v>32.552101135253906</v>
      </c>
      <c r="M149" s="69">
        <v>0.99470001459121704</v>
      </c>
      <c r="N149" s="69">
        <v>-3.1380999088287354</v>
      </c>
      <c r="O149" s="69">
        <v>108.28795623779297</v>
      </c>
      <c r="P149" s="68" t="b">
        <v>1</v>
      </c>
      <c r="Q149" s="69">
        <v>0.40217387021437079</v>
      </c>
      <c r="R149" s="68" t="b">
        <v>1</v>
      </c>
      <c r="S149" s="68">
        <v>3</v>
      </c>
      <c r="T149" s="68">
        <v>18</v>
      </c>
      <c r="U149" s="68" t="s">
        <v>85</v>
      </c>
      <c r="V149" s="68" t="s">
        <v>83</v>
      </c>
      <c r="W149" s="69">
        <v>0.97438844200942643</v>
      </c>
      <c r="X149" s="68" t="s">
        <v>84</v>
      </c>
      <c r="Y149" s="68" t="s">
        <v>84</v>
      </c>
      <c r="Z149" s="68" t="s">
        <v>84</v>
      </c>
      <c r="AA149" s="69">
        <v>82.808006286621094</v>
      </c>
      <c r="AB149" s="68" t="s">
        <v>83</v>
      </c>
      <c r="AC149" s="68" t="s">
        <v>83</v>
      </c>
      <c r="AD149" s="68" t="s">
        <v>83</v>
      </c>
    </row>
    <row r="150" spans="1:30" x14ac:dyDescent="0.15">
      <c r="A150" s="68">
        <v>102</v>
      </c>
      <c r="B150" s="68" t="s">
        <v>347</v>
      </c>
      <c r="C150" s="68" t="b">
        <v>0</v>
      </c>
      <c r="D150" s="68" t="s">
        <v>221</v>
      </c>
      <c r="E150" s="68" t="s">
        <v>78</v>
      </c>
      <c r="F150" s="71">
        <v>23.266141891479492</v>
      </c>
      <c r="G150" s="69">
        <v>23.217575073242188</v>
      </c>
      <c r="H150" s="69">
        <v>6.8682506680488586E-2</v>
      </c>
      <c r="I150" s="73">
        <v>910.1270751953125</v>
      </c>
      <c r="J150" s="69">
        <v>943.743408203125</v>
      </c>
      <c r="K150" s="69">
        <v>47.540672302246094</v>
      </c>
      <c r="L150" s="69">
        <v>32.552101135253906</v>
      </c>
      <c r="M150" s="69">
        <v>0.99470001459121704</v>
      </c>
      <c r="N150" s="69">
        <v>-3.1380999088287354</v>
      </c>
      <c r="O150" s="69">
        <v>108.28795623779297</v>
      </c>
      <c r="P150" s="68" t="b">
        <v>1</v>
      </c>
      <c r="Q150" s="69">
        <v>0.40217387021437079</v>
      </c>
      <c r="R150" s="68" t="b">
        <v>1</v>
      </c>
      <c r="S150" s="68">
        <v>3</v>
      </c>
      <c r="T150" s="68">
        <v>17</v>
      </c>
      <c r="U150" s="68" t="s">
        <v>85</v>
      </c>
      <c r="V150" s="68" t="s">
        <v>83</v>
      </c>
      <c r="W150" s="69">
        <v>0.94545511239861868</v>
      </c>
      <c r="X150" s="68" t="s">
        <v>84</v>
      </c>
      <c r="Y150" s="68" t="s">
        <v>84</v>
      </c>
      <c r="Z150" s="68" t="s">
        <v>84</v>
      </c>
      <c r="AA150" s="69">
        <v>82.808006286621094</v>
      </c>
      <c r="AB150" s="68" t="s">
        <v>83</v>
      </c>
      <c r="AC150" s="68" t="s">
        <v>83</v>
      </c>
      <c r="AD150" s="68" t="s">
        <v>83</v>
      </c>
    </row>
    <row r="151" spans="1:30" x14ac:dyDescent="0.15">
      <c r="A151" s="68">
        <v>103</v>
      </c>
      <c r="B151" s="68" t="s">
        <v>346</v>
      </c>
      <c r="C151" s="68" t="b">
        <v>0</v>
      </c>
      <c r="D151" s="68" t="s">
        <v>219</v>
      </c>
      <c r="E151" s="68" t="s">
        <v>78</v>
      </c>
      <c r="F151" s="71">
        <v>22.52055549621582</v>
      </c>
      <c r="G151" s="69">
        <v>22.47210693359375</v>
      </c>
      <c r="H151" s="69">
        <v>6.8517960608005524E-2</v>
      </c>
      <c r="I151" s="73">
        <v>1572.8731689453125</v>
      </c>
      <c r="J151" s="69">
        <v>1630.824462890625</v>
      </c>
      <c r="K151" s="69">
        <v>81.955421447753906</v>
      </c>
      <c r="L151" s="69">
        <v>32.552101135253906</v>
      </c>
      <c r="M151" s="69">
        <v>0.99470001459121704</v>
      </c>
      <c r="N151" s="69">
        <v>-3.1380999088287354</v>
      </c>
      <c r="O151" s="69">
        <v>108.28795623779297</v>
      </c>
      <c r="P151" s="68" t="b">
        <v>1</v>
      </c>
      <c r="Q151" s="69">
        <v>0.40217387021437079</v>
      </c>
      <c r="R151" s="68" t="b">
        <v>1</v>
      </c>
      <c r="S151" s="68">
        <v>3</v>
      </c>
      <c r="T151" s="68">
        <v>17</v>
      </c>
      <c r="U151" s="68" t="s">
        <v>85</v>
      </c>
      <c r="V151" s="68" t="s">
        <v>83</v>
      </c>
      <c r="W151" s="69">
        <v>0.97817500727062945</v>
      </c>
      <c r="X151" s="68" t="s">
        <v>84</v>
      </c>
      <c r="Y151" s="68" t="s">
        <v>84</v>
      </c>
      <c r="Z151" s="68" t="s">
        <v>84</v>
      </c>
      <c r="AA151" s="69">
        <v>82.808006286621094</v>
      </c>
      <c r="AB151" s="68" t="s">
        <v>83</v>
      </c>
      <c r="AC151" s="68" t="s">
        <v>83</v>
      </c>
      <c r="AD151" s="68" t="s">
        <v>83</v>
      </c>
    </row>
    <row r="152" spans="1:30" x14ac:dyDescent="0.15">
      <c r="A152" s="68">
        <v>104</v>
      </c>
      <c r="B152" s="68" t="s">
        <v>345</v>
      </c>
      <c r="C152" s="68" t="b">
        <v>0</v>
      </c>
      <c r="D152" s="68" t="s">
        <v>217</v>
      </c>
      <c r="E152" s="68" t="s">
        <v>78</v>
      </c>
      <c r="F152" s="71">
        <v>30.025556564331055</v>
      </c>
      <c r="G152" s="69">
        <v>30.128582000732422</v>
      </c>
      <c r="H152" s="69">
        <v>0.14569996297359467</v>
      </c>
      <c r="I152" s="73">
        <v>6.3843817710876465</v>
      </c>
      <c r="J152" s="69">
        <v>5.936467170715332</v>
      </c>
      <c r="K152" s="69">
        <v>0.63344693183898926</v>
      </c>
      <c r="L152" s="69">
        <v>32.552101135253906</v>
      </c>
      <c r="M152" s="69">
        <v>0.99470001459121704</v>
      </c>
      <c r="N152" s="69">
        <v>-3.1380999088287354</v>
      </c>
      <c r="O152" s="69">
        <v>108.28795623779297</v>
      </c>
      <c r="P152" s="68" t="b">
        <v>1</v>
      </c>
      <c r="Q152" s="69">
        <v>0.40217387021437079</v>
      </c>
      <c r="R152" s="68" t="b">
        <v>1</v>
      </c>
      <c r="S152" s="68">
        <v>3</v>
      </c>
      <c r="T152" s="68">
        <v>24</v>
      </c>
      <c r="U152" s="68" t="s">
        <v>85</v>
      </c>
      <c r="V152" s="68" t="s">
        <v>83</v>
      </c>
      <c r="W152" s="69">
        <v>0.96124300374890215</v>
      </c>
      <c r="X152" s="68" t="s">
        <v>84</v>
      </c>
      <c r="Y152" s="68" t="s">
        <v>84</v>
      </c>
      <c r="Z152" s="68" t="s">
        <v>84</v>
      </c>
      <c r="AA152" s="69">
        <v>82.808006286621094</v>
      </c>
      <c r="AB152" s="68" t="s">
        <v>83</v>
      </c>
      <c r="AC152" s="68" t="s">
        <v>83</v>
      </c>
      <c r="AD152" s="68" t="s">
        <v>83</v>
      </c>
    </row>
    <row r="153" spans="1:30" x14ac:dyDescent="0.15">
      <c r="A153" s="68">
        <v>105</v>
      </c>
      <c r="B153" s="68" t="s">
        <v>344</v>
      </c>
      <c r="C153" s="68" t="b">
        <v>0</v>
      </c>
      <c r="D153" s="68" t="s">
        <v>215</v>
      </c>
      <c r="E153" s="68" t="s">
        <v>78</v>
      </c>
      <c r="F153" s="71">
        <v>28.589000701904297</v>
      </c>
      <c r="G153" s="69">
        <v>28.646007537841797</v>
      </c>
      <c r="H153" s="69">
        <v>8.0619841814041138E-2</v>
      </c>
      <c r="I153" s="73">
        <v>18.318828582763672</v>
      </c>
      <c r="J153" s="69">
        <v>17.583749771118164</v>
      </c>
      <c r="K153" s="69">
        <v>1.0395584106445312</v>
      </c>
      <c r="L153" s="69">
        <v>32.552101135253906</v>
      </c>
      <c r="M153" s="69">
        <v>0.99470001459121704</v>
      </c>
      <c r="N153" s="69">
        <v>-3.1380999088287354</v>
      </c>
      <c r="O153" s="69">
        <v>108.28795623779297</v>
      </c>
      <c r="P153" s="68" t="b">
        <v>1</v>
      </c>
      <c r="Q153" s="69">
        <v>0.40217387021437079</v>
      </c>
      <c r="R153" s="68" t="b">
        <v>1</v>
      </c>
      <c r="S153" s="68">
        <v>3</v>
      </c>
      <c r="T153" s="68">
        <v>22</v>
      </c>
      <c r="U153" s="68" t="s">
        <v>85</v>
      </c>
      <c r="V153" s="68" t="s">
        <v>83</v>
      </c>
      <c r="W153" s="69">
        <v>0.96509720004617428</v>
      </c>
      <c r="X153" s="68" t="s">
        <v>84</v>
      </c>
      <c r="Y153" s="68" t="s">
        <v>84</v>
      </c>
      <c r="Z153" s="68" t="s">
        <v>84</v>
      </c>
      <c r="AA153" s="69">
        <v>82.670394897460938</v>
      </c>
      <c r="AB153" s="68" t="s">
        <v>83</v>
      </c>
      <c r="AC153" s="68" t="s">
        <v>83</v>
      </c>
      <c r="AD153" s="68" t="s">
        <v>83</v>
      </c>
    </row>
    <row r="154" spans="1:30" x14ac:dyDescent="0.15">
      <c r="A154" s="68">
        <v>106</v>
      </c>
      <c r="B154" s="68" t="s">
        <v>343</v>
      </c>
      <c r="C154" s="68" t="b">
        <v>0</v>
      </c>
      <c r="D154" s="68" t="s">
        <v>213</v>
      </c>
      <c r="E154" s="68" t="s">
        <v>78</v>
      </c>
      <c r="F154" s="71">
        <v>29.843681335449219</v>
      </c>
      <c r="G154" s="69">
        <v>29.572214126586914</v>
      </c>
      <c r="H154" s="69">
        <v>0.38391262292861938</v>
      </c>
      <c r="I154" s="73">
        <v>7.2958512306213379</v>
      </c>
      <c r="J154" s="69">
        <v>9.0811758041381836</v>
      </c>
      <c r="K154" s="69">
        <v>2.5248298645019531</v>
      </c>
      <c r="L154" s="69">
        <v>32.552101135253906</v>
      </c>
      <c r="M154" s="69">
        <v>0.99470001459121704</v>
      </c>
      <c r="N154" s="69">
        <v>-3.1380999088287354</v>
      </c>
      <c r="O154" s="69">
        <v>108.28795623779297</v>
      </c>
      <c r="P154" s="68" t="b">
        <v>1</v>
      </c>
      <c r="Q154" s="69">
        <v>0.40217387021437079</v>
      </c>
      <c r="R154" s="68" t="b">
        <v>1</v>
      </c>
      <c r="S154" s="68">
        <v>3</v>
      </c>
      <c r="T154" s="68">
        <v>23</v>
      </c>
      <c r="U154" s="68" t="s">
        <v>85</v>
      </c>
      <c r="V154" s="68" t="s">
        <v>83</v>
      </c>
      <c r="W154" s="69">
        <v>0.96505272076617932</v>
      </c>
      <c r="X154" s="68" t="s">
        <v>84</v>
      </c>
      <c r="Y154" s="68" t="s">
        <v>84</v>
      </c>
      <c r="Z154" s="68" t="s">
        <v>84</v>
      </c>
      <c r="AA154" s="69">
        <v>82.670394897460938</v>
      </c>
      <c r="AB154" s="68" t="s">
        <v>83</v>
      </c>
      <c r="AC154" s="68" t="s">
        <v>83</v>
      </c>
      <c r="AD154" s="68" t="s">
        <v>83</v>
      </c>
    </row>
    <row r="155" spans="1:30" x14ac:dyDescent="0.15">
      <c r="A155" s="68">
        <v>107</v>
      </c>
      <c r="B155" s="68" t="s">
        <v>342</v>
      </c>
      <c r="C155" s="68" t="b">
        <v>0</v>
      </c>
      <c r="D155" s="68" t="s">
        <v>211</v>
      </c>
      <c r="E155" s="68" t="s">
        <v>78</v>
      </c>
      <c r="F155" s="71">
        <v>28.832180023193359</v>
      </c>
      <c r="G155" s="69">
        <v>28.857563018798828</v>
      </c>
      <c r="H155" s="69">
        <v>3.5898324102163315E-2</v>
      </c>
      <c r="I155" s="73">
        <v>15.325165748596191</v>
      </c>
      <c r="J155" s="69">
        <v>15.044977188110352</v>
      </c>
      <c r="K155" s="69">
        <v>0.39624577760696411</v>
      </c>
      <c r="L155" s="69">
        <v>32.552101135253906</v>
      </c>
      <c r="M155" s="69">
        <v>0.99470001459121704</v>
      </c>
      <c r="N155" s="69">
        <v>-3.1380999088287354</v>
      </c>
      <c r="O155" s="69">
        <v>108.28795623779297</v>
      </c>
      <c r="P155" s="68" t="b">
        <v>1</v>
      </c>
      <c r="Q155" s="69">
        <v>0.40217387021437079</v>
      </c>
      <c r="R155" s="68" t="b">
        <v>1</v>
      </c>
      <c r="S155" s="68">
        <v>3</v>
      </c>
      <c r="T155" s="68">
        <v>23</v>
      </c>
      <c r="U155" s="68" t="s">
        <v>85</v>
      </c>
      <c r="V155" s="68" t="s">
        <v>83</v>
      </c>
      <c r="W155" s="69">
        <v>0.96673928973014567</v>
      </c>
      <c r="X155" s="68" t="s">
        <v>84</v>
      </c>
      <c r="Y155" s="68" t="s">
        <v>84</v>
      </c>
      <c r="Z155" s="68" t="s">
        <v>84</v>
      </c>
      <c r="AA155" s="69">
        <v>82.783187866210938</v>
      </c>
      <c r="AB155" s="68" t="s">
        <v>83</v>
      </c>
      <c r="AC155" s="68" t="s">
        <v>83</v>
      </c>
      <c r="AD155" s="68" t="s">
        <v>83</v>
      </c>
    </row>
    <row r="156" spans="1:30" x14ac:dyDescent="0.15">
      <c r="A156" s="68">
        <v>108</v>
      </c>
      <c r="B156" s="68" t="s">
        <v>341</v>
      </c>
      <c r="C156" s="68" t="b">
        <v>0</v>
      </c>
      <c r="D156" s="68" t="s">
        <v>209</v>
      </c>
      <c r="E156" s="68" t="s">
        <v>78</v>
      </c>
      <c r="F156" s="71">
        <v>28.564189910888672</v>
      </c>
      <c r="G156" s="69">
        <v>28.428182601928711</v>
      </c>
      <c r="H156" s="69">
        <v>0.19234338402748108</v>
      </c>
      <c r="I156" s="73">
        <v>18.655376434326172</v>
      </c>
      <c r="J156" s="69">
        <v>20.71589469909668</v>
      </c>
      <c r="K156" s="69">
        <v>2.9140129089355469</v>
      </c>
      <c r="L156" s="69">
        <v>32.552101135253906</v>
      </c>
      <c r="M156" s="69">
        <v>0.99470001459121704</v>
      </c>
      <c r="N156" s="69">
        <v>-3.1380999088287354</v>
      </c>
      <c r="O156" s="69">
        <v>108.28795623779297</v>
      </c>
      <c r="P156" s="68" t="b">
        <v>1</v>
      </c>
      <c r="Q156" s="69">
        <v>0.40217387021437079</v>
      </c>
      <c r="R156" s="68" t="b">
        <v>1</v>
      </c>
      <c r="S156" s="68">
        <v>3</v>
      </c>
      <c r="T156" s="68">
        <v>22</v>
      </c>
      <c r="U156" s="68" t="s">
        <v>85</v>
      </c>
      <c r="V156" s="68" t="s">
        <v>83</v>
      </c>
      <c r="W156" s="69">
        <v>0.96298013557761497</v>
      </c>
      <c r="X156" s="68" t="s">
        <v>84</v>
      </c>
      <c r="Y156" s="68" t="s">
        <v>84</v>
      </c>
      <c r="Z156" s="68" t="s">
        <v>84</v>
      </c>
      <c r="AA156" s="69">
        <v>82.783187866210938</v>
      </c>
      <c r="AB156" s="68" t="s">
        <v>83</v>
      </c>
      <c r="AC156" s="68" t="s">
        <v>83</v>
      </c>
      <c r="AD156" s="68" t="s">
        <v>83</v>
      </c>
    </row>
    <row r="157" spans="1:30" x14ac:dyDescent="0.15">
      <c r="A157" s="68">
        <v>109</v>
      </c>
      <c r="B157" s="68" t="s">
        <v>340</v>
      </c>
      <c r="C157" s="68" t="b">
        <v>0</v>
      </c>
      <c r="D157" s="68" t="s">
        <v>207</v>
      </c>
      <c r="E157" s="68" t="s">
        <v>78</v>
      </c>
      <c r="F157" s="71">
        <v>30.027942657470703</v>
      </c>
      <c r="G157" s="69">
        <v>29.478122711181641</v>
      </c>
      <c r="H157" s="69">
        <v>0.77756416797637939</v>
      </c>
      <c r="I157" s="73">
        <v>6.3732137680053711</v>
      </c>
      <c r="J157" s="69">
        <v>10.327375411987305</v>
      </c>
      <c r="K157" s="69">
        <v>5.5920281410217285</v>
      </c>
      <c r="L157" s="69">
        <v>32.552101135253906</v>
      </c>
      <c r="M157" s="69">
        <v>0.99470001459121704</v>
      </c>
      <c r="N157" s="69">
        <v>-3.1380999088287354</v>
      </c>
      <c r="O157" s="69">
        <v>108.28795623779297</v>
      </c>
      <c r="P157" s="68" t="b">
        <v>1</v>
      </c>
      <c r="Q157" s="69">
        <v>0.40217387021437079</v>
      </c>
      <c r="R157" s="68" t="b">
        <v>1</v>
      </c>
      <c r="S157" s="68">
        <v>3</v>
      </c>
      <c r="T157" s="68">
        <v>24</v>
      </c>
      <c r="U157" s="68" t="s">
        <v>85</v>
      </c>
      <c r="V157" s="68" t="s">
        <v>83</v>
      </c>
      <c r="W157" s="69">
        <v>0.88137882557786906</v>
      </c>
      <c r="X157" s="68" t="s">
        <v>84</v>
      </c>
      <c r="Y157" s="68" t="s">
        <v>84</v>
      </c>
      <c r="Z157" s="68" t="s">
        <v>112</v>
      </c>
      <c r="AA157" s="69">
        <v>82.762825012207031</v>
      </c>
      <c r="AB157" s="68" t="s">
        <v>83</v>
      </c>
      <c r="AC157" s="68" t="s">
        <v>83</v>
      </c>
      <c r="AD157" s="68" t="s">
        <v>83</v>
      </c>
    </row>
    <row r="158" spans="1:30" x14ac:dyDescent="0.15">
      <c r="A158" s="68">
        <v>110</v>
      </c>
      <c r="B158" s="68" t="s">
        <v>339</v>
      </c>
      <c r="C158" s="68" t="b">
        <v>0</v>
      </c>
      <c r="D158" s="68" t="s">
        <v>205</v>
      </c>
      <c r="E158" s="68" t="s">
        <v>78</v>
      </c>
      <c r="F158" s="71">
        <v>28.352766036987305</v>
      </c>
      <c r="G158" s="69">
        <v>28.313236236572266</v>
      </c>
      <c r="H158" s="69">
        <v>5.5902231484651566E-2</v>
      </c>
      <c r="I158" s="73">
        <v>21.785985946655273</v>
      </c>
      <c r="J158" s="69">
        <v>22.436561584472656</v>
      </c>
      <c r="K158" s="69">
        <v>0.92005288600921631</v>
      </c>
      <c r="L158" s="69">
        <v>32.552101135253906</v>
      </c>
      <c r="M158" s="69">
        <v>0.99470001459121704</v>
      </c>
      <c r="N158" s="69">
        <v>-3.1380999088287354</v>
      </c>
      <c r="O158" s="69">
        <v>108.28795623779297</v>
      </c>
      <c r="P158" s="68" t="b">
        <v>1</v>
      </c>
      <c r="Q158" s="69">
        <v>0.40217387021437079</v>
      </c>
      <c r="R158" s="68" t="b">
        <v>1</v>
      </c>
      <c r="S158" s="68">
        <v>3</v>
      </c>
      <c r="T158" s="68">
        <v>23</v>
      </c>
      <c r="U158" s="68" t="s">
        <v>85</v>
      </c>
      <c r="V158" s="68" t="s">
        <v>83</v>
      </c>
      <c r="W158" s="69">
        <v>0.95846197594688332</v>
      </c>
      <c r="X158" s="68" t="s">
        <v>84</v>
      </c>
      <c r="Y158" s="68" t="s">
        <v>84</v>
      </c>
      <c r="Z158" s="68" t="s">
        <v>84</v>
      </c>
      <c r="AA158" s="69">
        <v>82.762825012207031</v>
      </c>
      <c r="AB158" s="68" t="s">
        <v>83</v>
      </c>
      <c r="AC158" s="68" t="s">
        <v>83</v>
      </c>
      <c r="AD158" s="68" t="s">
        <v>83</v>
      </c>
    </row>
    <row r="159" spans="1:30" x14ac:dyDescent="0.15">
      <c r="A159" s="68">
        <v>111</v>
      </c>
      <c r="B159" s="68" t="s">
        <v>338</v>
      </c>
      <c r="C159" s="68" t="b">
        <v>0</v>
      </c>
      <c r="D159" s="68" t="s">
        <v>203</v>
      </c>
      <c r="E159" s="68" t="s">
        <v>78</v>
      </c>
      <c r="F159" s="71">
        <v>28.928213119506836</v>
      </c>
      <c r="G159" s="69">
        <v>28.889461517333984</v>
      </c>
      <c r="H159" s="69">
        <v>5.4801691323518753E-2</v>
      </c>
      <c r="I159" s="73">
        <v>14.282455444335938</v>
      </c>
      <c r="J159" s="69">
        <v>14.700322151184082</v>
      </c>
      <c r="K159" s="69">
        <v>0.59095275402069092</v>
      </c>
      <c r="L159" s="69">
        <v>32.552101135253906</v>
      </c>
      <c r="M159" s="69">
        <v>0.99470001459121704</v>
      </c>
      <c r="N159" s="69">
        <v>-3.1380999088287354</v>
      </c>
      <c r="O159" s="69">
        <v>108.28795623779297</v>
      </c>
      <c r="P159" s="68" t="b">
        <v>1</v>
      </c>
      <c r="Q159" s="69">
        <v>0.40217387021437079</v>
      </c>
      <c r="R159" s="68" t="b">
        <v>1</v>
      </c>
      <c r="S159" s="68">
        <v>3</v>
      </c>
      <c r="T159" s="68">
        <v>23</v>
      </c>
      <c r="U159" s="68" t="s">
        <v>85</v>
      </c>
      <c r="V159" s="68" t="s">
        <v>83</v>
      </c>
      <c r="W159" s="69">
        <v>0.95847602341311788</v>
      </c>
      <c r="X159" s="68" t="s">
        <v>84</v>
      </c>
      <c r="Y159" s="68" t="s">
        <v>84</v>
      </c>
      <c r="Z159" s="68" t="s">
        <v>84</v>
      </c>
      <c r="AA159" s="69">
        <v>82.537460327148438</v>
      </c>
      <c r="AB159" s="68" t="s">
        <v>83</v>
      </c>
      <c r="AC159" s="68" t="s">
        <v>83</v>
      </c>
      <c r="AD159" s="68" t="s">
        <v>83</v>
      </c>
    </row>
    <row r="160" spans="1:30" x14ac:dyDescent="0.15">
      <c r="A160" s="68">
        <v>112</v>
      </c>
      <c r="B160" s="68" t="s">
        <v>337</v>
      </c>
      <c r="C160" s="68" t="b">
        <v>0</v>
      </c>
      <c r="D160" s="68" t="s">
        <v>201</v>
      </c>
      <c r="E160" s="68" t="s">
        <v>78</v>
      </c>
      <c r="F160" s="71">
        <v>28.733142852783203</v>
      </c>
      <c r="G160" s="69">
        <v>28.588703155517578</v>
      </c>
      <c r="H160" s="69">
        <v>0.20426857471466064</v>
      </c>
      <c r="I160" s="73">
        <v>16.480287551879883</v>
      </c>
      <c r="J160" s="69">
        <v>18.425830841064453</v>
      </c>
      <c r="K160" s="69">
        <v>2.7514123916625977</v>
      </c>
      <c r="L160" s="69">
        <v>32.552101135253906</v>
      </c>
      <c r="M160" s="69">
        <v>0.99470001459121704</v>
      </c>
      <c r="N160" s="69">
        <v>-3.1380999088287354</v>
      </c>
      <c r="O160" s="69">
        <v>108.28795623779297</v>
      </c>
      <c r="P160" s="68" t="b">
        <v>1</v>
      </c>
      <c r="Q160" s="69">
        <v>0.40217387021437079</v>
      </c>
      <c r="R160" s="68" t="b">
        <v>1</v>
      </c>
      <c r="S160" s="68">
        <v>3</v>
      </c>
      <c r="T160" s="68">
        <v>22</v>
      </c>
      <c r="U160" s="68" t="s">
        <v>85</v>
      </c>
      <c r="V160" s="68" t="s">
        <v>83</v>
      </c>
      <c r="W160" s="69">
        <v>0.97063868837359912</v>
      </c>
      <c r="X160" s="68" t="s">
        <v>84</v>
      </c>
      <c r="Y160" s="68" t="s">
        <v>84</v>
      </c>
      <c r="Z160" s="68" t="s">
        <v>84</v>
      </c>
      <c r="AA160" s="69">
        <v>82.650146484375</v>
      </c>
      <c r="AB160" s="68" t="s">
        <v>83</v>
      </c>
      <c r="AC160" s="68" t="s">
        <v>83</v>
      </c>
      <c r="AD160" s="68" t="s">
        <v>83</v>
      </c>
    </row>
    <row r="161" spans="1:30" x14ac:dyDescent="0.15">
      <c r="A161" s="68">
        <v>113</v>
      </c>
      <c r="B161" s="68" t="s">
        <v>336</v>
      </c>
      <c r="C161" s="68" t="b">
        <v>0</v>
      </c>
      <c r="D161" s="68" t="s">
        <v>199</v>
      </c>
      <c r="E161" s="68" t="s">
        <v>78</v>
      </c>
      <c r="F161" s="71">
        <v>27.972269058227539</v>
      </c>
      <c r="G161" s="69">
        <v>28.117013931274414</v>
      </c>
      <c r="H161" s="69">
        <v>0.20470015704631805</v>
      </c>
      <c r="I161" s="73">
        <v>28.802352905273438</v>
      </c>
      <c r="J161" s="69">
        <v>26.046403884887695</v>
      </c>
      <c r="K161" s="69">
        <v>3.8975005149841309</v>
      </c>
      <c r="L161" s="69">
        <v>32.552101135253906</v>
      </c>
      <c r="M161" s="69">
        <v>0.99470001459121704</v>
      </c>
      <c r="N161" s="69">
        <v>-3.1380999088287354</v>
      </c>
      <c r="O161" s="69">
        <v>108.28795623779297</v>
      </c>
      <c r="P161" s="68" t="b">
        <v>1</v>
      </c>
      <c r="Q161" s="69">
        <v>0.40217387021437079</v>
      </c>
      <c r="R161" s="68" t="b">
        <v>1</v>
      </c>
      <c r="S161" s="68">
        <v>3</v>
      </c>
      <c r="T161" s="68">
        <v>23</v>
      </c>
      <c r="U161" s="68" t="s">
        <v>85</v>
      </c>
      <c r="V161" s="68" t="s">
        <v>83</v>
      </c>
      <c r="W161" s="69">
        <v>0.95936645376487473</v>
      </c>
      <c r="X161" s="68" t="s">
        <v>84</v>
      </c>
      <c r="Y161" s="68" t="s">
        <v>84</v>
      </c>
      <c r="Z161" s="68" t="s">
        <v>84</v>
      </c>
      <c r="AA161" s="69">
        <v>82.717147827148438</v>
      </c>
      <c r="AB161" s="68" t="s">
        <v>83</v>
      </c>
      <c r="AC161" s="68" t="s">
        <v>83</v>
      </c>
      <c r="AD161" s="68" t="s">
        <v>83</v>
      </c>
    </row>
    <row r="162" spans="1:30" x14ac:dyDescent="0.15">
      <c r="A162" s="68">
        <v>114</v>
      </c>
      <c r="B162" s="68" t="s">
        <v>335</v>
      </c>
      <c r="C162" s="68" t="b">
        <v>0</v>
      </c>
      <c r="D162" s="68" t="s">
        <v>197</v>
      </c>
      <c r="E162" s="68" t="s">
        <v>78</v>
      </c>
      <c r="F162" s="71">
        <v>28.616785049438477</v>
      </c>
      <c r="G162" s="69">
        <v>28.545755386352539</v>
      </c>
      <c r="H162" s="69">
        <v>0.10045111179351807</v>
      </c>
      <c r="I162" s="73">
        <v>17.949148178100586</v>
      </c>
      <c r="J162" s="69">
        <v>18.935117721557617</v>
      </c>
      <c r="K162" s="69">
        <v>1.394371509552002</v>
      </c>
      <c r="L162" s="69">
        <v>32.552101135253906</v>
      </c>
      <c r="M162" s="69">
        <v>0.99470001459121704</v>
      </c>
      <c r="N162" s="69">
        <v>-3.1380999088287354</v>
      </c>
      <c r="O162" s="69">
        <v>108.28795623779297</v>
      </c>
      <c r="P162" s="68" t="b">
        <v>1</v>
      </c>
      <c r="Q162" s="69">
        <v>0.40217387021437079</v>
      </c>
      <c r="R162" s="68" t="b">
        <v>1</v>
      </c>
      <c r="S162" s="68">
        <v>3</v>
      </c>
      <c r="T162" s="68">
        <v>22</v>
      </c>
      <c r="U162" s="68" t="s">
        <v>85</v>
      </c>
      <c r="V162" s="68" t="s">
        <v>83</v>
      </c>
      <c r="W162" s="69">
        <v>0.9559191626199488</v>
      </c>
      <c r="X162" s="68" t="s">
        <v>84</v>
      </c>
      <c r="Y162" s="68" t="s">
        <v>84</v>
      </c>
      <c r="Z162" s="68" t="s">
        <v>84</v>
      </c>
      <c r="AA162" s="69">
        <v>82.717147827148438</v>
      </c>
      <c r="AB162" s="68" t="s">
        <v>83</v>
      </c>
      <c r="AC162" s="68" t="s">
        <v>83</v>
      </c>
      <c r="AD162" s="68" t="s">
        <v>83</v>
      </c>
    </row>
    <row r="163" spans="1:30" x14ac:dyDescent="0.15">
      <c r="A163" s="68">
        <v>115</v>
      </c>
      <c r="B163" s="68" t="s">
        <v>334</v>
      </c>
      <c r="C163" s="68" t="b">
        <v>0</v>
      </c>
      <c r="D163" s="68" t="s">
        <v>195</v>
      </c>
      <c r="E163" s="68" t="s">
        <v>78</v>
      </c>
      <c r="F163" s="71">
        <v>27.89130973815918</v>
      </c>
      <c r="G163" s="69">
        <v>27.997848510742188</v>
      </c>
      <c r="H163" s="69">
        <v>0.15066857635974884</v>
      </c>
      <c r="I163" s="73">
        <v>30.565170288085938</v>
      </c>
      <c r="J163" s="69">
        <v>28.353218078613281</v>
      </c>
      <c r="K163" s="69">
        <v>3.128171443939209</v>
      </c>
      <c r="L163" s="69">
        <v>32.552101135253906</v>
      </c>
      <c r="M163" s="69">
        <v>0.99470001459121704</v>
      </c>
      <c r="N163" s="69">
        <v>-3.1380999088287354</v>
      </c>
      <c r="O163" s="69">
        <v>108.28795623779297</v>
      </c>
      <c r="P163" s="68" t="b">
        <v>1</v>
      </c>
      <c r="Q163" s="69">
        <v>0.40217387021437079</v>
      </c>
      <c r="R163" s="68" t="b">
        <v>1</v>
      </c>
      <c r="S163" s="68">
        <v>3</v>
      </c>
      <c r="T163" s="68">
        <v>21</v>
      </c>
      <c r="U163" s="68" t="s">
        <v>85</v>
      </c>
      <c r="V163" s="68" t="s">
        <v>83</v>
      </c>
      <c r="W163" s="69">
        <v>0.96112971450575757</v>
      </c>
      <c r="X163" s="68" t="s">
        <v>84</v>
      </c>
      <c r="Y163" s="68" t="s">
        <v>84</v>
      </c>
      <c r="Z163" s="68" t="s">
        <v>84</v>
      </c>
      <c r="AA163" s="69">
        <v>82.717147827148438</v>
      </c>
      <c r="AB163" s="68" t="s">
        <v>83</v>
      </c>
      <c r="AC163" s="68" t="s">
        <v>83</v>
      </c>
      <c r="AD163" s="68" t="s">
        <v>83</v>
      </c>
    </row>
    <row r="164" spans="1:30" x14ac:dyDescent="0.15">
      <c r="A164" s="68">
        <v>116</v>
      </c>
      <c r="B164" s="68" t="s">
        <v>333</v>
      </c>
      <c r="C164" s="68" t="b">
        <v>0</v>
      </c>
      <c r="D164" s="68" t="s">
        <v>193</v>
      </c>
      <c r="E164" s="68" t="s">
        <v>78</v>
      </c>
      <c r="F164" s="71">
        <v>28.510534286499023</v>
      </c>
      <c r="G164" s="69">
        <v>28.49290657043457</v>
      </c>
      <c r="H164" s="69">
        <v>2.4929355829954147E-2</v>
      </c>
      <c r="I164" s="73">
        <v>19.404485702514648</v>
      </c>
      <c r="J164" s="69">
        <v>19.658744812011719</v>
      </c>
      <c r="K164" s="69">
        <v>0.35957667231559753</v>
      </c>
      <c r="L164" s="69">
        <v>32.552101135253906</v>
      </c>
      <c r="M164" s="69">
        <v>0.99470001459121704</v>
      </c>
      <c r="N164" s="69">
        <v>-3.1380999088287354</v>
      </c>
      <c r="O164" s="69">
        <v>108.28795623779297</v>
      </c>
      <c r="P164" s="68" t="b">
        <v>1</v>
      </c>
      <c r="Q164" s="69">
        <v>0.40217387021437079</v>
      </c>
      <c r="R164" s="68" t="b">
        <v>1</v>
      </c>
      <c r="S164" s="68">
        <v>3</v>
      </c>
      <c r="T164" s="68">
        <v>22</v>
      </c>
      <c r="U164" s="68" t="s">
        <v>85</v>
      </c>
      <c r="V164" s="68" t="s">
        <v>83</v>
      </c>
      <c r="W164" s="69">
        <v>0.96098823256010679</v>
      </c>
      <c r="X164" s="68" t="s">
        <v>84</v>
      </c>
      <c r="Y164" s="68" t="s">
        <v>84</v>
      </c>
      <c r="Z164" s="68" t="s">
        <v>84</v>
      </c>
      <c r="AA164" s="69">
        <v>82.604133605957031</v>
      </c>
      <c r="AB164" s="68" t="s">
        <v>83</v>
      </c>
      <c r="AC164" s="68" t="s">
        <v>83</v>
      </c>
      <c r="AD164" s="68" t="s">
        <v>83</v>
      </c>
    </row>
    <row r="165" spans="1:30" x14ac:dyDescent="0.15">
      <c r="A165" s="68">
        <v>117</v>
      </c>
      <c r="B165" s="68" t="s">
        <v>332</v>
      </c>
      <c r="C165" s="68" t="b">
        <v>0</v>
      </c>
      <c r="D165" s="68" t="s">
        <v>191</v>
      </c>
      <c r="E165" s="68" t="s">
        <v>78</v>
      </c>
      <c r="F165" s="71">
        <v>26.473638534545898</v>
      </c>
      <c r="G165" s="69">
        <v>26.542446136474609</v>
      </c>
      <c r="H165" s="69">
        <v>9.7307294607162476E-2</v>
      </c>
      <c r="I165" s="73">
        <v>86.494361877441406</v>
      </c>
      <c r="J165" s="69">
        <v>82.34075927734375</v>
      </c>
      <c r="K165" s="69">
        <v>5.8740863800048828</v>
      </c>
      <c r="L165" s="69">
        <v>32.552101135253906</v>
      </c>
      <c r="M165" s="69">
        <v>0.99470001459121704</v>
      </c>
      <c r="N165" s="69">
        <v>-3.1380999088287354</v>
      </c>
      <c r="O165" s="69">
        <v>108.28795623779297</v>
      </c>
      <c r="P165" s="68" t="b">
        <v>1</v>
      </c>
      <c r="Q165" s="69">
        <v>0.40217387021437079</v>
      </c>
      <c r="R165" s="68" t="b">
        <v>1</v>
      </c>
      <c r="S165" s="68">
        <v>3</v>
      </c>
      <c r="T165" s="68">
        <v>19</v>
      </c>
      <c r="U165" s="68" t="s">
        <v>85</v>
      </c>
      <c r="V165" s="68" t="s">
        <v>83</v>
      </c>
      <c r="W165" s="69">
        <v>0.96055247797001819</v>
      </c>
      <c r="X165" s="68" t="s">
        <v>84</v>
      </c>
      <c r="Y165" s="68" t="s">
        <v>84</v>
      </c>
      <c r="Z165" s="68" t="s">
        <v>84</v>
      </c>
      <c r="AA165" s="69">
        <v>82.690895080566406</v>
      </c>
      <c r="AB165" s="68" t="s">
        <v>83</v>
      </c>
      <c r="AC165" s="68" t="s">
        <v>83</v>
      </c>
      <c r="AD165" s="68" t="s">
        <v>83</v>
      </c>
    </row>
    <row r="166" spans="1:30" x14ac:dyDescent="0.15">
      <c r="A166" s="68">
        <v>118</v>
      </c>
      <c r="B166" s="68" t="s">
        <v>331</v>
      </c>
      <c r="C166" s="68" t="b">
        <v>0</v>
      </c>
      <c r="D166" s="68" t="s">
        <v>189</v>
      </c>
      <c r="E166" s="68" t="s">
        <v>78</v>
      </c>
      <c r="F166" s="71">
        <v>30.947473526000977</v>
      </c>
      <c r="G166" s="69">
        <v>30.677068710327148</v>
      </c>
      <c r="H166" s="69">
        <v>0.38241016864776611</v>
      </c>
      <c r="I166" s="73">
        <v>3.2459135055541992</v>
      </c>
      <c r="J166" s="69">
        <v>4.0364360809326172</v>
      </c>
      <c r="K166" s="69">
        <v>1.1179677248001099</v>
      </c>
      <c r="L166" s="69">
        <v>32.552101135253906</v>
      </c>
      <c r="M166" s="69">
        <v>0.99470001459121704</v>
      </c>
      <c r="N166" s="69">
        <v>-3.1380999088287354</v>
      </c>
      <c r="O166" s="69">
        <v>108.28795623779297</v>
      </c>
      <c r="P166" s="68" t="b">
        <v>1</v>
      </c>
      <c r="Q166" s="69">
        <v>0.40217387021437079</v>
      </c>
      <c r="R166" s="68" t="b">
        <v>1</v>
      </c>
      <c r="S166" s="68">
        <v>3</v>
      </c>
      <c r="T166" s="68">
        <v>26</v>
      </c>
      <c r="U166" s="68" t="s">
        <v>85</v>
      </c>
      <c r="V166" s="68" t="s">
        <v>83</v>
      </c>
      <c r="W166" s="69">
        <v>0.96893238648714208</v>
      </c>
      <c r="X166" s="68" t="s">
        <v>84</v>
      </c>
      <c r="Y166" s="68" t="s">
        <v>84</v>
      </c>
      <c r="Z166" s="68" t="s">
        <v>84</v>
      </c>
      <c r="AA166" s="69">
        <v>82.578010559082031</v>
      </c>
      <c r="AB166" s="68" t="s">
        <v>83</v>
      </c>
      <c r="AC166" s="68" t="s">
        <v>83</v>
      </c>
      <c r="AD166" s="68" t="s">
        <v>83</v>
      </c>
    </row>
    <row r="167" spans="1:30" x14ac:dyDescent="0.15">
      <c r="A167" s="68">
        <v>119</v>
      </c>
      <c r="B167" s="68" t="s">
        <v>330</v>
      </c>
      <c r="C167" s="68" t="b">
        <v>0</v>
      </c>
      <c r="D167" s="68" t="s">
        <v>187</v>
      </c>
      <c r="E167" s="68" t="s">
        <v>78</v>
      </c>
      <c r="F167" s="71">
        <v>29.647539138793945</v>
      </c>
      <c r="G167" s="69">
        <v>29.750677108764648</v>
      </c>
      <c r="H167" s="69">
        <v>0.14585912227630615</v>
      </c>
      <c r="I167" s="73">
        <v>8.4251852035522461</v>
      </c>
      <c r="J167" s="69">
        <v>7.8334941864013672</v>
      </c>
      <c r="K167" s="69">
        <v>0.83677780628204346</v>
      </c>
      <c r="L167" s="69">
        <v>32.552101135253906</v>
      </c>
      <c r="M167" s="69">
        <v>0.99470001459121704</v>
      </c>
      <c r="N167" s="69">
        <v>-3.1380999088287354</v>
      </c>
      <c r="O167" s="69">
        <v>108.28795623779297</v>
      </c>
      <c r="P167" s="68" t="b">
        <v>1</v>
      </c>
      <c r="Q167" s="69">
        <v>0.40217387021437079</v>
      </c>
      <c r="R167" s="68" t="b">
        <v>1</v>
      </c>
      <c r="S167" s="68">
        <v>3</v>
      </c>
      <c r="T167" s="68">
        <v>23</v>
      </c>
      <c r="U167" s="68" t="s">
        <v>85</v>
      </c>
      <c r="V167" s="68" t="s">
        <v>83</v>
      </c>
      <c r="W167" s="69">
        <v>0.96603478535128007</v>
      </c>
      <c r="X167" s="68" t="s">
        <v>84</v>
      </c>
      <c r="Y167" s="68" t="s">
        <v>84</v>
      </c>
      <c r="Z167" s="68" t="s">
        <v>84</v>
      </c>
      <c r="AA167" s="69">
        <v>82.803787231445312</v>
      </c>
      <c r="AB167" s="68" t="s">
        <v>83</v>
      </c>
      <c r="AC167" s="68" t="s">
        <v>83</v>
      </c>
      <c r="AD167" s="68" t="s">
        <v>83</v>
      </c>
    </row>
    <row r="168" spans="1:30" x14ac:dyDescent="0.15">
      <c r="A168" s="68">
        <v>120</v>
      </c>
      <c r="B168" s="68" t="s">
        <v>329</v>
      </c>
      <c r="C168" s="68" t="b">
        <v>0</v>
      </c>
      <c r="D168" s="68" t="s">
        <v>185</v>
      </c>
      <c r="E168" s="68" t="s">
        <v>78</v>
      </c>
      <c r="F168" s="71">
        <v>29.636987686157227</v>
      </c>
      <c r="G168" s="69">
        <v>29.6356201171875</v>
      </c>
      <c r="H168" s="69">
        <v>1.9353833049535751E-3</v>
      </c>
      <c r="I168" s="73">
        <v>8.4906673431396484</v>
      </c>
      <c r="J168" s="69">
        <v>8.499201774597168</v>
      </c>
      <c r="K168" s="69">
        <v>1.206950843334198E-2</v>
      </c>
      <c r="L168" s="69">
        <v>32.552101135253906</v>
      </c>
      <c r="M168" s="69">
        <v>0.99470001459121704</v>
      </c>
      <c r="N168" s="69">
        <v>-3.1380999088287354</v>
      </c>
      <c r="O168" s="69">
        <v>108.28795623779297</v>
      </c>
      <c r="P168" s="68" t="b">
        <v>1</v>
      </c>
      <c r="Q168" s="69">
        <v>0.40217387021437079</v>
      </c>
      <c r="R168" s="68" t="b">
        <v>1</v>
      </c>
      <c r="S168" s="68">
        <v>3</v>
      </c>
      <c r="T168" s="68">
        <v>24</v>
      </c>
      <c r="U168" s="68" t="s">
        <v>85</v>
      </c>
      <c r="V168" s="68" t="s">
        <v>83</v>
      </c>
      <c r="W168" s="69">
        <v>0.98270879489299345</v>
      </c>
      <c r="X168" s="68" t="s">
        <v>84</v>
      </c>
      <c r="Y168" s="68" t="s">
        <v>84</v>
      </c>
      <c r="Z168" s="68" t="s">
        <v>84</v>
      </c>
      <c r="AA168" s="69">
        <v>82.803787231445312</v>
      </c>
      <c r="AB168" s="68" t="s">
        <v>83</v>
      </c>
      <c r="AC168" s="68" t="s">
        <v>83</v>
      </c>
      <c r="AD168" s="68" t="s">
        <v>83</v>
      </c>
    </row>
    <row r="169" spans="1:30" x14ac:dyDescent="0.15">
      <c r="A169" s="68">
        <v>121</v>
      </c>
      <c r="B169" s="68" t="s">
        <v>328</v>
      </c>
      <c r="C169" s="68" t="b">
        <v>0</v>
      </c>
      <c r="D169" s="68" t="s">
        <v>231</v>
      </c>
      <c r="E169" s="68" t="s">
        <v>78</v>
      </c>
      <c r="F169" s="71">
        <v>23.970010757446289</v>
      </c>
      <c r="G169" s="69">
        <v>23.907619476318359</v>
      </c>
      <c r="H169" s="69">
        <v>8.8233247399330139E-2</v>
      </c>
      <c r="I169" s="73">
        <v>543.00555419921875</v>
      </c>
      <c r="J169" s="69">
        <v>569.037353515625</v>
      </c>
      <c r="K169" s="69">
        <v>36.814479827880859</v>
      </c>
      <c r="L169" s="69">
        <v>32.552101135253906</v>
      </c>
      <c r="M169" s="69">
        <v>0.99470001459121704</v>
      </c>
      <c r="N169" s="69">
        <v>-3.1380999088287354</v>
      </c>
      <c r="O169" s="69">
        <v>108.28795623779297</v>
      </c>
      <c r="P169" s="68" t="b">
        <v>1</v>
      </c>
      <c r="Q169" s="69">
        <v>0.40217387021437079</v>
      </c>
      <c r="R169" s="68" t="b">
        <v>1</v>
      </c>
      <c r="S169" s="68">
        <v>3</v>
      </c>
      <c r="T169" s="68">
        <v>18</v>
      </c>
      <c r="U169" s="68" t="s">
        <v>85</v>
      </c>
      <c r="V169" s="68" t="s">
        <v>83</v>
      </c>
      <c r="W169" s="69">
        <v>0.87041537293450244</v>
      </c>
      <c r="X169" s="68" t="s">
        <v>84</v>
      </c>
      <c r="Y169" s="68" t="s">
        <v>84</v>
      </c>
      <c r="Z169" s="68" t="s">
        <v>84</v>
      </c>
      <c r="AA169" s="69">
        <v>82.658233642578125</v>
      </c>
      <c r="AB169" s="68" t="s">
        <v>83</v>
      </c>
      <c r="AC169" s="68" t="s">
        <v>83</v>
      </c>
      <c r="AD169" s="68" t="s">
        <v>83</v>
      </c>
    </row>
    <row r="170" spans="1:30" x14ac:dyDescent="0.15">
      <c r="A170" s="68">
        <v>122</v>
      </c>
      <c r="B170" s="68" t="s">
        <v>327</v>
      </c>
      <c r="C170" s="68" t="b">
        <v>0</v>
      </c>
      <c r="D170" s="68" t="s">
        <v>229</v>
      </c>
      <c r="E170" s="68" t="s">
        <v>78</v>
      </c>
      <c r="F170" s="71">
        <v>24.062623977661133</v>
      </c>
      <c r="G170" s="69">
        <v>24.07415771484375</v>
      </c>
      <c r="H170" s="69">
        <v>1.6312515363097191E-2</v>
      </c>
      <c r="I170" s="73">
        <v>507.33139038085938</v>
      </c>
      <c r="J170" s="69">
        <v>503.07366943359375</v>
      </c>
      <c r="K170" s="69">
        <v>6.0213050842285156</v>
      </c>
      <c r="L170" s="69">
        <v>32.552101135253906</v>
      </c>
      <c r="M170" s="69">
        <v>0.99470001459121704</v>
      </c>
      <c r="N170" s="69">
        <v>-3.1380999088287354</v>
      </c>
      <c r="O170" s="69">
        <v>108.28795623779297</v>
      </c>
      <c r="P170" s="68" t="b">
        <v>1</v>
      </c>
      <c r="Q170" s="69">
        <v>0.40217387021437079</v>
      </c>
      <c r="R170" s="68" t="b">
        <v>1</v>
      </c>
      <c r="S170" s="68">
        <v>3</v>
      </c>
      <c r="T170" s="68">
        <v>18</v>
      </c>
      <c r="U170" s="68" t="s">
        <v>85</v>
      </c>
      <c r="V170" s="68" t="s">
        <v>83</v>
      </c>
      <c r="W170" s="69">
        <v>0.96344739178248906</v>
      </c>
      <c r="X170" s="68" t="s">
        <v>84</v>
      </c>
      <c r="Y170" s="68" t="s">
        <v>84</v>
      </c>
      <c r="Z170" s="68" t="s">
        <v>84</v>
      </c>
      <c r="AA170" s="69">
        <v>82.658233642578125</v>
      </c>
      <c r="AB170" s="68" t="s">
        <v>83</v>
      </c>
      <c r="AC170" s="68" t="s">
        <v>83</v>
      </c>
      <c r="AD170" s="68" t="s">
        <v>83</v>
      </c>
    </row>
    <row r="171" spans="1:30" x14ac:dyDescent="0.15">
      <c r="A171" s="68">
        <v>123</v>
      </c>
      <c r="B171" s="68" t="s">
        <v>326</v>
      </c>
      <c r="C171" s="68" t="b">
        <v>0</v>
      </c>
      <c r="D171" s="68" t="s">
        <v>227</v>
      </c>
      <c r="E171" s="68" t="s">
        <v>78</v>
      </c>
      <c r="F171" s="71">
        <v>22.841575622558594</v>
      </c>
      <c r="G171" s="69">
        <v>22.846670150756836</v>
      </c>
      <c r="H171" s="69">
        <v>7.204751018434763E-3</v>
      </c>
      <c r="I171" s="73">
        <v>1242.7852783203125</v>
      </c>
      <c r="J171" s="69">
        <v>1238.156982421875</v>
      </c>
      <c r="K171" s="69">
        <v>6.5454850196838379</v>
      </c>
      <c r="L171" s="69">
        <v>32.552101135253906</v>
      </c>
      <c r="M171" s="69">
        <v>0.99470001459121704</v>
      </c>
      <c r="N171" s="69">
        <v>-3.1380999088287354</v>
      </c>
      <c r="O171" s="69">
        <v>108.28795623779297</v>
      </c>
      <c r="P171" s="68" t="b">
        <v>1</v>
      </c>
      <c r="Q171" s="69">
        <v>0.40217387021437079</v>
      </c>
      <c r="R171" s="68" t="b">
        <v>1</v>
      </c>
      <c r="S171" s="68">
        <v>3</v>
      </c>
      <c r="T171" s="68">
        <v>18</v>
      </c>
      <c r="U171" s="68" t="s">
        <v>85</v>
      </c>
      <c r="V171" s="68" t="s">
        <v>83</v>
      </c>
      <c r="W171" s="69">
        <v>0.97417906329330284</v>
      </c>
      <c r="X171" s="68" t="s">
        <v>84</v>
      </c>
      <c r="Y171" s="68" t="s">
        <v>84</v>
      </c>
      <c r="Z171" s="68" t="s">
        <v>84</v>
      </c>
      <c r="AA171" s="69">
        <v>82.658233642578125</v>
      </c>
      <c r="AB171" s="68" t="s">
        <v>83</v>
      </c>
      <c r="AC171" s="68" t="s">
        <v>83</v>
      </c>
      <c r="AD171" s="68" t="s">
        <v>83</v>
      </c>
    </row>
    <row r="172" spans="1:30" x14ac:dyDescent="0.15">
      <c r="A172" s="68">
        <v>124</v>
      </c>
      <c r="B172" s="68" t="s">
        <v>325</v>
      </c>
      <c r="C172" s="68" t="b">
        <v>0</v>
      </c>
      <c r="D172" s="68" t="s">
        <v>225</v>
      </c>
      <c r="E172" s="68" t="s">
        <v>78</v>
      </c>
      <c r="F172" s="71">
        <v>23.988603591918945</v>
      </c>
      <c r="G172" s="69">
        <v>23.628995895385742</v>
      </c>
      <c r="H172" s="69">
        <v>0.50856208801269531</v>
      </c>
      <c r="I172" s="73">
        <v>535.64788818359375</v>
      </c>
      <c r="J172" s="69">
        <v>721.8048095703125</v>
      </c>
      <c r="K172" s="69">
        <v>263.26565551757812</v>
      </c>
      <c r="L172" s="69">
        <v>32.552101135253906</v>
      </c>
      <c r="M172" s="69">
        <v>0.99470001459121704</v>
      </c>
      <c r="N172" s="69">
        <v>-3.1380999088287354</v>
      </c>
      <c r="O172" s="69">
        <v>108.28795623779297</v>
      </c>
      <c r="P172" s="68" t="b">
        <v>1</v>
      </c>
      <c r="Q172" s="69">
        <v>0.40217387021437079</v>
      </c>
      <c r="R172" s="68" t="b">
        <v>1</v>
      </c>
      <c r="S172" s="68">
        <v>3</v>
      </c>
      <c r="T172" s="68">
        <v>18</v>
      </c>
      <c r="U172" s="68" t="s">
        <v>85</v>
      </c>
      <c r="V172" s="68" t="s">
        <v>83</v>
      </c>
      <c r="W172" s="69">
        <v>0.82026649809453311</v>
      </c>
      <c r="X172" s="68" t="s">
        <v>84</v>
      </c>
      <c r="Y172" s="68" t="s">
        <v>84</v>
      </c>
      <c r="Z172" s="68" t="s">
        <v>112</v>
      </c>
      <c r="AA172" s="69">
        <v>82.658233642578125</v>
      </c>
      <c r="AB172" s="68" t="s">
        <v>83</v>
      </c>
      <c r="AC172" s="68" t="s">
        <v>83</v>
      </c>
      <c r="AD172" s="68" t="s">
        <v>83</v>
      </c>
    </row>
    <row r="173" spans="1:30" x14ac:dyDescent="0.15">
      <c r="A173" s="68">
        <v>125</v>
      </c>
      <c r="B173" s="68" t="s">
        <v>324</v>
      </c>
      <c r="C173" s="68" t="b">
        <v>0</v>
      </c>
      <c r="D173" s="68" t="s">
        <v>223</v>
      </c>
      <c r="E173" s="68" t="s">
        <v>78</v>
      </c>
      <c r="F173" s="71">
        <v>22.974641799926758</v>
      </c>
      <c r="G173" s="69">
        <v>22.991252899169922</v>
      </c>
      <c r="H173" s="69">
        <v>2.3492990061640739E-2</v>
      </c>
      <c r="I173" s="73">
        <v>1127.178466796875</v>
      </c>
      <c r="J173" s="69">
        <v>1113.605224609375</v>
      </c>
      <c r="K173" s="69">
        <v>19.195377349853516</v>
      </c>
      <c r="L173" s="69">
        <v>32.552101135253906</v>
      </c>
      <c r="M173" s="69">
        <v>0.99470001459121704</v>
      </c>
      <c r="N173" s="69">
        <v>-3.1380999088287354</v>
      </c>
      <c r="O173" s="69">
        <v>108.28795623779297</v>
      </c>
      <c r="P173" s="68" t="b">
        <v>1</v>
      </c>
      <c r="Q173" s="69">
        <v>0.40217387021437079</v>
      </c>
      <c r="R173" s="68" t="b">
        <v>1</v>
      </c>
      <c r="S173" s="68">
        <v>3</v>
      </c>
      <c r="T173" s="68">
        <v>18</v>
      </c>
      <c r="U173" s="68" t="s">
        <v>85</v>
      </c>
      <c r="V173" s="68" t="s">
        <v>83</v>
      </c>
      <c r="W173" s="69">
        <v>0.97159891085576733</v>
      </c>
      <c r="X173" s="68" t="s">
        <v>84</v>
      </c>
      <c r="Y173" s="68" t="s">
        <v>84</v>
      </c>
      <c r="Z173" s="68" t="s">
        <v>84</v>
      </c>
      <c r="AA173" s="69">
        <v>82.808006286621094</v>
      </c>
      <c r="AB173" s="68" t="s">
        <v>83</v>
      </c>
      <c r="AC173" s="68" t="s">
        <v>83</v>
      </c>
      <c r="AD173" s="68" t="s">
        <v>83</v>
      </c>
    </row>
    <row r="174" spans="1:30" x14ac:dyDescent="0.15">
      <c r="A174" s="68">
        <v>126</v>
      </c>
      <c r="B174" s="68" t="s">
        <v>323</v>
      </c>
      <c r="C174" s="68" t="b">
        <v>0</v>
      </c>
      <c r="D174" s="68" t="s">
        <v>221</v>
      </c>
      <c r="E174" s="68" t="s">
        <v>78</v>
      </c>
      <c r="F174" s="71">
        <v>23.169010162353516</v>
      </c>
      <c r="G174" s="69">
        <v>23.217575073242188</v>
      </c>
      <c r="H174" s="69">
        <v>6.8682506680488586E-2</v>
      </c>
      <c r="I174" s="73">
        <v>977.3597412109375</v>
      </c>
      <c r="J174" s="69">
        <v>943.743408203125</v>
      </c>
      <c r="K174" s="69">
        <v>47.540672302246094</v>
      </c>
      <c r="L174" s="69">
        <v>32.552101135253906</v>
      </c>
      <c r="M174" s="69">
        <v>0.99470001459121704</v>
      </c>
      <c r="N174" s="69">
        <v>-3.1380999088287354</v>
      </c>
      <c r="O174" s="69">
        <v>108.28795623779297</v>
      </c>
      <c r="P174" s="68" t="b">
        <v>1</v>
      </c>
      <c r="Q174" s="69">
        <v>0.40217387021437079</v>
      </c>
      <c r="R174" s="68" t="b">
        <v>1</v>
      </c>
      <c r="S174" s="68">
        <v>3</v>
      </c>
      <c r="T174" s="68">
        <v>18</v>
      </c>
      <c r="U174" s="68" t="s">
        <v>85</v>
      </c>
      <c r="V174" s="68" t="s">
        <v>83</v>
      </c>
      <c r="W174" s="69">
        <v>0.96108317912194108</v>
      </c>
      <c r="X174" s="68" t="s">
        <v>84</v>
      </c>
      <c r="Y174" s="68" t="s">
        <v>84</v>
      </c>
      <c r="Z174" s="68" t="s">
        <v>84</v>
      </c>
      <c r="AA174" s="69">
        <v>82.808006286621094</v>
      </c>
      <c r="AB174" s="68" t="s">
        <v>83</v>
      </c>
      <c r="AC174" s="68" t="s">
        <v>83</v>
      </c>
      <c r="AD174" s="68" t="s">
        <v>83</v>
      </c>
    </row>
    <row r="175" spans="1:30" x14ac:dyDescent="0.15">
      <c r="A175" s="68">
        <v>127</v>
      </c>
      <c r="B175" s="68" t="s">
        <v>322</v>
      </c>
      <c r="C175" s="68" t="b">
        <v>0</v>
      </c>
      <c r="D175" s="68" t="s">
        <v>219</v>
      </c>
      <c r="E175" s="68" t="s">
        <v>78</v>
      </c>
      <c r="F175" s="71">
        <v>22.423656463623047</v>
      </c>
      <c r="G175" s="69">
        <v>22.47210693359375</v>
      </c>
      <c r="H175" s="69">
        <v>6.8517960608005524E-2</v>
      </c>
      <c r="I175" s="73">
        <v>1688.775634765625</v>
      </c>
      <c r="J175" s="69">
        <v>1630.824462890625</v>
      </c>
      <c r="K175" s="69">
        <v>81.955421447753906</v>
      </c>
      <c r="L175" s="69">
        <v>32.552101135253906</v>
      </c>
      <c r="M175" s="69">
        <v>0.99470001459121704</v>
      </c>
      <c r="N175" s="69">
        <v>-3.1380999088287354</v>
      </c>
      <c r="O175" s="69">
        <v>108.28795623779297</v>
      </c>
      <c r="P175" s="68" t="b">
        <v>1</v>
      </c>
      <c r="Q175" s="69">
        <v>0.40217387021437079</v>
      </c>
      <c r="R175" s="68" t="b">
        <v>1</v>
      </c>
      <c r="S175" s="68">
        <v>3</v>
      </c>
      <c r="T175" s="68">
        <v>17</v>
      </c>
      <c r="U175" s="68" t="s">
        <v>85</v>
      </c>
      <c r="V175" s="68" t="s">
        <v>83</v>
      </c>
      <c r="W175" s="69">
        <v>0.96325625154465899</v>
      </c>
      <c r="X175" s="68" t="s">
        <v>84</v>
      </c>
      <c r="Y175" s="68" t="s">
        <v>84</v>
      </c>
      <c r="Z175" s="68" t="s">
        <v>84</v>
      </c>
      <c r="AA175" s="69">
        <v>82.808006286621094</v>
      </c>
      <c r="AB175" s="68" t="s">
        <v>83</v>
      </c>
      <c r="AC175" s="68" t="s">
        <v>83</v>
      </c>
      <c r="AD175" s="68" t="s">
        <v>83</v>
      </c>
    </row>
    <row r="176" spans="1:30" x14ac:dyDescent="0.15">
      <c r="A176" s="68">
        <v>128</v>
      </c>
      <c r="B176" s="68" t="s">
        <v>321</v>
      </c>
      <c r="C176" s="68" t="b">
        <v>0</v>
      </c>
      <c r="D176" s="68" t="s">
        <v>217</v>
      </c>
      <c r="E176" s="68" t="s">
        <v>78</v>
      </c>
      <c r="F176" s="71">
        <v>30.231607437133789</v>
      </c>
      <c r="G176" s="69">
        <v>30.128582000732422</v>
      </c>
      <c r="H176" s="69">
        <v>0.14569996297359467</v>
      </c>
      <c r="I176" s="73">
        <v>5.4885525703430176</v>
      </c>
      <c r="J176" s="69">
        <v>5.936467170715332</v>
      </c>
      <c r="K176" s="69">
        <v>0.63344693183898926</v>
      </c>
      <c r="L176" s="69">
        <v>32.552101135253906</v>
      </c>
      <c r="M176" s="69">
        <v>0.99470001459121704</v>
      </c>
      <c r="N176" s="69">
        <v>-3.1380999088287354</v>
      </c>
      <c r="O176" s="69">
        <v>108.28795623779297</v>
      </c>
      <c r="P176" s="68" t="b">
        <v>1</v>
      </c>
      <c r="Q176" s="69">
        <v>0.40217387021437079</v>
      </c>
      <c r="R176" s="68" t="b">
        <v>1</v>
      </c>
      <c r="S176" s="68">
        <v>3</v>
      </c>
      <c r="T176" s="68">
        <v>23</v>
      </c>
      <c r="U176" s="68" t="s">
        <v>85</v>
      </c>
      <c r="V176" s="68" t="s">
        <v>83</v>
      </c>
      <c r="W176" s="69">
        <v>0.97028114507829211</v>
      </c>
      <c r="X176" s="68" t="s">
        <v>84</v>
      </c>
      <c r="Y176" s="68" t="s">
        <v>84</v>
      </c>
      <c r="Z176" s="68" t="s">
        <v>84</v>
      </c>
      <c r="AA176" s="69">
        <v>82.808006286621094</v>
      </c>
      <c r="AB176" s="68" t="s">
        <v>83</v>
      </c>
      <c r="AC176" s="68" t="s">
        <v>83</v>
      </c>
      <c r="AD176" s="68" t="s">
        <v>83</v>
      </c>
    </row>
    <row r="177" spans="1:30" x14ac:dyDescent="0.15">
      <c r="A177" s="68">
        <v>129</v>
      </c>
      <c r="B177" s="68" t="s">
        <v>320</v>
      </c>
      <c r="C177" s="68" t="b">
        <v>0</v>
      </c>
      <c r="D177" s="68" t="s">
        <v>215</v>
      </c>
      <c r="E177" s="68" t="s">
        <v>78</v>
      </c>
      <c r="F177" s="71">
        <v>28.703014373779297</v>
      </c>
      <c r="G177" s="69">
        <v>28.646007537841797</v>
      </c>
      <c r="H177" s="69">
        <v>8.0619841814041138E-2</v>
      </c>
      <c r="I177" s="73">
        <v>16.848670959472656</v>
      </c>
      <c r="J177" s="69">
        <v>17.583749771118164</v>
      </c>
      <c r="K177" s="69">
        <v>1.0395584106445312</v>
      </c>
      <c r="L177" s="69">
        <v>32.552101135253906</v>
      </c>
      <c r="M177" s="69">
        <v>0.99470001459121704</v>
      </c>
      <c r="N177" s="69">
        <v>-3.1380999088287354</v>
      </c>
      <c r="O177" s="69">
        <v>108.28795623779297</v>
      </c>
      <c r="P177" s="68" t="b">
        <v>1</v>
      </c>
      <c r="Q177" s="69">
        <v>0.40217387021437079</v>
      </c>
      <c r="R177" s="68" t="b">
        <v>1</v>
      </c>
      <c r="S177" s="68">
        <v>3</v>
      </c>
      <c r="T177" s="68">
        <v>22</v>
      </c>
      <c r="U177" s="68" t="s">
        <v>85</v>
      </c>
      <c r="V177" s="68" t="s">
        <v>83</v>
      </c>
      <c r="W177" s="69">
        <v>0.9747780016501767</v>
      </c>
      <c r="X177" s="68" t="s">
        <v>84</v>
      </c>
      <c r="Y177" s="68" t="s">
        <v>84</v>
      </c>
      <c r="Z177" s="68" t="s">
        <v>84</v>
      </c>
      <c r="AA177" s="69">
        <v>82.670394897460938</v>
      </c>
      <c r="AB177" s="68" t="s">
        <v>83</v>
      </c>
      <c r="AC177" s="68" t="s">
        <v>83</v>
      </c>
      <c r="AD177" s="68" t="s">
        <v>83</v>
      </c>
    </row>
    <row r="178" spans="1:30" x14ac:dyDescent="0.15">
      <c r="A178" s="68">
        <v>130</v>
      </c>
      <c r="B178" s="68" t="s">
        <v>319</v>
      </c>
      <c r="C178" s="68" t="b">
        <v>0</v>
      </c>
      <c r="D178" s="68" t="s">
        <v>213</v>
      </c>
      <c r="E178" s="68" t="s">
        <v>78</v>
      </c>
      <c r="F178" s="71">
        <v>29.300746917724609</v>
      </c>
      <c r="G178" s="69">
        <v>29.572214126586914</v>
      </c>
      <c r="H178" s="69">
        <v>0.38391262292861938</v>
      </c>
      <c r="I178" s="73">
        <v>10.866499900817871</v>
      </c>
      <c r="J178" s="69">
        <v>9.0811758041381836</v>
      </c>
      <c r="K178" s="69">
        <v>2.5248298645019531</v>
      </c>
      <c r="L178" s="69">
        <v>32.552101135253906</v>
      </c>
      <c r="M178" s="69">
        <v>0.99470001459121704</v>
      </c>
      <c r="N178" s="69">
        <v>-3.1380999088287354</v>
      </c>
      <c r="O178" s="69">
        <v>108.28795623779297</v>
      </c>
      <c r="P178" s="68" t="b">
        <v>1</v>
      </c>
      <c r="Q178" s="69">
        <v>0.40217387021437079</v>
      </c>
      <c r="R178" s="68" t="b">
        <v>1</v>
      </c>
      <c r="S178" s="68">
        <v>3</v>
      </c>
      <c r="T178" s="68">
        <v>22</v>
      </c>
      <c r="U178" s="68" t="s">
        <v>85</v>
      </c>
      <c r="V178" s="68" t="s">
        <v>83</v>
      </c>
      <c r="W178" s="69">
        <v>0.96353788802428064</v>
      </c>
      <c r="X178" s="68" t="s">
        <v>84</v>
      </c>
      <c r="Y178" s="68" t="s">
        <v>84</v>
      </c>
      <c r="Z178" s="68" t="s">
        <v>84</v>
      </c>
      <c r="AA178" s="69">
        <v>82.670394897460938</v>
      </c>
      <c r="AB178" s="68" t="s">
        <v>83</v>
      </c>
      <c r="AC178" s="68" t="s">
        <v>83</v>
      </c>
      <c r="AD178" s="68" t="s">
        <v>83</v>
      </c>
    </row>
    <row r="179" spans="1:30" x14ac:dyDescent="0.15">
      <c r="A179" s="68">
        <v>131</v>
      </c>
      <c r="B179" s="68" t="s">
        <v>318</v>
      </c>
      <c r="C179" s="68" t="b">
        <v>0</v>
      </c>
      <c r="D179" s="68" t="s">
        <v>211</v>
      </c>
      <c r="E179" s="68" t="s">
        <v>78</v>
      </c>
      <c r="F179" s="71">
        <v>28.88294792175293</v>
      </c>
      <c r="G179" s="69">
        <v>28.857563018798828</v>
      </c>
      <c r="H179" s="69">
        <v>3.5898324102163315E-2</v>
      </c>
      <c r="I179" s="73">
        <v>14.764789581298828</v>
      </c>
      <c r="J179" s="69">
        <v>15.044977188110352</v>
      </c>
      <c r="K179" s="69">
        <v>0.39624577760696411</v>
      </c>
      <c r="L179" s="69">
        <v>32.552101135253906</v>
      </c>
      <c r="M179" s="69">
        <v>0.99470001459121704</v>
      </c>
      <c r="N179" s="69">
        <v>-3.1380999088287354</v>
      </c>
      <c r="O179" s="69">
        <v>108.28795623779297</v>
      </c>
      <c r="P179" s="68" t="b">
        <v>1</v>
      </c>
      <c r="Q179" s="69">
        <v>0.40217387021437079</v>
      </c>
      <c r="R179" s="68" t="b">
        <v>1</v>
      </c>
      <c r="S179" s="68">
        <v>3</v>
      </c>
      <c r="T179" s="68">
        <v>22</v>
      </c>
      <c r="U179" s="68" t="s">
        <v>85</v>
      </c>
      <c r="V179" s="68" t="s">
        <v>83</v>
      </c>
      <c r="W179" s="69">
        <v>0.96792401482027846</v>
      </c>
      <c r="X179" s="68" t="s">
        <v>84</v>
      </c>
      <c r="Y179" s="68" t="s">
        <v>84</v>
      </c>
      <c r="Z179" s="68" t="s">
        <v>84</v>
      </c>
      <c r="AA179" s="69">
        <v>82.670394897460938</v>
      </c>
      <c r="AB179" s="68" t="s">
        <v>83</v>
      </c>
      <c r="AC179" s="68" t="s">
        <v>83</v>
      </c>
      <c r="AD179" s="68" t="s">
        <v>83</v>
      </c>
    </row>
    <row r="180" spans="1:30" x14ac:dyDescent="0.15">
      <c r="A180" s="68">
        <v>132</v>
      </c>
      <c r="B180" s="68" t="s">
        <v>317</v>
      </c>
      <c r="C180" s="68" t="b">
        <v>0</v>
      </c>
      <c r="D180" s="68" t="s">
        <v>209</v>
      </c>
      <c r="E180" s="68" t="s">
        <v>78</v>
      </c>
      <c r="F180" s="71">
        <v>28.29217529296875</v>
      </c>
      <c r="G180" s="69">
        <v>28.428182601928711</v>
      </c>
      <c r="H180" s="69">
        <v>0.19234338402748108</v>
      </c>
      <c r="I180" s="73">
        <v>22.776412963867188</v>
      </c>
      <c r="J180" s="69">
        <v>20.71589469909668</v>
      </c>
      <c r="K180" s="69">
        <v>2.9140129089355469</v>
      </c>
      <c r="L180" s="69">
        <v>32.552101135253906</v>
      </c>
      <c r="M180" s="69">
        <v>0.99470001459121704</v>
      </c>
      <c r="N180" s="69">
        <v>-3.1380999088287354</v>
      </c>
      <c r="O180" s="69">
        <v>108.28795623779297</v>
      </c>
      <c r="P180" s="68" t="b">
        <v>1</v>
      </c>
      <c r="Q180" s="69">
        <v>0.40217387021437079</v>
      </c>
      <c r="R180" s="68" t="b">
        <v>1</v>
      </c>
      <c r="S180" s="68">
        <v>3</v>
      </c>
      <c r="T180" s="68">
        <v>22</v>
      </c>
      <c r="U180" s="68" t="s">
        <v>85</v>
      </c>
      <c r="V180" s="68" t="s">
        <v>83</v>
      </c>
      <c r="W180" s="69">
        <v>0.96295875458065028</v>
      </c>
      <c r="X180" s="68" t="s">
        <v>84</v>
      </c>
      <c r="Y180" s="68" t="s">
        <v>84</v>
      </c>
      <c r="Z180" s="68" t="s">
        <v>84</v>
      </c>
      <c r="AA180" s="69">
        <v>82.783187866210938</v>
      </c>
      <c r="AB180" s="68" t="s">
        <v>83</v>
      </c>
      <c r="AC180" s="68" t="s">
        <v>83</v>
      </c>
      <c r="AD180" s="68" t="s">
        <v>83</v>
      </c>
    </row>
    <row r="181" spans="1:30" x14ac:dyDescent="0.15">
      <c r="A181" s="68">
        <v>133</v>
      </c>
      <c r="B181" s="68" t="s">
        <v>316</v>
      </c>
      <c r="C181" s="68" t="b">
        <v>0</v>
      </c>
      <c r="D181" s="68" t="s">
        <v>207</v>
      </c>
      <c r="E181" s="68" t="s">
        <v>78</v>
      </c>
      <c r="F181" s="71">
        <v>28.928300857543945</v>
      </c>
      <c r="G181" s="69">
        <v>29.478122711181641</v>
      </c>
      <c r="H181" s="69">
        <v>0.77756416797637939</v>
      </c>
      <c r="I181" s="73">
        <v>14.281536102294922</v>
      </c>
      <c r="J181" s="69">
        <v>10.327375411987305</v>
      </c>
      <c r="K181" s="69">
        <v>5.5920281410217285</v>
      </c>
      <c r="L181" s="69">
        <v>32.552101135253906</v>
      </c>
      <c r="M181" s="69">
        <v>0.99470001459121704</v>
      </c>
      <c r="N181" s="69">
        <v>-3.1380999088287354</v>
      </c>
      <c r="O181" s="69">
        <v>108.28795623779297</v>
      </c>
      <c r="P181" s="68" t="b">
        <v>1</v>
      </c>
      <c r="Q181" s="69">
        <v>0.40217387021437079</v>
      </c>
      <c r="R181" s="68" t="b">
        <v>1</v>
      </c>
      <c r="S181" s="68">
        <v>3</v>
      </c>
      <c r="T181" s="68">
        <v>23</v>
      </c>
      <c r="U181" s="68" t="s">
        <v>85</v>
      </c>
      <c r="V181" s="68" t="s">
        <v>83</v>
      </c>
      <c r="W181" s="69">
        <v>0.96250890433642255</v>
      </c>
      <c r="X181" s="68" t="s">
        <v>84</v>
      </c>
      <c r="Y181" s="68" t="s">
        <v>84</v>
      </c>
      <c r="Z181" s="68" t="s">
        <v>112</v>
      </c>
      <c r="AA181" s="69">
        <v>82.762825012207031</v>
      </c>
      <c r="AB181" s="68" t="s">
        <v>83</v>
      </c>
      <c r="AC181" s="68" t="s">
        <v>83</v>
      </c>
      <c r="AD181" s="68" t="s">
        <v>83</v>
      </c>
    </row>
    <row r="182" spans="1:30" x14ac:dyDescent="0.15">
      <c r="A182" s="68">
        <v>134</v>
      </c>
      <c r="B182" s="68" t="s">
        <v>315</v>
      </c>
      <c r="C182" s="68" t="b">
        <v>0</v>
      </c>
      <c r="D182" s="68" t="s">
        <v>205</v>
      </c>
      <c r="E182" s="68" t="s">
        <v>78</v>
      </c>
      <c r="F182" s="71">
        <v>28.273708343505859</v>
      </c>
      <c r="G182" s="69">
        <v>28.313236236572266</v>
      </c>
      <c r="H182" s="69">
        <v>5.5902231484651566E-2</v>
      </c>
      <c r="I182" s="73">
        <v>23.087137222290039</v>
      </c>
      <c r="J182" s="69">
        <v>22.436561584472656</v>
      </c>
      <c r="K182" s="69">
        <v>0.92005288600921631</v>
      </c>
      <c r="L182" s="69">
        <v>32.552101135253906</v>
      </c>
      <c r="M182" s="69">
        <v>0.99470001459121704</v>
      </c>
      <c r="N182" s="69">
        <v>-3.1380999088287354</v>
      </c>
      <c r="O182" s="69">
        <v>108.28795623779297</v>
      </c>
      <c r="P182" s="68" t="b">
        <v>1</v>
      </c>
      <c r="Q182" s="69">
        <v>0.40217387021437079</v>
      </c>
      <c r="R182" s="68" t="b">
        <v>1</v>
      </c>
      <c r="S182" s="68">
        <v>3</v>
      </c>
      <c r="T182" s="68">
        <v>22</v>
      </c>
      <c r="U182" s="68" t="s">
        <v>85</v>
      </c>
      <c r="V182" s="68" t="s">
        <v>83</v>
      </c>
      <c r="W182" s="69">
        <v>0.95835485653716967</v>
      </c>
      <c r="X182" s="68" t="s">
        <v>84</v>
      </c>
      <c r="Y182" s="68" t="s">
        <v>84</v>
      </c>
      <c r="Z182" s="68" t="s">
        <v>84</v>
      </c>
      <c r="AA182" s="69">
        <v>82.762825012207031</v>
      </c>
      <c r="AB182" s="68" t="s">
        <v>83</v>
      </c>
      <c r="AC182" s="68" t="s">
        <v>83</v>
      </c>
      <c r="AD182" s="68" t="s">
        <v>83</v>
      </c>
    </row>
    <row r="183" spans="1:30" x14ac:dyDescent="0.15">
      <c r="A183" s="68">
        <v>135</v>
      </c>
      <c r="B183" s="68" t="s">
        <v>314</v>
      </c>
      <c r="C183" s="68" t="b">
        <v>0</v>
      </c>
      <c r="D183" s="68" t="s">
        <v>203</v>
      </c>
      <c r="E183" s="68" t="s">
        <v>78</v>
      </c>
      <c r="F183" s="71">
        <v>28.850711822509766</v>
      </c>
      <c r="G183" s="69">
        <v>28.889461517333984</v>
      </c>
      <c r="H183" s="69">
        <v>5.4801691323518753E-2</v>
      </c>
      <c r="I183" s="73">
        <v>15.118188858032227</v>
      </c>
      <c r="J183" s="69">
        <v>14.700322151184082</v>
      </c>
      <c r="K183" s="69">
        <v>0.59095275402069092</v>
      </c>
      <c r="L183" s="69">
        <v>32.552101135253906</v>
      </c>
      <c r="M183" s="69">
        <v>0.99470001459121704</v>
      </c>
      <c r="N183" s="69">
        <v>-3.1380999088287354</v>
      </c>
      <c r="O183" s="69">
        <v>108.28795623779297</v>
      </c>
      <c r="P183" s="68" t="b">
        <v>1</v>
      </c>
      <c r="Q183" s="69">
        <v>0.40217387021437079</v>
      </c>
      <c r="R183" s="68" t="b">
        <v>1</v>
      </c>
      <c r="S183" s="68">
        <v>3</v>
      </c>
      <c r="T183" s="68">
        <v>22</v>
      </c>
      <c r="U183" s="68" t="s">
        <v>85</v>
      </c>
      <c r="V183" s="68" t="s">
        <v>83</v>
      </c>
      <c r="W183" s="69">
        <v>0.96337302467165087</v>
      </c>
      <c r="X183" s="68" t="s">
        <v>84</v>
      </c>
      <c r="Y183" s="68" t="s">
        <v>84</v>
      </c>
      <c r="Z183" s="68" t="s">
        <v>84</v>
      </c>
      <c r="AA183" s="69">
        <v>82.650146484375</v>
      </c>
      <c r="AB183" s="68" t="s">
        <v>83</v>
      </c>
      <c r="AC183" s="68" t="s">
        <v>83</v>
      </c>
      <c r="AD183" s="68" t="s">
        <v>83</v>
      </c>
    </row>
    <row r="184" spans="1:30" x14ac:dyDescent="0.15">
      <c r="A184" s="68">
        <v>136</v>
      </c>
      <c r="B184" s="68" t="s">
        <v>313</v>
      </c>
      <c r="C184" s="68" t="b">
        <v>0</v>
      </c>
      <c r="D184" s="68" t="s">
        <v>201</v>
      </c>
      <c r="E184" s="68" t="s">
        <v>78</v>
      </c>
      <c r="F184" s="71">
        <v>28.444263458251953</v>
      </c>
      <c r="G184" s="69">
        <v>28.588703155517578</v>
      </c>
      <c r="H184" s="69">
        <v>0.20426857471466064</v>
      </c>
      <c r="I184" s="73">
        <v>20.371372222900391</v>
      </c>
      <c r="J184" s="69">
        <v>18.425830841064453</v>
      </c>
      <c r="K184" s="69">
        <v>2.7514123916625977</v>
      </c>
      <c r="L184" s="69">
        <v>32.552101135253906</v>
      </c>
      <c r="M184" s="69">
        <v>0.99470001459121704</v>
      </c>
      <c r="N184" s="69">
        <v>-3.1380999088287354</v>
      </c>
      <c r="O184" s="69">
        <v>108.28795623779297</v>
      </c>
      <c r="P184" s="68" t="b">
        <v>1</v>
      </c>
      <c r="Q184" s="69">
        <v>0.40217387021437079</v>
      </c>
      <c r="R184" s="68" t="b">
        <v>1</v>
      </c>
      <c r="S184" s="68">
        <v>3</v>
      </c>
      <c r="T184" s="68">
        <v>22</v>
      </c>
      <c r="U184" s="68" t="s">
        <v>85</v>
      </c>
      <c r="V184" s="68" t="s">
        <v>83</v>
      </c>
      <c r="W184" s="69">
        <v>0.9551533557771591</v>
      </c>
      <c r="X184" s="68" t="s">
        <v>84</v>
      </c>
      <c r="Y184" s="68" t="s">
        <v>84</v>
      </c>
      <c r="Z184" s="68" t="s">
        <v>84</v>
      </c>
      <c r="AA184" s="69">
        <v>82.537460327148438</v>
      </c>
      <c r="AB184" s="68" t="s">
        <v>83</v>
      </c>
      <c r="AC184" s="68" t="s">
        <v>83</v>
      </c>
      <c r="AD184" s="68" t="s">
        <v>83</v>
      </c>
    </row>
    <row r="185" spans="1:30" x14ac:dyDescent="0.15">
      <c r="A185" s="68">
        <v>137</v>
      </c>
      <c r="B185" s="68" t="s">
        <v>312</v>
      </c>
      <c r="C185" s="68" t="b">
        <v>0</v>
      </c>
      <c r="D185" s="68" t="s">
        <v>199</v>
      </c>
      <c r="E185" s="68" t="s">
        <v>78</v>
      </c>
      <c r="F185" s="71">
        <v>28.261758804321289</v>
      </c>
      <c r="G185" s="69">
        <v>28.117013931274414</v>
      </c>
      <c r="H185" s="69">
        <v>0.20470015704631805</v>
      </c>
      <c r="I185" s="73">
        <v>23.290454864501953</v>
      </c>
      <c r="J185" s="69">
        <v>26.046403884887695</v>
      </c>
      <c r="K185" s="69">
        <v>3.8975005149841309</v>
      </c>
      <c r="L185" s="69">
        <v>32.552101135253906</v>
      </c>
      <c r="M185" s="69">
        <v>0.99470001459121704</v>
      </c>
      <c r="N185" s="69">
        <v>-3.1380999088287354</v>
      </c>
      <c r="O185" s="69">
        <v>108.28795623779297</v>
      </c>
      <c r="P185" s="68" t="b">
        <v>1</v>
      </c>
      <c r="Q185" s="69">
        <v>0.40217387021437079</v>
      </c>
      <c r="R185" s="68" t="b">
        <v>1</v>
      </c>
      <c r="S185" s="68">
        <v>3</v>
      </c>
      <c r="T185" s="68">
        <v>22</v>
      </c>
      <c r="U185" s="68" t="s">
        <v>85</v>
      </c>
      <c r="V185" s="68" t="s">
        <v>83</v>
      </c>
      <c r="W185" s="69">
        <v>0.95952416742633062</v>
      </c>
      <c r="X185" s="68" t="s">
        <v>84</v>
      </c>
      <c r="Y185" s="68" t="s">
        <v>84</v>
      </c>
      <c r="Z185" s="68" t="s">
        <v>84</v>
      </c>
      <c r="AA185" s="69">
        <v>82.717147827148438</v>
      </c>
      <c r="AB185" s="68" t="s">
        <v>83</v>
      </c>
      <c r="AC185" s="68" t="s">
        <v>83</v>
      </c>
      <c r="AD185" s="68" t="s">
        <v>83</v>
      </c>
    </row>
    <row r="186" spans="1:30" x14ac:dyDescent="0.15">
      <c r="A186" s="68">
        <v>138</v>
      </c>
      <c r="B186" s="68" t="s">
        <v>311</v>
      </c>
      <c r="C186" s="68" t="b">
        <v>0</v>
      </c>
      <c r="D186" s="68" t="s">
        <v>197</v>
      </c>
      <c r="E186" s="68" t="s">
        <v>78</v>
      </c>
      <c r="F186" s="71">
        <v>28.474725723266602</v>
      </c>
      <c r="G186" s="69">
        <v>28.545755386352539</v>
      </c>
      <c r="H186" s="69">
        <v>0.10045111179351807</v>
      </c>
      <c r="I186" s="73">
        <v>19.921087265014648</v>
      </c>
      <c r="J186" s="69">
        <v>18.935117721557617</v>
      </c>
      <c r="K186" s="69">
        <v>1.394371509552002</v>
      </c>
      <c r="L186" s="69">
        <v>32.552101135253906</v>
      </c>
      <c r="M186" s="69">
        <v>0.99470001459121704</v>
      </c>
      <c r="N186" s="69">
        <v>-3.1380999088287354</v>
      </c>
      <c r="O186" s="69">
        <v>108.28795623779297</v>
      </c>
      <c r="P186" s="68" t="b">
        <v>1</v>
      </c>
      <c r="Q186" s="69">
        <v>0.40217387021437079</v>
      </c>
      <c r="R186" s="68" t="b">
        <v>1</v>
      </c>
      <c r="S186" s="68">
        <v>3</v>
      </c>
      <c r="T186" s="68">
        <v>23</v>
      </c>
      <c r="U186" s="68" t="s">
        <v>85</v>
      </c>
      <c r="V186" s="68" t="s">
        <v>83</v>
      </c>
      <c r="W186" s="69">
        <v>0.96049043590088434</v>
      </c>
      <c r="X186" s="68" t="s">
        <v>84</v>
      </c>
      <c r="Y186" s="68" t="s">
        <v>84</v>
      </c>
      <c r="Z186" s="68" t="s">
        <v>84</v>
      </c>
      <c r="AA186" s="69">
        <v>82.717147827148438</v>
      </c>
      <c r="AB186" s="68" t="s">
        <v>83</v>
      </c>
      <c r="AC186" s="68" t="s">
        <v>83</v>
      </c>
      <c r="AD186" s="68" t="s">
        <v>83</v>
      </c>
    </row>
    <row r="187" spans="1:30" x14ac:dyDescent="0.15">
      <c r="A187" s="68">
        <v>139</v>
      </c>
      <c r="B187" s="68" t="s">
        <v>310</v>
      </c>
      <c r="C187" s="68" t="b">
        <v>0</v>
      </c>
      <c r="D187" s="68" t="s">
        <v>195</v>
      </c>
      <c r="E187" s="68" t="s">
        <v>78</v>
      </c>
      <c r="F187" s="71">
        <v>28.104387283325195</v>
      </c>
      <c r="G187" s="69">
        <v>27.997848510742188</v>
      </c>
      <c r="H187" s="69">
        <v>0.15066857635974884</v>
      </c>
      <c r="I187" s="73">
        <v>26.141267776489258</v>
      </c>
      <c r="J187" s="69">
        <v>28.353218078613281</v>
      </c>
      <c r="K187" s="69">
        <v>3.128171443939209</v>
      </c>
      <c r="L187" s="69">
        <v>32.552101135253906</v>
      </c>
      <c r="M187" s="69">
        <v>0.99470001459121704</v>
      </c>
      <c r="N187" s="69">
        <v>-3.1380999088287354</v>
      </c>
      <c r="O187" s="69">
        <v>108.28795623779297</v>
      </c>
      <c r="P187" s="68" t="b">
        <v>1</v>
      </c>
      <c r="Q187" s="69">
        <v>0.40217387021437079</v>
      </c>
      <c r="R187" s="68" t="b">
        <v>1</v>
      </c>
      <c r="S187" s="68">
        <v>3</v>
      </c>
      <c r="T187" s="68">
        <v>23</v>
      </c>
      <c r="U187" s="68" t="s">
        <v>85</v>
      </c>
      <c r="V187" s="68" t="s">
        <v>83</v>
      </c>
      <c r="W187" s="69">
        <v>0.96159737241131316</v>
      </c>
      <c r="X187" s="68" t="s">
        <v>84</v>
      </c>
      <c r="Y187" s="68" t="s">
        <v>84</v>
      </c>
      <c r="Z187" s="68" t="s">
        <v>84</v>
      </c>
      <c r="AA187" s="69">
        <v>82.604133605957031</v>
      </c>
      <c r="AB187" s="68" t="s">
        <v>83</v>
      </c>
      <c r="AC187" s="68" t="s">
        <v>83</v>
      </c>
      <c r="AD187" s="68" t="s">
        <v>83</v>
      </c>
    </row>
    <row r="188" spans="1:30" x14ac:dyDescent="0.15">
      <c r="A188" s="68">
        <v>140</v>
      </c>
      <c r="B188" s="68" t="s">
        <v>309</v>
      </c>
      <c r="C188" s="68" t="b">
        <v>0</v>
      </c>
      <c r="D188" s="68" t="s">
        <v>193</v>
      </c>
      <c r="E188" s="68" t="s">
        <v>78</v>
      </c>
      <c r="F188" s="71">
        <v>28.475278854370117</v>
      </c>
      <c r="G188" s="69">
        <v>28.49290657043457</v>
      </c>
      <c r="H188" s="69">
        <v>2.4929355829954147E-2</v>
      </c>
      <c r="I188" s="73">
        <v>19.913003921508789</v>
      </c>
      <c r="J188" s="69">
        <v>19.658744812011719</v>
      </c>
      <c r="K188" s="69">
        <v>0.35957667231559753</v>
      </c>
      <c r="L188" s="69">
        <v>32.552101135253906</v>
      </c>
      <c r="M188" s="69">
        <v>0.99470001459121704</v>
      </c>
      <c r="N188" s="69">
        <v>-3.1380999088287354</v>
      </c>
      <c r="O188" s="69">
        <v>108.28795623779297</v>
      </c>
      <c r="P188" s="68" t="b">
        <v>1</v>
      </c>
      <c r="Q188" s="69">
        <v>0.40217387021437079</v>
      </c>
      <c r="R188" s="68" t="b">
        <v>1</v>
      </c>
      <c r="S188" s="68">
        <v>3</v>
      </c>
      <c r="T188" s="68">
        <v>23</v>
      </c>
      <c r="U188" s="68" t="s">
        <v>85</v>
      </c>
      <c r="V188" s="68" t="s">
        <v>83</v>
      </c>
      <c r="W188" s="69">
        <v>0.96006155776143309</v>
      </c>
      <c r="X188" s="68" t="s">
        <v>84</v>
      </c>
      <c r="Y188" s="68" t="s">
        <v>84</v>
      </c>
      <c r="Z188" s="68" t="s">
        <v>84</v>
      </c>
      <c r="AA188" s="69">
        <v>82.604133605957031</v>
      </c>
      <c r="AB188" s="68" t="s">
        <v>83</v>
      </c>
      <c r="AC188" s="68" t="s">
        <v>83</v>
      </c>
      <c r="AD188" s="68" t="s">
        <v>83</v>
      </c>
    </row>
    <row r="189" spans="1:30" x14ac:dyDescent="0.15">
      <c r="A189" s="68">
        <v>141</v>
      </c>
      <c r="B189" s="68" t="s">
        <v>308</v>
      </c>
      <c r="C189" s="68" t="b">
        <v>0</v>
      </c>
      <c r="D189" s="68" t="s">
        <v>191</v>
      </c>
      <c r="E189" s="68" t="s">
        <v>78</v>
      </c>
      <c r="F189" s="71">
        <v>26.611251831054688</v>
      </c>
      <c r="G189" s="69">
        <v>26.542446136474609</v>
      </c>
      <c r="H189" s="69">
        <v>9.7307294607162476E-2</v>
      </c>
      <c r="I189" s="73">
        <v>78.187149047851562</v>
      </c>
      <c r="J189" s="69">
        <v>82.34075927734375</v>
      </c>
      <c r="K189" s="69">
        <v>5.8740863800048828</v>
      </c>
      <c r="L189" s="69">
        <v>32.552101135253906</v>
      </c>
      <c r="M189" s="69">
        <v>0.99470001459121704</v>
      </c>
      <c r="N189" s="69">
        <v>-3.1380999088287354</v>
      </c>
      <c r="O189" s="69">
        <v>108.28795623779297</v>
      </c>
      <c r="P189" s="68" t="b">
        <v>1</v>
      </c>
      <c r="Q189" s="69">
        <v>0.40217387021437079</v>
      </c>
      <c r="R189" s="68" t="b">
        <v>1</v>
      </c>
      <c r="S189" s="68">
        <v>3</v>
      </c>
      <c r="T189" s="68">
        <v>21</v>
      </c>
      <c r="U189" s="68" t="s">
        <v>85</v>
      </c>
      <c r="V189" s="68" t="s">
        <v>83</v>
      </c>
      <c r="W189" s="69">
        <v>0.96493563986324815</v>
      </c>
      <c r="X189" s="68" t="s">
        <v>84</v>
      </c>
      <c r="Y189" s="68" t="s">
        <v>84</v>
      </c>
      <c r="Z189" s="68" t="s">
        <v>84</v>
      </c>
      <c r="AA189" s="69">
        <v>82.690895080566406</v>
      </c>
      <c r="AB189" s="68" t="s">
        <v>83</v>
      </c>
      <c r="AC189" s="68" t="s">
        <v>83</v>
      </c>
      <c r="AD189" s="68" t="s">
        <v>83</v>
      </c>
    </row>
    <row r="190" spans="1:30" x14ac:dyDescent="0.15">
      <c r="A190" s="68">
        <v>142</v>
      </c>
      <c r="B190" s="68" t="s">
        <v>307</v>
      </c>
      <c r="C190" s="68" t="b">
        <v>0</v>
      </c>
      <c r="D190" s="68" t="s">
        <v>189</v>
      </c>
      <c r="E190" s="68" t="s">
        <v>78</v>
      </c>
      <c r="F190" s="71">
        <v>30.40666389465332</v>
      </c>
      <c r="G190" s="69">
        <v>30.677068710327148</v>
      </c>
      <c r="H190" s="69">
        <v>0.38241016864776611</v>
      </c>
      <c r="I190" s="73">
        <v>4.8269586563110352</v>
      </c>
      <c r="J190" s="69">
        <v>4.0364360809326172</v>
      </c>
      <c r="K190" s="69">
        <v>1.1179677248001099</v>
      </c>
      <c r="L190" s="69">
        <v>32.552101135253906</v>
      </c>
      <c r="M190" s="69">
        <v>0.99470001459121704</v>
      </c>
      <c r="N190" s="69">
        <v>-3.1380999088287354</v>
      </c>
      <c r="O190" s="69">
        <v>108.28795623779297</v>
      </c>
      <c r="P190" s="68" t="b">
        <v>1</v>
      </c>
      <c r="Q190" s="69">
        <v>0.40217387021437079</v>
      </c>
      <c r="R190" s="68" t="b">
        <v>1</v>
      </c>
      <c r="S190" s="68">
        <v>3</v>
      </c>
      <c r="T190" s="68">
        <v>24</v>
      </c>
      <c r="U190" s="68" t="s">
        <v>85</v>
      </c>
      <c r="V190" s="68" t="s">
        <v>83</v>
      </c>
      <c r="W190" s="69">
        <v>0.93524922781259845</v>
      </c>
      <c r="X190" s="68" t="s">
        <v>84</v>
      </c>
      <c r="Y190" s="68" t="s">
        <v>84</v>
      </c>
      <c r="Z190" s="68" t="s">
        <v>84</v>
      </c>
      <c r="AA190" s="69">
        <v>82.578010559082031</v>
      </c>
      <c r="AB190" s="68" t="s">
        <v>83</v>
      </c>
      <c r="AC190" s="68" t="s">
        <v>83</v>
      </c>
      <c r="AD190" s="68" t="s">
        <v>83</v>
      </c>
    </row>
    <row r="191" spans="1:30" x14ac:dyDescent="0.15">
      <c r="A191" s="68">
        <v>143</v>
      </c>
      <c r="B191" s="68" t="s">
        <v>306</v>
      </c>
      <c r="C191" s="68" t="b">
        <v>0</v>
      </c>
      <c r="D191" s="68" t="s">
        <v>187</v>
      </c>
      <c r="E191" s="68" t="s">
        <v>78</v>
      </c>
      <c r="F191" s="71">
        <v>29.853815078735352</v>
      </c>
      <c r="G191" s="69">
        <v>29.750677108764648</v>
      </c>
      <c r="H191" s="69">
        <v>0.14585912227630615</v>
      </c>
      <c r="I191" s="73">
        <v>7.2418026924133301</v>
      </c>
      <c r="J191" s="69">
        <v>7.8334941864013672</v>
      </c>
      <c r="K191" s="69">
        <v>0.83677780628204346</v>
      </c>
      <c r="L191" s="69">
        <v>32.552101135253906</v>
      </c>
      <c r="M191" s="69">
        <v>0.99470001459121704</v>
      </c>
      <c r="N191" s="69">
        <v>-3.1380999088287354</v>
      </c>
      <c r="O191" s="69">
        <v>108.28795623779297</v>
      </c>
      <c r="P191" s="68" t="b">
        <v>1</v>
      </c>
      <c r="Q191" s="69">
        <v>0.40217387021437079</v>
      </c>
      <c r="R191" s="68" t="b">
        <v>1</v>
      </c>
      <c r="S191" s="68">
        <v>3</v>
      </c>
      <c r="T191" s="68">
        <v>22</v>
      </c>
      <c r="U191" s="68" t="s">
        <v>85</v>
      </c>
      <c r="V191" s="68" t="s">
        <v>83</v>
      </c>
      <c r="W191" s="69">
        <v>0.96377319962435071</v>
      </c>
      <c r="X191" s="68" t="s">
        <v>84</v>
      </c>
      <c r="Y191" s="68" t="s">
        <v>84</v>
      </c>
      <c r="Z191" s="68" t="s">
        <v>84</v>
      </c>
      <c r="AA191" s="69">
        <v>82.803787231445312</v>
      </c>
      <c r="AB191" s="68" t="s">
        <v>83</v>
      </c>
      <c r="AC191" s="68" t="s">
        <v>83</v>
      </c>
      <c r="AD191" s="68" t="s">
        <v>83</v>
      </c>
    </row>
    <row r="192" spans="1:30" x14ac:dyDescent="0.15">
      <c r="A192" s="68">
        <v>144</v>
      </c>
      <c r="B192" s="68" t="s">
        <v>305</v>
      </c>
      <c r="C192" s="68" t="b">
        <v>0</v>
      </c>
      <c r="D192" s="68" t="s">
        <v>185</v>
      </c>
      <c r="E192" s="68" t="s">
        <v>78</v>
      </c>
      <c r="F192" s="71">
        <v>29.634250640869141</v>
      </c>
      <c r="G192" s="69">
        <v>29.6356201171875</v>
      </c>
      <c r="H192" s="69">
        <v>1.9353833049535751E-3</v>
      </c>
      <c r="I192" s="73">
        <v>8.5077362060546875</v>
      </c>
      <c r="J192" s="69">
        <v>8.499201774597168</v>
      </c>
      <c r="K192" s="69">
        <v>1.206950843334198E-2</v>
      </c>
      <c r="L192" s="69">
        <v>32.552101135253906</v>
      </c>
      <c r="M192" s="69">
        <v>0.99470001459121704</v>
      </c>
      <c r="N192" s="69">
        <v>-3.1380999088287354</v>
      </c>
      <c r="O192" s="69">
        <v>108.28795623779297</v>
      </c>
      <c r="P192" s="68" t="b">
        <v>1</v>
      </c>
      <c r="Q192" s="69">
        <v>0.40217387021437079</v>
      </c>
      <c r="R192" s="68" t="b">
        <v>1</v>
      </c>
      <c r="S192" s="68">
        <v>3</v>
      </c>
      <c r="T192" s="68">
        <v>22</v>
      </c>
      <c r="U192" s="68" t="s">
        <v>85</v>
      </c>
      <c r="V192" s="68" t="s">
        <v>83</v>
      </c>
      <c r="W192" s="69">
        <v>0.97852644634624841</v>
      </c>
      <c r="X192" s="68" t="s">
        <v>84</v>
      </c>
      <c r="Y192" s="68" t="s">
        <v>84</v>
      </c>
      <c r="Z192" s="68" t="s">
        <v>84</v>
      </c>
      <c r="AA192" s="69">
        <v>82.803787231445312</v>
      </c>
      <c r="AB192" s="68" t="s">
        <v>83</v>
      </c>
      <c r="AC192" s="68" t="s">
        <v>83</v>
      </c>
      <c r="AD192" s="68" t="s">
        <v>83</v>
      </c>
    </row>
    <row r="193" spans="1:30" x14ac:dyDescent="0.15">
      <c r="A193" s="68">
        <v>145</v>
      </c>
      <c r="B193" s="68" t="s">
        <v>304</v>
      </c>
      <c r="C193" s="68" t="b">
        <v>0</v>
      </c>
      <c r="D193" s="68" t="s">
        <v>231</v>
      </c>
      <c r="E193" s="68" t="s">
        <v>79</v>
      </c>
      <c r="F193" s="71">
        <v>24.588205337524414</v>
      </c>
      <c r="G193" s="69">
        <v>24.675800323486328</v>
      </c>
      <c r="H193" s="69">
        <v>0.1238766685128212</v>
      </c>
      <c r="I193" s="73">
        <v>488.81246948242188</v>
      </c>
      <c r="J193" s="69">
        <v>462.3009033203125</v>
      </c>
      <c r="K193" s="69">
        <v>37.493015289306641</v>
      </c>
      <c r="L193" s="69">
        <v>34.035701751708984</v>
      </c>
      <c r="M193" s="69">
        <v>0.99449998140335083</v>
      </c>
      <c r="N193" s="69">
        <v>-3.513200044631958</v>
      </c>
      <c r="O193" s="69">
        <v>92.593124389648438</v>
      </c>
      <c r="P193" s="68" t="b">
        <v>1</v>
      </c>
      <c r="Q193" s="69">
        <v>0.30500191805910187</v>
      </c>
      <c r="R193" s="68" t="b">
        <v>1</v>
      </c>
      <c r="S193" s="68">
        <v>3</v>
      </c>
      <c r="T193" s="68">
        <v>16</v>
      </c>
      <c r="U193" s="68" t="s">
        <v>85</v>
      </c>
      <c r="V193" s="68" t="s">
        <v>83</v>
      </c>
      <c r="W193" s="69">
        <v>0.97550720846464922</v>
      </c>
      <c r="X193" s="68" t="s">
        <v>84</v>
      </c>
      <c r="Y193" s="68" t="s">
        <v>84</v>
      </c>
      <c r="Z193" s="68" t="s">
        <v>84</v>
      </c>
      <c r="AA193" s="69">
        <v>78.374626159667969</v>
      </c>
      <c r="AB193" s="68" t="s">
        <v>83</v>
      </c>
      <c r="AC193" s="68" t="s">
        <v>83</v>
      </c>
      <c r="AD193" s="68" t="s">
        <v>83</v>
      </c>
    </row>
    <row r="194" spans="1:30" x14ac:dyDescent="0.15">
      <c r="A194" s="68">
        <v>146</v>
      </c>
      <c r="B194" s="68" t="s">
        <v>303</v>
      </c>
      <c r="C194" s="68" t="b">
        <v>0</v>
      </c>
      <c r="D194" s="68" t="s">
        <v>229</v>
      </c>
      <c r="E194" s="68" t="s">
        <v>79</v>
      </c>
      <c r="F194" s="71">
        <v>24.95799446105957</v>
      </c>
      <c r="G194" s="69">
        <v>24.864967346191406</v>
      </c>
      <c r="H194" s="69">
        <v>0.13156156241893768</v>
      </c>
      <c r="I194" s="73">
        <v>383.6058349609375</v>
      </c>
      <c r="J194" s="69">
        <v>408.480712890625</v>
      </c>
      <c r="K194" s="69">
        <v>35.178367614746094</v>
      </c>
      <c r="L194" s="69">
        <v>34.035701751708984</v>
      </c>
      <c r="M194" s="69">
        <v>0.99449998140335083</v>
      </c>
      <c r="N194" s="69">
        <v>-3.513200044631958</v>
      </c>
      <c r="O194" s="69">
        <v>92.593124389648438</v>
      </c>
      <c r="P194" s="68" t="b">
        <v>1</v>
      </c>
      <c r="Q194" s="69">
        <v>0.30500191805910187</v>
      </c>
      <c r="R194" s="68" t="b">
        <v>1</v>
      </c>
      <c r="S194" s="68">
        <v>3</v>
      </c>
      <c r="T194" s="68">
        <v>19</v>
      </c>
      <c r="U194" s="68" t="s">
        <v>85</v>
      </c>
      <c r="V194" s="68" t="s">
        <v>83</v>
      </c>
      <c r="W194" s="69">
        <v>0.9713218845016115</v>
      </c>
      <c r="X194" s="68" t="s">
        <v>84</v>
      </c>
      <c r="Y194" s="68" t="s">
        <v>84</v>
      </c>
      <c r="Z194" s="68" t="s">
        <v>84</v>
      </c>
      <c r="AA194" s="69">
        <v>78.26190185546875</v>
      </c>
      <c r="AB194" s="68" t="s">
        <v>83</v>
      </c>
      <c r="AC194" s="68" t="s">
        <v>83</v>
      </c>
      <c r="AD194" s="68" t="s">
        <v>83</v>
      </c>
    </row>
    <row r="195" spans="1:30" x14ac:dyDescent="0.15">
      <c r="A195" s="68">
        <v>147</v>
      </c>
      <c r="B195" s="68" t="s">
        <v>302</v>
      </c>
      <c r="C195" s="68" t="b">
        <v>0</v>
      </c>
      <c r="D195" s="68" t="s">
        <v>227</v>
      </c>
      <c r="E195" s="68" t="s">
        <v>79</v>
      </c>
      <c r="F195" s="71">
        <v>23.571352005004883</v>
      </c>
      <c r="G195" s="69">
        <v>23.503040313720703</v>
      </c>
      <c r="H195" s="69">
        <v>9.6608668565750122E-2</v>
      </c>
      <c r="I195" s="73">
        <v>951.8756103515625</v>
      </c>
      <c r="J195" s="69">
        <v>996.4600830078125</v>
      </c>
      <c r="K195" s="69">
        <v>63.051967620849609</v>
      </c>
      <c r="L195" s="69">
        <v>34.035701751708984</v>
      </c>
      <c r="M195" s="69">
        <v>0.99449998140335083</v>
      </c>
      <c r="N195" s="69">
        <v>-3.513200044631958</v>
      </c>
      <c r="O195" s="69">
        <v>92.593124389648438</v>
      </c>
      <c r="P195" s="68" t="b">
        <v>1</v>
      </c>
      <c r="Q195" s="69">
        <v>0.30500191805910187</v>
      </c>
      <c r="R195" s="68" t="b">
        <v>1</v>
      </c>
      <c r="S195" s="68">
        <v>3</v>
      </c>
      <c r="T195" s="68">
        <v>17</v>
      </c>
      <c r="U195" s="68" t="s">
        <v>85</v>
      </c>
      <c r="V195" s="68" t="s">
        <v>83</v>
      </c>
      <c r="W195" s="69">
        <v>0.97622328622746735</v>
      </c>
      <c r="X195" s="68" t="s">
        <v>84</v>
      </c>
      <c r="Y195" s="68" t="s">
        <v>84</v>
      </c>
      <c r="Z195" s="68" t="s">
        <v>84</v>
      </c>
      <c r="AA195" s="69">
        <v>78.26190185546875</v>
      </c>
      <c r="AB195" s="68" t="s">
        <v>83</v>
      </c>
      <c r="AC195" s="68" t="s">
        <v>83</v>
      </c>
      <c r="AD195" s="68" t="s">
        <v>83</v>
      </c>
    </row>
    <row r="196" spans="1:30" x14ac:dyDescent="0.15">
      <c r="A196" s="68">
        <v>148</v>
      </c>
      <c r="B196" s="68" t="s">
        <v>301</v>
      </c>
      <c r="C196" s="68" t="b">
        <v>0</v>
      </c>
      <c r="D196" s="68" t="s">
        <v>225</v>
      </c>
      <c r="E196" s="68" t="s">
        <v>79</v>
      </c>
      <c r="F196" s="71">
        <v>23.697587966918945</v>
      </c>
      <c r="G196" s="69">
        <v>23.577066421508789</v>
      </c>
      <c r="H196" s="69">
        <v>0.17044320702552795</v>
      </c>
      <c r="I196" s="73">
        <v>876.2908935546875</v>
      </c>
      <c r="J196" s="69">
        <v>951.27734375</v>
      </c>
      <c r="K196" s="69">
        <v>106.04685211181641</v>
      </c>
      <c r="L196" s="69">
        <v>34.035701751708984</v>
      </c>
      <c r="M196" s="69">
        <v>0.99449998140335083</v>
      </c>
      <c r="N196" s="69">
        <v>-3.513200044631958</v>
      </c>
      <c r="O196" s="69">
        <v>92.593124389648438</v>
      </c>
      <c r="P196" s="68" t="b">
        <v>1</v>
      </c>
      <c r="Q196" s="69">
        <v>0.30500191805910187</v>
      </c>
      <c r="R196" s="68" t="b">
        <v>1</v>
      </c>
      <c r="S196" s="68">
        <v>3</v>
      </c>
      <c r="T196" s="68">
        <v>19</v>
      </c>
      <c r="U196" s="68" t="s">
        <v>85</v>
      </c>
      <c r="V196" s="68" t="s">
        <v>83</v>
      </c>
      <c r="W196" s="69">
        <v>0.97881012131417278</v>
      </c>
      <c r="X196" s="68" t="s">
        <v>84</v>
      </c>
      <c r="Y196" s="68" t="s">
        <v>84</v>
      </c>
      <c r="Z196" s="68" t="s">
        <v>84</v>
      </c>
      <c r="AA196" s="69">
        <v>78.26190185546875</v>
      </c>
      <c r="AB196" s="68" t="s">
        <v>83</v>
      </c>
      <c r="AC196" s="68" t="s">
        <v>83</v>
      </c>
      <c r="AD196" s="68" t="s">
        <v>83</v>
      </c>
    </row>
    <row r="197" spans="1:30" x14ac:dyDescent="0.15">
      <c r="A197" s="68">
        <v>149</v>
      </c>
      <c r="B197" s="68" t="s">
        <v>300</v>
      </c>
      <c r="C197" s="68" t="b">
        <v>0</v>
      </c>
      <c r="D197" s="68" t="s">
        <v>223</v>
      </c>
      <c r="E197" s="68" t="s">
        <v>79</v>
      </c>
      <c r="F197" s="71">
        <v>23.306909561157227</v>
      </c>
      <c r="G197" s="69">
        <v>23.337104797363281</v>
      </c>
      <c r="H197" s="69">
        <v>4.2702510952949524E-2</v>
      </c>
      <c r="I197" s="73">
        <v>1132.0126953125</v>
      </c>
      <c r="J197" s="69">
        <v>1110.0474853515625</v>
      </c>
      <c r="K197" s="69">
        <v>31.063497543334961</v>
      </c>
      <c r="L197" s="69">
        <v>34.035701751708984</v>
      </c>
      <c r="M197" s="69">
        <v>0.99449998140335083</v>
      </c>
      <c r="N197" s="69">
        <v>-3.513200044631958</v>
      </c>
      <c r="O197" s="69">
        <v>92.593124389648438</v>
      </c>
      <c r="P197" s="68" t="b">
        <v>1</v>
      </c>
      <c r="Q197" s="69">
        <v>0.30500191805910187</v>
      </c>
      <c r="R197" s="68" t="b">
        <v>1</v>
      </c>
      <c r="S197" s="68">
        <v>3</v>
      </c>
      <c r="T197" s="68">
        <v>16</v>
      </c>
      <c r="U197" s="68" t="s">
        <v>85</v>
      </c>
      <c r="V197" s="68" t="s">
        <v>83</v>
      </c>
      <c r="W197" s="69">
        <v>0.98171051051581115</v>
      </c>
      <c r="X197" s="68" t="s">
        <v>84</v>
      </c>
      <c r="Y197" s="68" t="s">
        <v>84</v>
      </c>
      <c r="Z197" s="68" t="s">
        <v>84</v>
      </c>
      <c r="AA197" s="69">
        <v>78.404617309570312</v>
      </c>
      <c r="AB197" s="68" t="s">
        <v>83</v>
      </c>
      <c r="AC197" s="68" t="s">
        <v>83</v>
      </c>
      <c r="AD197" s="68" t="s">
        <v>83</v>
      </c>
    </row>
    <row r="198" spans="1:30" x14ac:dyDescent="0.15">
      <c r="A198" s="68">
        <v>150</v>
      </c>
      <c r="B198" s="68" t="s">
        <v>299</v>
      </c>
      <c r="C198" s="68" t="b">
        <v>0</v>
      </c>
      <c r="D198" s="68" t="s">
        <v>221</v>
      </c>
      <c r="E198" s="68" t="s">
        <v>79</v>
      </c>
      <c r="F198" s="71">
        <v>24.148021697998047</v>
      </c>
      <c r="G198" s="69">
        <v>24.030906677246094</v>
      </c>
      <c r="H198" s="69">
        <v>0.16562700271606445</v>
      </c>
      <c r="I198" s="73">
        <v>652.28363037109375</v>
      </c>
      <c r="J198" s="69">
        <v>706.39990234375</v>
      </c>
      <c r="K198" s="69">
        <v>76.531967163085938</v>
      </c>
      <c r="L198" s="69">
        <v>34.035701751708984</v>
      </c>
      <c r="M198" s="69">
        <v>0.99449998140335083</v>
      </c>
      <c r="N198" s="69">
        <v>-3.513200044631958</v>
      </c>
      <c r="O198" s="69">
        <v>92.593124389648438</v>
      </c>
      <c r="P198" s="68" t="b">
        <v>1</v>
      </c>
      <c r="Q198" s="69">
        <v>0.30500191805910187</v>
      </c>
      <c r="R198" s="68" t="b">
        <v>1</v>
      </c>
      <c r="S198" s="68">
        <v>3</v>
      </c>
      <c r="T198" s="68">
        <v>18</v>
      </c>
      <c r="U198" s="68" t="s">
        <v>85</v>
      </c>
      <c r="V198" s="68" t="s">
        <v>83</v>
      </c>
      <c r="W198" s="69">
        <v>0.97561693269393213</v>
      </c>
      <c r="X198" s="68" t="s">
        <v>84</v>
      </c>
      <c r="Y198" s="68" t="s">
        <v>84</v>
      </c>
      <c r="Z198" s="68" t="s">
        <v>84</v>
      </c>
      <c r="AA198" s="69">
        <v>78.404617309570312</v>
      </c>
      <c r="AB198" s="68" t="s">
        <v>83</v>
      </c>
      <c r="AC198" s="68" t="s">
        <v>83</v>
      </c>
      <c r="AD198" s="68" t="s">
        <v>83</v>
      </c>
    </row>
    <row r="199" spans="1:30" x14ac:dyDescent="0.15">
      <c r="A199" s="68">
        <v>151</v>
      </c>
      <c r="B199" s="68" t="s">
        <v>298</v>
      </c>
      <c r="C199" s="68" t="b">
        <v>0</v>
      </c>
      <c r="D199" s="68" t="s">
        <v>219</v>
      </c>
      <c r="E199" s="68" t="s">
        <v>79</v>
      </c>
      <c r="F199" s="71">
        <v>22.863138198852539</v>
      </c>
      <c r="G199" s="69">
        <v>22.827104568481445</v>
      </c>
      <c r="H199" s="69">
        <v>5.0959248095750809E-2</v>
      </c>
      <c r="I199" s="73">
        <v>1514.1424560546875</v>
      </c>
      <c r="J199" s="69">
        <v>1550.7596435546875</v>
      </c>
      <c r="K199" s="69">
        <v>51.784523010253906</v>
      </c>
      <c r="L199" s="69">
        <v>34.035701751708984</v>
      </c>
      <c r="M199" s="69">
        <v>0.99449998140335083</v>
      </c>
      <c r="N199" s="69">
        <v>-3.513200044631958</v>
      </c>
      <c r="O199" s="69">
        <v>92.593124389648438</v>
      </c>
      <c r="P199" s="68" t="b">
        <v>1</v>
      </c>
      <c r="Q199" s="69">
        <v>0.30500191805910187</v>
      </c>
      <c r="R199" s="68" t="b">
        <v>1</v>
      </c>
      <c r="S199" s="68">
        <v>3</v>
      </c>
      <c r="T199" s="68">
        <v>16</v>
      </c>
      <c r="U199" s="68" t="s">
        <v>85</v>
      </c>
      <c r="V199" s="68" t="s">
        <v>83</v>
      </c>
      <c r="W199" s="69">
        <v>0.98279950477530986</v>
      </c>
      <c r="X199" s="68" t="s">
        <v>84</v>
      </c>
      <c r="Y199" s="68" t="s">
        <v>84</v>
      </c>
      <c r="Z199" s="68" t="s">
        <v>84</v>
      </c>
      <c r="AA199" s="69">
        <v>78.404617309570312</v>
      </c>
      <c r="AB199" s="68" t="s">
        <v>83</v>
      </c>
      <c r="AC199" s="68" t="s">
        <v>83</v>
      </c>
      <c r="AD199" s="68" t="s">
        <v>83</v>
      </c>
    </row>
    <row r="200" spans="1:30" x14ac:dyDescent="0.15">
      <c r="A200" s="68">
        <v>152</v>
      </c>
      <c r="B200" s="68" t="s">
        <v>297</v>
      </c>
      <c r="C200" s="68" t="b">
        <v>0</v>
      </c>
      <c r="D200" s="68" t="s">
        <v>217</v>
      </c>
      <c r="E200" s="68" t="s">
        <v>79</v>
      </c>
      <c r="F200" s="71">
        <v>31.500955581665039</v>
      </c>
      <c r="G200" s="69">
        <v>31.667381286621094</v>
      </c>
      <c r="H200" s="69">
        <v>0.23536014556884766</v>
      </c>
      <c r="I200" s="73">
        <v>5.2661309242248535</v>
      </c>
      <c r="J200" s="69">
        <v>4.7500572204589844</v>
      </c>
      <c r="K200" s="69">
        <v>0.7298387885093689</v>
      </c>
      <c r="L200" s="69">
        <v>34.035701751708984</v>
      </c>
      <c r="M200" s="69">
        <v>0.99449998140335083</v>
      </c>
      <c r="N200" s="69">
        <v>-3.513200044631958</v>
      </c>
      <c r="O200" s="69">
        <v>92.593124389648438</v>
      </c>
      <c r="P200" s="68" t="b">
        <v>1</v>
      </c>
      <c r="Q200" s="69">
        <v>0.30500191805910187</v>
      </c>
      <c r="R200" s="68" t="b">
        <v>1</v>
      </c>
      <c r="S200" s="68">
        <v>3</v>
      </c>
      <c r="T200" s="68">
        <v>25</v>
      </c>
      <c r="U200" s="68" t="s">
        <v>85</v>
      </c>
      <c r="V200" s="68" t="s">
        <v>83</v>
      </c>
      <c r="W200" s="69">
        <v>0.98058581119763089</v>
      </c>
      <c r="X200" s="68" t="s">
        <v>84</v>
      </c>
      <c r="Y200" s="68" t="s">
        <v>84</v>
      </c>
      <c r="Z200" s="68" t="s">
        <v>84</v>
      </c>
      <c r="AA200" s="69">
        <v>78.404617309570312</v>
      </c>
      <c r="AB200" s="68" t="s">
        <v>83</v>
      </c>
      <c r="AC200" s="68" t="s">
        <v>83</v>
      </c>
      <c r="AD200" s="68" t="s">
        <v>83</v>
      </c>
    </row>
    <row r="201" spans="1:30" x14ac:dyDescent="0.15">
      <c r="A201" s="68">
        <v>153</v>
      </c>
      <c r="B201" s="68" t="s">
        <v>296</v>
      </c>
      <c r="C201" s="68" t="b">
        <v>0</v>
      </c>
      <c r="D201" s="68" t="s">
        <v>215</v>
      </c>
      <c r="E201" s="68" t="s">
        <v>79</v>
      </c>
      <c r="F201" s="71">
        <v>29.948984146118164</v>
      </c>
      <c r="G201" s="69">
        <v>29.989980697631836</v>
      </c>
      <c r="H201" s="69">
        <v>5.7977877557277679E-2</v>
      </c>
      <c r="I201" s="73">
        <v>14.562837600708008</v>
      </c>
      <c r="J201" s="69">
        <v>14.181869506835938</v>
      </c>
      <c r="K201" s="69">
        <v>0.53877091407775879</v>
      </c>
      <c r="L201" s="69">
        <v>34.035701751708984</v>
      </c>
      <c r="M201" s="69">
        <v>0.99449998140335083</v>
      </c>
      <c r="N201" s="69">
        <v>-3.513200044631958</v>
      </c>
      <c r="O201" s="69">
        <v>92.593124389648438</v>
      </c>
      <c r="P201" s="68" t="b">
        <v>1</v>
      </c>
      <c r="Q201" s="69">
        <v>0.30500191805910187</v>
      </c>
      <c r="R201" s="68" t="b">
        <v>1</v>
      </c>
      <c r="S201" s="68">
        <v>3</v>
      </c>
      <c r="T201" s="68">
        <v>23</v>
      </c>
      <c r="U201" s="68" t="s">
        <v>85</v>
      </c>
      <c r="V201" s="68" t="s">
        <v>83</v>
      </c>
      <c r="W201" s="69">
        <v>0.97705204015375968</v>
      </c>
      <c r="X201" s="68" t="s">
        <v>84</v>
      </c>
      <c r="Y201" s="68" t="s">
        <v>84</v>
      </c>
      <c r="Z201" s="68" t="s">
        <v>84</v>
      </c>
      <c r="AA201" s="69">
        <v>78.271697998046875</v>
      </c>
      <c r="AB201" s="68" t="s">
        <v>83</v>
      </c>
      <c r="AC201" s="68" t="s">
        <v>83</v>
      </c>
      <c r="AD201" s="68" t="s">
        <v>83</v>
      </c>
    </row>
    <row r="202" spans="1:30" x14ac:dyDescent="0.15">
      <c r="A202" s="68">
        <v>154</v>
      </c>
      <c r="B202" s="68" t="s">
        <v>295</v>
      </c>
      <c r="C202" s="68" t="b">
        <v>0</v>
      </c>
      <c r="D202" s="68" t="s">
        <v>213</v>
      </c>
      <c r="E202" s="68" t="s">
        <v>79</v>
      </c>
      <c r="F202" s="71">
        <v>30.287494659423828</v>
      </c>
      <c r="G202" s="69">
        <v>30.627559661865234</v>
      </c>
      <c r="H202" s="69">
        <v>0.48092317581176758</v>
      </c>
      <c r="I202" s="73">
        <v>11.665197372436523</v>
      </c>
      <c r="J202" s="69">
        <v>9.5674209594726562</v>
      </c>
      <c r="K202" s="69">
        <v>2.9667041301727295</v>
      </c>
      <c r="L202" s="69">
        <v>34.035701751708984</v>
      </c>
      <c r="M202" s="69">
        <v>0.99449998140335083</v>
      </c>
      <c r="N202" s="69">
        <v>-3.513200044631958</v>
      </c>
      <c r="O202" s="69">
        <v>92.593124389648438</v>
      </c>
      <c r="P202" s="68" t="b">
        <v>1</v>
      </c>
      <c r="Q202" s="69">
        <v>0.30500191805910187</v>
      </c>
      <c r="R202" s="68" t="b">
        <v>1</v>
      </c>
      <c r="S202" s="68">
        <v>3</v>
      </c>
      <c r="T202" s="68">
        <v>23</v>
      </c>
      <c r="U202" s="68" t="s">
        <v>85</v>
      </c>
      <c r="V202" s="68" t="s">
        <v>83</v>
      </c>
      <c r="W202" s="69">
        <v>0.97429916706167885</v>
      </c>
      <c r="X202" s="68" t="s">
        <v>84</v>
      </c>
      <c r="Y202" s="68" t="s">
        <v>84</v>
      </c>
      <c r="Z202" s="68" t="s">
        <v>84</v>
      </c>
      <c r="AA202" s="69">
        <v>78.271697998046875</v>
      </c>
      <c r="AB202" s="68" t="s">
        <v>83</v>
      </c>
      <c r="AC202" s="68" t="s">
        <v>83</v>
      </c>
      <c r="AD202" s="68" t="s">
        <v>83</v>
      </c>
    </row>
    <row r="203" spans="1:30" x14ac:dyDescent="0.15">
      <c r="A203" s="68">
        <v>155</v>
      </c>
      <c r="B203" s="68" t="s">
        <v>294</v>
      </c>
      <c r="C203" s="68" t="b">
        <v>0</v>
      </c>
      <c r="D203" s="68" t="s">
        <v>211</v>
      </c>
      <c r="E203" s="68" t="s">
        <v>79</v>
      </c>
      <c r="F203" s="71">
        <v>29.788135528564453</v>
      </c>
      <c r="G203" s="69">
        <v>29.630718231201172</v>
      </c>
      <c r="H203" s="69">
        <v>0.22262167930603027</v>
      </c>
      <c r="I203" s="73">
        <v>16.181921005249023</v>
      </c>
      <c r="J203" s="69">
        <v>18.036190032958984</v>
      </c>
      <c r="K203" s="69">
        <v>2.6223337650299072</v>
      </c>
      <c r="L203" s="69">
        <v>34.035701751708984</v>
      </c>
      <c r="M203" s="69">
        <v>0.99449998140335083</v>
      </c>
      <c r="N203" s="69">
        <v>-3.513200044631958</v>
      </c>
      <c r="O203" s="69">
        <v>92.593124389648438</v>
      </c>
      <c r="P203" s="68" t="b">
        <v>1</v>
      </c>
      <c r="Q203" s="69">
        <v>0.30500191805910187</v>
      </c>
      <c r="R203" s="68" t="b">
        <v>1</v>
      </c>
      <c r="S203" s="68">
        <v>3</v>
      </c>
      <c r="T203" s="68">
        <v>23</v>
      </c>
      <c r="U203" s="68" t="s">
        <v>85</v>
      </c>
      <c r="V203" s="68" t="s">
        <v>83</v>
      </c>
      <c r="W203" s="69">
        <v>0.9630693129741037</v>
      </c>
      <c r="X203" s="68" t="s">
        <v>84</v>
      </c>
      <c r="Y203" s="68" t="s">
        <v>84</v>
      </c>
      <c r="Z203" s="68" t="s">
        <v>84</v>
      </c>
      <c r="AA203" s="69">
        <v>78.384490966796875</v>
      </c>
      <c r="AB203" s="68" t="s">
        <v>83</v>
      </c>
      <c r="AC203" s="68" t="s">
        <v>83</v>
      </c>
      <c r="AD203" s="68" t="s">
        <v>83</v>
      </c>
    </row>
    <row r="204" spans="1:30" x14ac:dyDescent="0.15">
      <c r="A204" s="68">
        <v>156</v>
      </c>
      <c r="B204" s="68" t="s">
        <v>293</v>
      </c>
      <c r="C204" s="68" t="b">
        <v>0</v>
      </c>
      <c r="D204" s="68" t="s">
        <v>209</v>
      </c>
      <c r="E204" s="68" t="s">
        <v>79</v>
      </c>
      <c r="F204" s="71">
        <v>29.118808746337891</v>
      </c>
      <c r="G204" s="69">
        <v>28.889682769775391</v>
      </c>
      <c r="H204" s="69">
        <v>0.32403305172920227</v>
      </c>
      <c r="I204" s="73">
        <v>25.092721939086914</v>
      </c>
      <c r="J204" s="69">
        <v>29.487983703613281</v>
      </c>
      <c r="K204" s="69">
        <v>6.2158374786376953</v>
      </c>
      <c r="L204" s="69">
        <v>34.035701751708984</v>
      </c>
      <c r="M204" s="69">
        <v>0.99449998140335083</v>
      </c>
      <c r="N204" s="69">
        <v>-3.513200044631958</v>
      </c>
      <c r="O204" s="69">
        <v>92.593124389648438</v>
      </c>
      <c r="P204" s="68" t="b">
        <v>1</v>
      </c>
      <c r="Q204" s="69">
        <v>0.30500191805910187</v>
      </c>
      <c r="R204" s="68" t="b">
        <v>1</v>
      </c>
      <c r="S204" s="68">
        <v>3</v>
      </c>
      <c r="T204" s="68">
        <v>23</v>
      </c>
      <c r="U204" s="68" t="s">
        <v>85</v>
      </c>
      <c r="V204" s="68" t="s">
        <v>83</v>
      </c>
      <c r="W204" s="69">
        <v>0.97834777210984958</v>
      </c>
      <c r="X204" s="68" t="s">
        <v>84</v>
      </c>
      <c r="Y204" s="68" t="s">
        <v>84</v>
      </c>
      <c r="Z204" s="68" t="s">
        <v>84</v>
      </c>
      <c r="AA204" s="69">
        <v>78.384490966796875</v>
      </c>
      <c r="AB204" s="68" t="s">
        <v>83</v>
      </c>
      <c r="AC204" s="68" t="s">
        <v>83</v>
      </c>
      <c r="AD204" s="68" t="s">
        <v>83</v>
      </c>
    </row>
    <row r="205" spans="1:30" x14ac:dyDescent="0.15">
      <c r="A205" s="68">
        <v>157</v>
      </c>
      <c r="B205" s="68" t="s">
        <v>292</v>
      </c>
      <c r="C205" s="68" t="b">
        <v>0</v>
      </c>
      <c r="D205" s="68" t="s">
        <v>207</v>
      </c>
      <c r="E205" s="68" t="s">
        <v>79</v>
      </c>
      <c r="F205" s="71">
        <v>30.607141494750977</v>
      </c>
      <c r="G205" s="69">
        <v>30.508567810058594</v>
      </c>
      <c r="H205" s="69">
        <v>0.13940289616584778</v>
      </c>
      <c r="I205" s="73">
        <v>9.4603586196899414</v>
      </c>
      <c r="J205" s="69">
        <v>10.11279296875</v>
      </c>
      <c r="K205" s="69">
        <v>0.92268151044845581</v>
      </c>
      <c r="L205" s="69">
        <v>34.035701751708984</v>
      </c>
      <c r="M205" s="69">
        <v>0.99449998140335083</v>
      </c>
      <c r="N205" s="69">
        <v>-3.513200044631958</v>
      </c>
      <c r="O205" s="69">
        <v>92.593124389648438</v>
      </c>
      <c r="P205" s="68" t="b">
        <v>1</v>
      </c>
      <c r="Q205" s="69">
        <v>0.30500191805910187</v>
      </c>
      <c r="R205" s="68" t="b">
        <v>1</v>
      </c>
      <c r="S205" s="68">
        <v>3</v>
      </c>
      <c r="T205" s="68">
        <v>23</v>
      </c>
      <c r="U205" s="68" t="s">
        <v>85</v>
      </c>
      <c r="V205" s="68" t="s">
        <v>83</v>
      </c>
      <c r="W205" s="69">
        <v>0.97014832876060442</v>
      </c>
      <c r="X205" s="68" t="s">
        <v>84</v>
      </c>
      <c r="Y205" s="68" t="s">
        <v>84</v>
      </c>
      <c r="Z205" s="68" t="s">
        <v>84</v>
      </c>
      <c r="AA205" s="69">
        <v>78.368118286132812</v>
      </c>
      <c r="AB205" s="68" t="s">
        <v>83</v>
      </c>
      <c r="AC205" s="68" t="s">
        <v>83</v>
      </c>
      <c r="AD205" s="68" t="s">
        <v>83</v>
      </c>
    </row>
    <row r="206" spans="1:30" x14ac:dyDescent="0.15">
      <c r="A206" s="68">
        <v>158</v>
      </c>
      <c r="B206" s="68" t="s">
        <v>291</v>
      </c>
      <c r="C206" s="68" t="b">
        <v>0</v>
      </c>
      <c r="D206" s="68" t="s">
        <v>205</v>
      </c>
      <c r="E206" s="68" t="s">
        <v>79</v>
      </c>
      <c r="F206" s="71">
        <v>28.787944793701172</v>
      </c>
      <c r="G206" s="69">
        <v>28.703830718994141</v>
      </c>
      <c r="H206" s="69">
        <v>0.11895526200532913</v>
      </c>
      <c r="I206" s="73">
        <v>31.169164657592773</v>
      </c>
      <c r="J206" s="69">
        <v>32.985805511474609</v>
      </c>
      <c r="K206" s="69">
        <v>2.5691168308258057</v>
      </c>
      <c r="L206" s="69">
        <v>34.035701751708984</v>
      </c>
      <c r="M206" s="69">
        <v>0.99449998140335083</v>
      </c>
      <c r="N206" s="69">
        <v>-3.513200044631958</v>
      </c>
      <c r="O206" s="69">
        <v>92.593124389648438</v>
      </c>
      <c r="P206" s="68" t="b">
        <v>1</v>
      </c>
      <c r="Q206" s="69">
        <v>0.30500191805910187</v>
      </c>
      <c r="R206" s="68" t="b">
        <v>1</v>
      </c>
      <c r="S206" s="68">
        <v>3</v>
      </c>
      <c r="T206" s="68">
        <v>23</v>
      </c>
      <c r="U206" s="68" t="s">
        <v>85</v>
      </c>
      <c r="V206" s="68" t="s">
        <v>83</v>
      </c>
      <c r="W206" s="69">
        <v>0.97413011133533478</v>
      </c>
      <c r="X206" s="68" t="s">
        <v>84</v>
      </c>
      <c r="Y206" s="68" t="s">
        <v>84</v>
      </c>
      <c r="Z206" s="68" t="s">
        <v>84</v>
      </c>
      <c r="AA206" s="69">
        <v>78.480804443359375</v>
      </c>
      <c r="AB206" s="68" t="s">
        <v>83</v>
      </c>
      <c r="AC206" s="68" t="s">
        <v>83</v>
      </c>
      <c r="AD206" s="68" t="s">
        <v>83</v>
      </c>
    </row>
    <row r="207" spans="1:30" x14ac:dyDescent="0.15">
      <c r="A207" s="68">
        <v>159</v>
      </c>
      <c r="B207" s="68" t="s">
        <v>290</v>
      </c>
      <c r="C207" s="68" t="b">
        <v>0</v>
      </c>
      <c r="D207" s="68" t="s">
        <v>203</v>
      </c>
      <c r="E207" s="68" t="s">
        <v>79</v>
      </c>
      <c r="F207" s="71">
        <v>28.231777191162109</v>
      </c>
      <c r="G207" s="69">
        <v>28.156530380249023</v>
      </c>
      <c r="H207" s="69">
        <v>0.10641506314277649</v>
      </c>
      <c r="I207" s="73">
        <v>44.877964019775391</v>
      </c>
      <c r="J207" s="69">
        <v>47.204063415527344</v>
      </c>
      <c r="K207" s="69">
        <v>3.2896013259887695</v>
      </c>
      <c r="L207" s="69">
        <v>34.035701751708984</v>
      </c>
      <c r="M207" s="69">
        <v>0.99449998140335083</v>
      </c>
      <c r="N207" s="69">
        <v>-3.513200044631958</v>
      </c>
      <c r="O207" s="69">
        <v>92.593124389648438</v>
      </c>
      <c r="P207" s="68" t="b">
        <v>1</v>
      </c>
      <c r="Q207" s="69">
        <v>0.30500191805910187</v>
      </c>
      <c r="R207" s="68" t="b">
        <v>1</v>
      </c>
      <c r="S207" s="68">
        <v>3</v>
      </c>
      <c r="T207" s="68">
        <v>23</v>
      </c>
      <c r="U207" s="68" t="s">
        <v>85</v>
      </c>
      <c r="V207" s="68" t="s">
        <v>83</v>
      </c>
      <c r="W207" s="69">
        <v>0.96244172782127435</v>
      </c>
      <c r="X207" s="68" t="s">
        <v>84</v>
      </c>
      <c r="Y207" s="68" t="s">
        <v>84</v>
      </c>
      <c r="Z207" s="68" t="s">
        <v>84</v>
      </c>
      <c r="AA207" s="69">
        <v>78.25543212890625</v>
      </c>
      <c r="AB207" s="68" t="s">
        <v>83</v>
      </c>
      <c r="AC207" s="68" t="s">
        <v>83</v>
      </c>
      <c r="AD207" s="68" t="s">
        <v>83</v>
      </c>
    </row>
    <row r="208" spans="1:30" x14ac:dyDescent="0.15">
      <c r="A208" s="68">
        <v>160</v>
      </c>
      <c r="B208" s="68" t="s">
        <v>289</v>
      </c>
      <c r="C208" s="68" t="b">
        <v>0</v>
      </c>
      <c r="D208" s="68" t="s">
        <v>201</v>
      </c>
      <c r="E208" s="68" t="s">
        <v>79</v>
      </c>
      <c r="F208" s="71">
        <v>27.926599502563477</v>
      </c>
      <c r="G208" s="69">
        <v>27.872617721557617</v>
      </c>
      <c r="H208" s="69">
        <v>7.6341763138771057E-2</v>
      </c>
      <c r="I208" s="73">
        <v>54.814968109130859</v>
      </c>
      <c r="J208" s="69">
        <v>56.824592590332031</v>
      </c>
      <c r="K208" s="69">
        <v>2.8420381546020508</v>
      </c>
      <c r="L208" s="69">
        <v>34.035701751708984</v>
      </c>
      <c r="M208" s="69">
        <v>0.99449998140335083</v>
      </c>
      <c r="N208" s="69">
        <v>-3.513200044631958</v>
      </c>
      <c r="O208" s="69">
        <v>92.593124389648438</v>
      </c>
      <c r="P208" s="68" t="b">
        <v>1</v>
      </c>
      <c r="Q208" s="69">
        <v>0.30500191805910187</v>
      </c>
      <c r="R208" s="68" t="b">
        <v>1</v>
      </c>
      <c r="S208" s="68">
        <v>3</v>
      </c>
      <c r="T208" s="68">
        <v>21</v>
      </c>
      <c r="U208" s="68" t="s">
        <v>85</v>
      </c>
      <c r="V208" s="68" t="s">
        <v>83</v>
      </c>
      <c r="W208" s="69">
        <v>0.96678678891459768</v>
      </c>
      <c r="X208" s="68" t="s">
        <v>84</v>
      </c>
      <c r="Y208" s="68" t="s">
        <v>84</v>
      </c>
      <c r="Z208" s="68" t="s">
        <v>84</v>
      </c>
      <c r="AA208" s="69">
        <v>78.25543212890625</v>
      </c>
      <c r="AB208" s="68" t="s">
        <v>83</v>
      </c>
      <c r="AC208" s="68" t="s">
        <v>83</v>
      </c>
      <c r="AD208" s="68" t="s">
        <v>83</v>
      </c>
    </row>
    <row r="209" spans="1:30" x14ac:dyDescent="0.15">
      <c r="A209" s="68">
        <v>161</v>
      </c>
      <c r="B209" s="68" t="s">
        <v>288</v>
      </c>
      <c r="C209" s="68" t="b">
        <v>0</v>
      </c>
      <c r="D209" s="68" t="s">
        <v>199</v>
      </c>
      <c r="E209" s="68" t="s">
        <v>79</v>
      </c>
      <c r="F209" s="71">
        <v>27.075933456420898</v>
      </c>
      <c r="G209" s="69">
        <v>27.12506103515625</v>
      </c>
      <c r="H209" s="69">
        <v>6.9475539028644562E-2</v>
      </c>
      <c r="I209" s="73">
        <v>95.726768493652344</v>
      </c>
      <c r="J209" s="69">
        <v>92.74169921875</v>
      </c>
      <c r="K209" s="69">
        <v>4.2215309143066406</v>
      </c>
      <c r="L209" s="69">
        <v>34.035701751708984</v>
      </c>
      <c r="M209" s="69">
        <v>0.99449998140335083</v>
      </c>
      <c r="N209" s="69">
        <v>-3.513200044631958</v>
      </c>
      <c r="O209" s="69">
        <v>92.593124389648438</v>
      </c>
      <c r="P209" s="68" t="b">
        <v>1</v>
      </c>
      <c r="Q209" s="69">
        <v>0.30500191805910187</v>
      </c>
      <c r="R209" s="68" t="b">
        <v>1</v>
      </c>
      <c r="S209" s="68">
        <v>3</v>
      </c>
      <c r="T209" s="68">
        <v>22</v>
      </c>
      <c r="U209" s="68" t="s">
        <v>85</v>
      </c>
      <c r="V209" s="68" t="s">
        <v>83</v>
      </c>
      <c r="W209" s="69">
        <v>0.97760655635289129</v>
      </c>
      <c r="X209" s="68" t="s">
        <v>84</v>
      </c>
      <c r="Y209" s="68" t="s">
        <v>84</v>
      </c>
      <c r="Z209" s="68" t="s">
        <v>84</v>
      </c>
      <c r="AA209" s="69">
        <v>78.309524536132812</v>
      </c>
      <c r="AB209" s="68" t="s">
        <v>83</v>
      </c>
      <c r="AC209" s="68" t="s">
        <v>83</v>
      </c>
      <c r="AD209" s="68" t="s">
        <v>83</v>
      </c>
    </row>
    <row r="210" spans="1:30" x14ac:dyDescent="0.15">
      <c r="A210" s="68">
        <v>162</v>
      </c>
      <c r="B210" s="68" t="s">
        <v>287</v>
      </c>
      <c r="C210" s="68" t="b">
        <v>0</v>
      </c>
      <c r="D210" s="68" t="s">
        <v>197</v>
      </c>
      <c r="E210" s="68" t="s">
        <v>79</v>
      </c>
      <c r="F210" s="71">
        <v>27.269721984863281</v>
      </c>
      <c r="G210" s="69">
        <v>26.975017547607422</v>
      </c>
      <c r="H210" s="69">
        <v>0.41677501797676086</v>
      </c>
      <c r="I210" s="73">
        <v>84.308876037597656</v>
      </c>
      <c r="J210" s="69">
        <v>104.18605041503906</v>
      </c>
      <c r="K210" s="69">
        <v>28.110574722290039</v>
      </c>
      <c r="L210" s="69">
        <v>34.035701751708984</v>
      </c>
      <c r="M210" s="69">
        <v>0.99449998140335083</v>
      </c>
      <c r="N210" s="69">
        <v>-3.513200044631958</v>
      </c>
      <c r="O210" s="69">
        <v>92.593124389648438</v>
      </c>
      <c r="P210" s="68" t="b">
        <v>1</v>
      </c>
      <c r="Q210" s="69">
        <v>0.30500191805910187</v>
      </c>
      <c r="R210" s="68" t="b">
        <v>1</v>
      </c>
      <c r="S210" s="68">
        <v>3</v>
      </c>
      <c r="T210" s="68">
        <v>23</v>
      </c>
      <c r="U210" s="68" t="s">
        <v>85</v>
      </c>
      <c r="V210" s="68" t="s">
        <v>83</v>
      </c>
      <c r="W210" s="69">
        <v>0.81964110264879464</v>
      </c>
      <c r="X210" s="68" t="s">
        <v>84</v>
      </c>
      <c r="Y210" s="68" t="s">
        <v>84</v>
      </c>
      <c r="Z210" s="68" t="s">
        <v>84</v>
      </c>
      <c r="AA210" s="69">
        <v>78.309524536132812</v>
      </c>
      <c r="AB210" s="68" t="s">
        <v>83</v>
      </c>
      <c r="AC210" s="68" t="s">
        <v>83</v>
      </c>
      <c r="AD210" s="68" t="s">
        <v>83</v>
      </c>
    </row>
    <row r="211" spans="1:30" x14ac:dyDescent="0.15">
      <c r="A211" s="68">
        <v>163</v>
      </c>
      <c r="B211" s="68" t="s">
        <v>286</v>
      </c>
      <c r="C211" s="68" t="b">
        <v>0</v>
      </c>
      <c r="D211" s="68" t="s">
        <v>195</v>
      </c>
      <c r="E211" s="68" t="s">
        <v>79</v>
      </c>
      <c r="F211" s="71">
        <v>26.911699295043945</v>
      </c>
      <c r="G211" s="69">
        <v>26.858186721801758</v>
      </c>
      <c r="H211" s="69">
        <v>7.5678206980228424E-2</v>
      </c>
      <c r="I211" s="73">
        <v>106.60587310791016</v>
      </c>
      <c r="J211" s="69">
        <v>110.47908020019531</v>
      </c>
      <c r="K211" s="69">
        <v>5.4775419235229492</v>
      </c>
      <c r="L211" s="69">
        <v>34.035701751708984</v>
      </c>
      <c r="M211" s="69">
        <v>0.99449998140335083</v>
      </c>
      <c r="N211" s="69">
        <v>-3.513200044631958</v>
      </c>
      <c r="O211" s="69">
        <v>92.593124389648438</v>
      </c>
      <c r="P211" s="68" t="b">
        <v>1</v>
      </c>
      <c r="Q211" s="69">
        <v>0.30500191805910187</v>
      </c>
      <c r="R211" s="68" t="b">
        <v>1</v>
      </c>
      <c r="S211" s="68">
        <v>3</v>
      </c>
      <c r="T211" s="68">
        <v>22</v>
      </c>
      <c r="U211" s="68" t="s">
        <v>85</v>
      </c>
      <c r="V211" s="68" t="s">
        <v>83</v>
      </c>
      <c r="W211" s="69">
        <v>0.97224000000778432</v>
      </c>
      <c r="X211" s="68" t="s">
        <v>84</v>
      </c>
      <c r="Y211" s="68" t="s">
        <v>84</v>
      </c>
      <c r="Z211" s="68" t="s">
        <v>84</v>
      </c>
      <c r="AA211" s="69">
        <v>78.196502685546875</v>
      </c>
      <c r="AB211" s="68" t="s">
        <v>83</v>
      </c>
      <c r="AC211" s="68" t="s">
        <v>83</v>
      </c>
      <c r="AD211" s="68" t="s">
        <v>83</v>
      </c>
    </row>
    <row r="212" spans="1:30" x14ac:dyDescent="0.15">
      <c r="A212" s="68">
        <v>164</v>
      </c>
      <c r="B212" s="68" t="s">
        <v>285</v>
      </c>
      <c r="C212" s="68" t="b">
        <v>0</v>
      </c>
      <c r="D212" s="68" t="s">
        <v>193</v>
      </c>
      <c r="E212" s="68" t="s">
        <v>79</v>
      </c>
      <c r="F212" s="71">
        <v>27.225448608398438</v>
      </c>
      <c r="G212" s="69">
        <v>27.294567108154297</v>
      </c>
      <c r="H212" s="69">
        <v>9.7749665379524231E-2</v>
      </c>
      <c r="I212" s="73">
        <v>86.791122436523438</v>
      </c>
      <c r="J212" s="69">
        <v>83.032203674316406</v>
      </c>
      <c r="K212" s="69">
        <v>5.3159136772155762</v>
      </c>
      <c r="L212" s="69">
        <v>34.035701751708984</v>
      </c>
      <c r="M212" s="69">
        <v>0.99449998140335083</v>
      </c>
      <c r="N212" s="69">
        <v>-3.513200044631958</v>
      </c>
      <c r="O212" s="69">
        <v>92.593124389648438</v>
      </c>
      <c r="P212" s="68" t="b">
        <v>1</v>
      </c>
      <c r="Q212" s="69">
        <v>0.30500191805910187</v>
      </c>
      <c r="R212" s="68" t="b">
        <v>1</v>
      </c>
      <c r="S212" s="68">
        <v>3</v>
      </c>
      <c r="T212" s="68">
        <v>21</v>
      </c>
      <c r="U212" s="68" t="s">
        <v>85</v>
      </c>
      <c r="V212" s="68" t="s">
        <v>83</v>
      </c>
      <c r="W212" s="69">
        <v>0.9706174121858</v>
      </c>
      <c r="X212" s="68" t="s">
        <v>84</v>
      </c>
      <c r="Y212" s="68" t="s">
        <v>84</v>
      </c>
      <c r="Z212" s="68" t="s">
        <v>84</v>
      </c>
      <c r="AA212" s="69">
        <v>78.309524536132812</v>
      </c>
      <c r="AB212" s="68" t="s">
        <v>83</v>
      </c>
      <c r="AC212" s="68" t="s">
        <v>83</v>
      </c>
      <c r="AD212" s="68" t="s">
        <v>83</v>
      </c>
    </row>
    <row r="213" spans="1:30" x14ac:dyDescent="0.15">
      <c r="A213" s="68">
        <v>165</v>
      </c>
      <c r="B213" s="68" t="s">
        <v>284</v>
      </c>
      <c r="C213" s="68" t="b">
        <v>0</v>
      </c>
      <c r="D213" s="68" t="s">
        <v>191</v>
      </c>
      <c r="E213" s="68" t="s">
        <v>79</v>
      </c>
      <c r="F213" s="71">
        <v>26.080398559570312</v>
      </c>
      <c r="G213" s="69">
        <v>26.086523056030273</v>
      </c>
      <c r="H213" s="69">
        <v>8.6613455787301064E-3</v>
      </c>
      <c r="I213" s="73">
        <v>183.82443237304688</v>
      </c>
      <c r="J213" s="69">
        <v>183.08950805664062</v>
      </c>
      <c r="K213" s="69">
        <v>1.0393399000167847</v>
      </c>
      <c r="L213" s="69">
        <v>34.035701751708984</v>
      </c>
      <c r="M213" s="69">
        <v>0.99449998140335083</v>
      </c>
      <c r="N213" s="69">
        <v>-3.513200044631958</v>
      </c>
      <c r="O213" s="69">
        <v>92.593124389648438</v>
      </c>
      <c r="P213" s="68" t="b">
        <v>1</v>
      </c>
      <c r="Q213" s="69">
        <v>0.30500191805910187</v>
      </c>
      <c r="R213" s="68" t="b">
        <v>1</v>
      </c>
      <c r="S213" s="68">
        <v>3</v>
      </c>
      <c r="T213" s="68">
        <v>20</v>
      </c>
      <c r="U213" s="68" t="s">
        <v>85</v>
      </c>
      <c r="V213" s="68" t="s">
        <v>83</v>
      </c>
      <c r="W213" s="69">
        <v>0.96959572503756009</v>
      </c>
      <c r="X213" s="68" t="s">
        <v>84</v>
      </c>
      <c r="Y213" s="68" t="s">
        <v>84</v>
      </c>
      <c r="Z213" s="68" t="s">
        <v>84</v>
      </c>
      <c r="AA213" s="69">
        <v>78.288299560546875</v>
      </c>
      <c r="AB213" s="68" t="s">
        <v>83</v>
      </c>
      <c r="AC213" s="68" t="s">
        <v>83</v>
      </c>
      <c r="AD213" s="68" t="s">
        <v>83</v>
      </c>
    </row>
    <row r="214" spans="1:30" x14ac:dyDescent="0.15">
      <c r="A214" s="68">
        <v>166</v>
      </c>
      <c r="B214" s="68" t="s">
        <v>283</v>
      </c>
      <c r="C214" s="68" t="b">
        <v>0</v>
      </c>
      <c r="D214" s="68" t="s">
        <v>189</v>
      </c>
      <c r="E214" s="68" t="s">
        <v>79</v>
      </c>
      <c r="F214" s="71">
        <v>30.393980026245117</v>
      </c>
      <c r="G214" s="69">
        <v>30.721334457397461</v>
      </c>
      <c r="H214" s="69">
        <v>0.46294906735420227</v>
      </c>
      <c r="I214" s="73">
        <v>10.878826141357422</v>
      </c>
      <c r="J214" s="69">
        <v>8.9809780120849609</v>
      </c>
      <c r="K214" s="69">
        <v>2.6839628219604492</v>
      </c>
      <c r="L214" s="69">
        <v>34.035701751708984</v>
      </c>
      <c r="M214" s="69">
        <v>0.99449998140335083</v>
      </c>
      <c r="N214" s="69">
        <v>-3.513200044631958</v>
      </c>
      <c r="O214" s="69">
        <v>92.593124389648438</v>
      </c>
      <c r="P214" s="68" t="b">
        <v>1</v>
      </c>
      <c r="Q214" s="69">
        <v>0.30500191805910187</v>
      </c>
      <c r="R214" s="68" t="b">
        <v>1</v>
      </c>
      <c r="S214" s="68">
        <v>3</v>
      </c>
      <c r="T214" s="68">
        <v>23</v>
      </c>
      <c r="U214" s="68" t="s">
        <v>85</v>
      </c>
      <c r="V214" s="68" t="s">
        <v>83</v>
      </c>
      <c r="W214" s="69">
        <v>0.98157718469180133</v>
      </c>
      <c r="X214" s="68" t="s">
        <v>84</v>
      </c>
      <c r="Y214" s="68" t="s">
        <v>84</v>
      </c>
      <c r="Z214" s="68" t="s">
        <v>84</v>
      </c>
      <c r="AA214" s="69">
        <v>78.1754150390625</v>
      </c>
      <c r="AB214" s="68" t="s">
        <v>83</v>
      </c>
      <c r="AC214" s="68" t="s">
        <v>83</v>
      </c>
      <c r="AD214" s="68" t="s">
        <v>83</v>
      </c>
    </row>
    <row r="215" spans="1:30" x14ac:dyDescent="0.15">
      <c r="A215" s="68">
        <v>167</v>
      </c>
      <c r="B215" s="68" t="s">
        <v>282</v>
      </c>
      <c r="C215" s="68" t="b">
        <v>0</v>
      </c>
      <c r="D215" s="68" t="s">
        <v>187</v>
      </c>
      <c r="E215" s="68" t="s">
        <v>79</v>
      </c>
      <c r="F215" s="71">
        <v>30.347330093383789</v>
      </c>
      <c r="G215" s="69">
        <v>30.094747543334961</v>
      </c>
      <c r="H215" s="69">
        <v>0.35720565915107727</v>
      </c>
      <c r="I215" s="73">
        <v>11.216581344604492</v>
      </c>
      <c r="J215" s="69">
        <v>13.417752265930176</v>
      </c>
      <c r="K215" s="69">
        <v>3.1129257678985596</v>
      </c>
      <c r="L215" s="69">
        <v>34.035701751708984</v>
      </c>
      <c r="M215" s="69">
        <v>0.99449998140335083</v>
      </c>
      <c r="N215" s="69">
        <v>-3.513200044631958</v>
      </c>
      <c r="O215" s="69">
        <v>92.593124389648438</v>
      </c>
      <c r="P215" s="68" t="b">
        <v>1</v>
      </c>
      <c r="Q215" s="69">
        <v>0.30500191805910187</v>
      </c>
      <c r="R215" s="68" t="b">
        <v>1</v>
      </c>
      <c r="S215" s="68">
        <v>3</v>
      </c>
      <c r="T215" s="68">
        <v>25</v>
      </c>
      <c r="U215" s="68" t="s">
        <v>85</v>
      </c>
      <c r="V215" s="68" t="s">
        <v>83</v>
      </c>
      <c r="W215" s="69">
        <v>0.98634007930373968</v>
      </c>
      <c r="X215" s="68" t="s">
        <v>84</v>
      </c>
      <c r="Y215" s="68" t="s">
        <v>84</v>
      </c>
      <c r="Z215" s="68" t="s">
        <v>84</v>
      </c>
      <c r="AA215" s="69">
        <v>78.40118408203125</v>
      </c>
      <c r="AB215" s="68" t="s">
        <v>83</v>
      </c>
      <c r="AC215" s="68" t="s">
        <v>83</v>
      </c>
      <c r="AD215" s="68" t="s">
        <v>83</v>
      </c>
    </row>
    <row r="216" spans="1:30" x14ac:dyDescent="0.15">
      <c r="A216" s="68">
        <v>168</v>
      </c>
      <c r="B216" s="68" t="s">
        <v>281</v>
      </c>
      <c r="C216" s="68" t="b">
        <v>0</v>
      </c>
      <c r="D216" s="68" t="s">
        <v>185</v>
      </c>
      <c r="E216" s="68" t="s">
        <v>79</v>
      </c>
      <c r="F216" s="71">
        <v>28.912389755249023</v>
      </c>
      <c r="G216" s="69">
        <v>28.869480133056641</v>
      </c>
      <c r="H216" s="69">
        <v>6.0682021081447601E-2</v>
      </c>
      <c r="I216" s="73">
        <v>28.72784423828125</v>
      </c>
      <c r="J216" s="69">
        <v>29.558902740478516</v>
      </c>
      <c r="K216" s="69">
        <v>1.1752941608428955</v>
      </c>
      <c r="L216" s="69">
        <v>34.035701751708984</v>
      </c>
      <c r="M216" s="69">
        <v>0.99449998140335083</v>
      </c>
      <c r="N216" s="69">
        <v>-3.513200044631958</v>
      </c>
      <c r="O216" s="69">
        <v>92.593124389648438</v>
      </c>
      <c r="P216" s="68" t="b">
        <v>1</v>
      </c>
      <c r="Q216" s="69">
        <v>0.30500191805910187</v>
      </c>
      <c r="R216" s="68" t="b">
        <v>1</v>
      </c>
      <c r="S216" s="68">
        <v>3</v>
      </c>
      <c r="T216" s="68">
        <v>23</v>
      </c>
      <c r="U216" s="68" t="s">
        <v>85</v>
      </c>
      <c r="V216" s="68" t="s">
        <v>83</v>
      </c>
      <c r="W216" s="69">
        <v>0.98151183601238912</v>
      </c>
      <c r="X216" s="68" t="s">
        <v>84</v>
      </c>
      <c r="Y216" s="68" t="s">
        <v>84</v>
      </c>
      <c r="Z216" s="68" t="s">
        <v>84</v>
      </c>
      <c r="AA216" s="69">
        <v>78.40118408203125</v>
      </c>
      <c r="AB216" s="68" t="s">
        <v>83</v>
      </c>
      <c r="AC216" s="68" t="s">
        <v>83</v>
      </c>
      <c r="AD216" s="68" t="s">
        <v>83</v>
      </c>
    </row>
    <row r="217" spans="1:30" x14ac:dyDescent="0.15">
      <c r="A217" s="68">
        <v>169</v>
      </c>
      <c r="B217" s="68" t="s">
        <v>280</v>
      </c>
      <c r="C217" s="68" t="b">
        <v>0</v>
      </c>
      <c r="D217" s="68" t="s">
        <v>231</v>
      </c>
      <c r="E217" s="68" t="s">
        <v>79</v>
      </c>
      <c r="F217" s="71">
        <v>24.763393402099609</v>
      </c>
      <c r="G217" s="69">
        <v>24.675800323486328</v>
      </c>
      <c r="H217" s="69">
        <v>0.1238766685128212</v>
      </c>
      <c r="I217" s="73">
        <v>435.78933715820312</v>
      </c>
      <c r="J217" s="69">
        <v>462.3009033203125</v>
      </c>
      <c r="K217" s="69">
        <v>37.493015289306641</v>
      </c>
      <c r="L217" s="69">
        <v>34.035701751708984</v>
      </c>
      <c r="M217" s="69">
        <v>0.99449998140335083</v>
      </c>
      <c r="N217" s="69">
        <v>-3.513200044631958</v>
      </c>
      <c r="O217" s="69">
        <v>92.593124389648438</v>
      </c>
      <c r="P217" s="68" t="b">
        <v>1</v>
      </c>
      <c r="Q217" s="69">
        <v>0.30500191805910187</v>
      </c>
      <c r="R217" s="68" t="b">
        <v>1</v>
      </c>
      <c r="S217" s="68">
        <v>3</v>
      </c>
      <c r="T217" s="68">
        <v>20</v>
      </c>
      <c r="U217" s="68" t="s">
        <v>85</v>
      </c>
      <c r="V217" s="68" t="s">
        <v>83</v>
      </c>
      <c r="W217" s="69">
        <v>0.88866448429721745</v>
      </c>
      <c r="X217" s="68" t="s">
        <v>84</v>
      </c>
      <c r="Y217" s="68" t="s">
        <v>84</v>
      </c>
      <c r="Z217" s="68" t="s">
        <v>84</v>
      </c>
      <c r="AA217" s="69">
        <v>78.374626159667969</v>
      </c>
      <c r="AB217" s="68" t="s">
        <v>83</v>
      </c>
      <c r="AC217" s="68" t="s">
        <v>83</v>
      </c>
      <c r="AD217" s="68" t="s">
        <v>83</v>
      </c>
    </row>
    <row r="218" spans="1:30" x14ac:dyDescent="0.15">
      <c r="A218" s="68">
        <v>170</v>
      </c>
      <c r="B218" s="68" t="s">
        <v>279</v>
      </c>
      <c r="C218" s="68" t="b">
        <v>0</v>
      </c>
      <c r="D218" s="68" t="s">
        <v>229</v>
      </c>
      <c r="E218" s="68" t="s">
        <v>79</v>
      </c>
      <c r="F218" s="71">
        <v>24.771938323974609</v>
      </c>
      <c r="G218" s="69">
        <v>24.864967346191406</v>
      </c>
      <c r="H218" s="69">
        <v>0.13156156241893768</v>
      </c>
      <c r="I218" s="73">
        <v>433.35556030273438</v>
      </c>
      <c r="J218" s="69">
        <v>408.480712890625</v>
      </c>
      <c r="K218" s="69">
        <v>35.178367614746094</v>
      </c>
      <c r="L218" s="69">
        <v>34.035701751708984</v>
      </c>
      <c r="M218" s="69">
        <v>0.99449998140335083</v>
      </c>
      <c r="N218" s="69">
        <v>-3.513200044631958</v>
      </c>
      <c r="O218" s="69">
        <v>92.593124389648438</v>
      </c>
      <c r="P218" s="68" t="b">
        <v>1</v>
      </c>
      <c r="Q218" s="69">
        <v>0.30500191805910187</v>
      </c>
      <c r="R218" s="68" t="b">
        <v>1</v>
      </c>
      <c r="S218" s="68">
        <v>3</v>
      </c>
      <c r="T218" s="68">
        <v>20</v>
      </c>
      <c r="U218" s="68" t="s">
        <v>85</v>
      </c>
      <c r="V218" s="68" t="s">
        <v>83</v>
      </c>
      <c r="W218" s="69">
        <v>0.9738034762731963</v>
      </c>
      <c r="X218" s="68" t="s">
        <v>84</v>
      </c>
      <c r="Y218" s="68" t="s">
        <v>84</v>
      </c>
      <c r="Z218" s="68" t="s">
        <v>84</v>
      </c>
      <c r="AA218" s="69">
        <v>78.374626159667969</v>
      </c>
      <c r="AB218" s="68" t="s">
        <v>83</v>
      </c>
      <c r="AC218" s="68" t="s">
        <v>83</v>
      </c>
      <c r="AD218" s="68" t="s">
        <v>83</v>
      </c>
    </row>
    <row r="219" spans="1:30" x14ac:dyDescent="0.15">
      <c r="A219" s="68">
        <v>171</v>
      </c>
      <c r="B219" s="68" t="s">
        <v>278</v>
      </c>
      <c r="C219" s="68" t="b">
        <v>0</v>
      </c>
      <c r="D219" s="68" t="s">
        <v>227</v>
      </c>
      <c r="E219" s="68" t="s">
        <v>79</v>
      </c>
      <c r="F219" s="71">
        <v>23.434726715087891</v>
      </c>
      <c r="G219" s="69">
        <v>23.503040313720703</v>
      </c>
      <c r="H219" s="69">
        <v>9.6608668565750122E-2</v>
      </c>
      <c r="I219" s="73">
        <v>1041.0445556640625</v>
      </c>
      <c r="J219" s="69">
        <v>996.4600830078125</v>
      </c>
      <c r="K219" s="69">
        <v>63.051967620849609</v>
      </c>
      <c r="L219" s="69">
        <v>34.035701751708984</v>
      </c>
      <c r="M219" s="69">
        <v>0.99449998140335083</v>
      </c>
      <c r="N219" s="69">
        <v>-3.513200044631958</v>
      </c>
      <c r="O219" s="69">
        <v>92.593124389648438</v>
      </c>
      <c r="P219" s="68" t="b">
        <v>1</v>
      </c>
      <c r="Q219" s="69">
        <v>0.30500191805910187</v>
      </c>
      <c r="R219" s="68" t="b">
        <v>1</v>
      </c>
      <c r="S219" s="68">
        <v>3</v>
      </c>
      <c r="T219" s="68">
        <v>16</v>
      </c>
      <c r="U219" s="68" t="s">
        <v>85</v>
      </c>
      <c r="V219" s="68" t="s">
        <v>83</v>
      </c>
      <c r="W219" s="69">
        <v>0.98080342345790605</v>
      </c>
      <c r="X219" s="68" t="s">
        <v>84</v>
      </c>
      <c r="Y219" s="68" t="s">
        <v>84</v>
      </c>
      <c r="Z219" s="68" t="s">
        <v>84</v>
      </c>
      <c r="AA219" s="69">
        <v>78.26190185546875</v>
      </c>
      <c r="AB219" s="68" t="s">
        <v>83</v>
      </c>
      <c r="AC219" s="68" t="s">
        <v>83</v>
      </c>
      <c r="AD219" s="68" t="s">
        <v>83</v>
      </c>
    </row>
    <row r="220" spans="1:30" x14ac:dyDescent="0.15">
      <c r="A220" s="68">
        <v>172</v>
      </c>
      <c r="B220" s="68" t="s">
        <v>277</v>
      </c>
      <c r="C220" s="68" t="b">
        <v>0</v>
      </c>
      <c r="D220" s="68" t="s">
        <v>225</v>
      </c>
      <c r="E220" s="68" t="s">
        <v>79</v>
      </c>
      <c r="F220" s="71">
        <v>23.456544876098633</v>
      </c>
      <c r="G220" s="69">
        <v>23.577066421508789</v>
      </c>
      <c r="H220" s="69">
        <v>0.17044320702552795</v>
      </c>
      <c r="I220" s="73">
        <v>1026.2637939453125</v>
      </c>
      <c r="J220" s="69">
        <v>951.27734375</v>
      </c>
      <c r="K220" s="69">
        <v>106.04685211181641</v>
      </c>
      <c r="L220" s="69">
        <v>34.035701751708984</v>
      </c>
      <c r="M220" s="69">
        <v>0.99449998140335083</v>
      </c>
      <c r="N220" s="69">
        <v>-3.513200044631958</v>
      </c>
      <c r="O220" s="69">
        <v>92.593124389648438</v>
      </c>
      <c r="P220" s="68" t="b">
        <v>1</v>
      </c>
      <c r="Q220" s="69">
        <v>0.30500191805910187</v>
      </c>
      <c r="R220" s="68" t="b">
        <v>1</v>
      </c>
      <c r="S220" s="68">
        <v>3</v>
      </c>
      <c r="T220" s="68">
        <v>17</v>
      </c>
      <c r="U220" s="68" t="s">
        <v>85</v>
      </c>
      <c r="V220" s="68" t="s">
        <v>83</v>
      </c>
      <c r="W220" s="69">
        <v>0.98106882096704395</v>
      </c>
      <c r="X220" s="68" t="s">
        <v>84</v>
      </c>
      <c r="Y220" s="68" t="s">
        <v>84</v>
      </c>
      <c r="Z220" s="68" t="s">
        <v>84</v>
      </c>
      <c r="AA220" s="69">
        <v>78.26190185546875</v>
      </c>
      <c r="AB220" s="68" t="s">
        <v>83</v>
      </c>
      <c r="AC220" s="68" t="s">
        <v>83</v>
      </c>
      <c r="AD220" s="68" t="s">
        <v>83</v>
      </c>
    </row>
    <row r="221" spans="1:30" x14ac:dyDescent="0.15">
      <c r="A221" s="68">
        <v>173</v>
      </c>
      <c r="B221" s="68" t="s">
        <v>276</v>
      </c>
      <c r="C221" s="68" t="b">
        <v>0</v>
      </c>
      <c r="D221" s="68" t="s">
        <v>223</v>
      </c>
      <c r="E221" s="68" t="s">
        <v>79</v>
      </c>
      <c r="F221" s="71">
        <v>23.367300033569336</v>
      </c>
      <c r="G221" s="69">
        <v>23.337104797363281</v>
      </c>
      <c r="H221" s="69">
        <v>4.2702510952949524E-2</v>
      </c>
      <c r="I221" s="73">
        <v>1088.082275390625</v>
      </c>
      <c r="J221" s="69">
        <v>1110.0474853515625</v>
      </c>
      <c r="K221" s="69">
        <v>31.063497543334961</v>
      </c>
      <c r="L221" s="69">
        <v>34.035701751708984</v>
      </c>
      <c r="M221" s="69">
        <v>0.99449998140335083</v>
      </c>
      <c r="N221" s="69">
        <v>-3.513200044631958</v>
      </c>
      <c r="O221" s="69">
        <v>92.593124389648438</v>
      </c>
      <c r="P221" s="68" t="b">
        <v>1</v>
      </c>
      <c r="Q221" s="69">
        <v>0.30500191805910187</v>
      </c>
      <c r="R221" s="68" t="b">
        <v>1</v>
      </c>
      <c r="S221" s="68">
        <v>3</v>
      </c>
      <c r="T221" s="68">
        <v>18</v>
      </c>
      <c r="U221" s="68" t="s">
        <v>85</v>
      </c>
      <c r="V221" s="68" t="s">
        <v>83</v>
      </c>
      <c r="W221" s="69">
        <v>0.98247073401379803</v>
      </c>
      <c r="X221" s="68" t="s">
        <v>84</v>
      </c>
      <c r="Y221" s="68" t="s">
        <v>84</v>
      </c>
      <c r="Z221" s="68" t="s">
        <v>84</v>
      </c>
      <c r="AA221" s="69">
        <v>78.404617309570312</v>
      </c>
      <c r="AB221" s="68" t="s">
        <v>83</v>
      </c>
      <c r="AC221" s="68" t="s">
        <v>83</v>
      </c>
      <c r="AD221" s="68" t="s">
        <v>83</v>
      </c>
    </row>
    <row r="222" spans="1:30" x14ac:dyDescent="0.15">
      <c r="A222" s="68">
        <v>174</v>
      </c>
      <c r="B222" s="68" t="s">
        <v>275</v>
      </c>
      <c r="C222" s="68" t="b">
        <v>0</v>
      </c>
      <c r="D222" s="68" t="s">
        <v>221</v>
      </c>
      <c r="E222" s="68" t="s">
        <v>79</v>
      </c>
      <c r="F222" s="71">
        <v>23.913789749145508</v>
      </c>
      <c r="G222" s="69">
        <v>24.030906677246094</v>
      </c>
      <c r="H222" s="69">
        <v>0.16562700271606445</v>
      </c>
      <c r="I222" s="73">
        <v>760.51617431640625</v>
      </c>
      <c r="J222" s="69">
        <v>706.39990234375</v>
      </c>
      <c r="K222" s="69">
        <v>76.531967163085938</v>
      </c>
      <c r="L222" s="69">
        <v>34.035701751708984</v>
      </c>
      <c r="M222" s="69">
        <v>0.99449998140335083</v>
      </c>
      <c r="N222" s="69">
        <v>-3.513200044631958</v>
      </c>
      <c r="O222" s="69">
        <v>92.593124389648438</v>
      </c>
      <c r="P222" s="68" t="b">
        <v>1</v>
      </c>
      <c r="Q222" s="69">
        <v>0.30500191805910187</v>
      </c>
      <c r="R222" s="68" t="b">
        <v>1</v>
      </c>
      <c r="S222" s="68">
        <v>3</v>
      </c>
      <c r="T222" s="68">
        <v>17</v>
      </c>
      <c r="U222" s="68" t="s">
        <v>85</v>
      </c>
      <c r="V222" s="68" t="s">
        <v>83</v>
      </c>
      <c r="W222" s="69">
        <v>0.98248891236007019</v>
      </c>
      <c r="X222" s="68" t="s">
        <v>84</v>
      </c>
      <c r="Y222" s="68" t="s">
        <v>84</v>
      </c>
      <c r="Z222" s="68" t="s">
        <v>84</v>
      </c>
      <c r="AA222" s="69">
        <v>78.404617309570312</v>
      </c>
      <c r="AB222" s="68" t="s">
        <v>83</v>
      </c>
      <c r="AC222" s="68" t="s">
        <v>83</v>
      </c>
      <c r="AD222" s="68" t="s">
        <v>83</v>
      </c>
    </row>
    <row r="223" spans="1:30" x14ac:dyDescent="0.15">
      <c r="A223" s="68">
        <v>175</v>
      </c>
      <c r="B223" s="68" t="s">
        <v>274</v>
      </c>
      <c r="C223" s="68" t="b">
        <v>0</v>
      </c>
      <c r="D223" s="68" t="s">
        <v>219</v>
      </c>
      <c r="E223" s="68" t="s">
        <v>79</v>
      </c>
      <c r="F223" s="71">
        <v>22.791070938110352</v>
      </c>
      <c r="G223" s="69">
        <v>22.827104568481445</v>
      </c>
      <c r="H223" s="69">
        <v>5.0959248095750809E-2</v>
      </c>
      <c r="I223" s="73">
        <v>1587.3768310546875</v>
      </c>
      <c r="J223" s="69">
        <v>1550.7596435546875</v>
      </c>
      <c r="K223" s="69">
        <v>51.784523010253906</v>
      </c>
      <c r="L223" s="69">
        <v>34.035701751708984</v>
      </c>
      <c r="M223" s="69">
        <v>0.99449998140335083</v>
      </c>
      <c r="N223" s="69">
        <v>-3.513200044631958</v>
      </c>
      <c r="O223" s="69">
        <v>92.593124389648438</v>
      </c>
      <c r="P223" s="68" t="b">
        <v>1</v>
      </c>
      <c r="Q223" s="69">
        <v>0.30500191805910187</v>
      </c>
      <c r="R223" s="68" t="b">
        <v>1</v>
      </c>
      <c r="S223" s="68">
        <v>3</v>
      </c>
      <c r="T223" s="68">
        <v>16</v>
      </c>
      <c r="U223" s="68" t="s">
        <v>85</v>
      </c>
      <c r="V223" s="68" t="s">
        <v>83</v>
      </c>
      <c r="W223" s="69">
        <v>0.98542588359435146</v>
      </c>
      <c r="X223" s="68" t="s">
        <v>84</v>
      </c>
      <c r="Y223" s="68" t="s">
        <v>84</v>
      </c>
      <c r="Z223" s="68" t="s">
        <v>84</v>
      </c>
      <c r="AA223" s="69">
        <v>78.404617309570312</v>
      </c>
      <c r="AB223" s="68" t="s">
        <v>83</v>
      </c>
      <c r="AC223" s="68" t="s">
        <v>83</v>
      </c>
      <c r="AD223" s="68" t="s">
        <v>83</v>
      </c>
    </row>
    <row r="224" spans="1:30" x14ac:dyDescent="0.15">
      <c r="A224" s="68">
        <v>176</v>
      </c>
      <c r="B224" s="68" t="s">
        <v>273</v>
      </c>
      <c r="C224" s="68" t="b">
        <v>0</v>
      </c>
      <c r="D224" s="68" t="s">
        <v>217</v>
      </c>
      <c r="E224" s="68" t="s">
        <v>79</v>
      </c>
      <c r="F224" s="71">
        <v>31.833805084228516</v>
      </c>
      <c r="G224" s="69">
        <v>31.667381286621094</v>
      </c>
      <c r="H224" s="69">
        <v>0.23536014556884766</v>
      </c>
      <c r="I224" s="73">
        <v>4.233983039855957</v>
      </c>
      <c r="J224" s="69">
        <v>4.7500572204589844</v>
      </c>
      <c r="K224" s="69">
        <v>0.7298387885093689</v>
      </c>
      <c r="L224" s="69">
        <v>34.035701751708984</v>
      </c>
      <c r="M224" s="69">
        <v>0.99449998140335083</v>
      </c>
      <c r="N224" s="69">
        <v>-3.513200044631958</v>
      </c>
      <c r="O224" s="69">
        <v>92.593124389648438</v>
      </c>
      <c r="P224" s="68" t="b">
        <v>1</v>
      </c>
      <c r="Q224" s="69">
        <v>0.30500191805910187</v>
      </c>
      <c r="R224" s="68" t="b">
        <v>1</v>
      </c>
      <c r="S224" s="68">
        <v>3</v>
      </c>
      <c r="T224" s="68">
        <v>25</v>
      </c>
      <c r="U224" s="68" t="s">
        <v>85</v>
      </c>
      <c r="V224" s="68" t="s">
        <v>83</v>
      </c>
      <c r="W224" s="69">
        <v>0.97938630986290243</v>
      </c>
      <c r="X224" s="68" t="s">
        <v>84</v>
      </c>
      <c r="Y224" s="68" t="s">
        <v>84</v>
      </c>
      <c r="Z224" s="68" t="s">
        <v>84</v>
      </c>
      <c r="AA224" s="69">
        <v>78.404617309570312</v>
      </c>
      <c r="AB224" s="68" t="s">
        <v>83</v>
      </c>
      <c r="AC224" s="68" t="s">
        <v>83</v>
      </c>
      <c r="AD224" s="68" t="s">
        <v>83</v>
      </c>
    </row>
    <row r="225" spans="1:30" x14ac:dyDescent="0.15">
      <c r="A225" s="68">
        <v>177</v>
      </c>
      <c r="B225" s="68" t="s">
        <v>272</v>
      </c>
      <c r="C225" s="68" t="b">
        <v>0</v>
      </c>
      <c r="D225" s="68" t="s">
        <v>215</v>
      </c>
      <c r="E225" s="68" t="s">
        <v>79</v>
      </c>
      <c r="F225" s="71">
        <v>30.030977249145508</v>
      </c>
      <c r="G225" s="69">
        <v>29.989980697631836</v>
      </c>
      <c r="H225" s="69">
        <v>5.7977877557277679E-2</v>
      </c>
      <c r="I225" s="73">
        <v>13.800900459289551</v>
      </c>
      <c r="J225" s="69">
        <v>14.181869506835938</v>
      </c>
      <c r="K225" s="69">
        <v>0.53877091407775879</v>
      </c>
      <c r="L225" s="69">
        <v>34.035701751708984</v>
      </c>
      <c r="M225" s="69">
        <v>0.99449998140335083</v>
      </c>
      <c r="N225" s="69">
        <v>-3.513200044631958</v>
      </c>
      <c r="O225" s="69">
        <v>92.593124389648438</v>
      </c>
      <c r="P225" s="68" t="b">
        <v>1</v>
      </c>
      <c r="Q225" s="69">
        <v>0.30500191805910187</v>
      </c>
      <c r="R225" s="68" t="b">
        <v>1</v>
      </c>
      <c r="S225" s="68">
        <v>3</v>
      </c>
      <c r="T225" s="68">
        <v>24</v>
      </c>
      <c r="U225" s="68" t="s">
        <v>85</v>
      </c>
      <c r="V225" s="68" t="s">
        <v>83</v>
      </c>
      <c r="W225" s="69">
        <v>0.97523972268685499</v>
      </c>
      <c r="X225" s="68" t="s">
        <v>84</v>
      </c>
      <c r="Y225" s="68" t="s">
        <v>84</v>
      </c>
      <c r="Z225" s="68" t="s">
        <v>84</v>
      </c>
      <c r="AA225" s="69">
        <v>78.271697998046875</v>
      </c>
      <c r="AB225" s="68" t="s">
        <v>83</v>
      </c>
      <c r="AC225" s="68" t="s">
        <v>83</v>
      </c>
      <c r="AD225" s="68" t="s">
        <v>83</v>
      </c>
    </row>
    <row r="226" spans="1:30" x14ac:dyDescent="0.15">
      <c r="A226" s="68">
        <v>178</v>
      </c>
      <c r="B226" s="68" t="s">
        <v>271</v>
      </c>
      <c r="C226" s="68" t="b">
        <v>0</v>
      </c>
      <c r="D226" s="68" t="s">
        <v>213</v>
      </c>
      <c r="E226" s="68" t="s">
        <v>79</v>
      </c>
      <c r="F226" s="71">
        <v>30.967622756958008</v>
      </c>
      <c r="G226" s="69">
        <v>30.627559661865234</v>
      </c>
      <c r="H226" s="69">
        <v>0.48092317581176758</v>
      </c>
      <c r="I226" s="73">
        <v>7.4696440696716309</v>
      </c>
      <c r="J226" s="69">
        <v>9.5674209594726562</v>
      </c>
      <c r="K226" s="69">
        <v>2.9667041301727295</v>
      </c>
      <c r="L226" s="69">
        <v>34.035701751708984</v>
      </c>
      <c r="M226" s="69">
        <v>0.99449998140335083</v>
      </c>
      <c r="N226" s="69">
        <v>-3.513200044631958</v>
      </c>
      <c r="O226" s="69">
        <v>92.593124389648438</v>
      </c>
      <c r="P226" s="68" t="b">
        <v>1</v>
      </c>
      <c r="Q226" s="69">
        <v>0.30500191805910187</v>
      </c>
      <c r="R226" s="68" t="b">
        <v>1</v>
      </c>
      <c r="S226" s="68">
        <v>3</v>
      </c>
      <c r="T226" s="68">
        <v>23</v>
      </c>
      <c r="U226" s="68" t="s">
        <v>85</v>
      </c>
      <c r="V226" s="68" t="s">
        <v>83</v>
      </c>
      <c r="W226" s="69">
        <v>0.97391826078311028</v>
      </c>
      <c r="X226" s="68" t="s">
        <v>84</v>
      </c>
      <c r="Y226" s="68" t="s">
        <v>84</v>
      </c>
      <c r="Z226" s="68" t="s">
        <v>84</v>
      </c>
      <c r="AA226" s="69">
        <v>78.271697998046875</v>
      </c>
      <c r="AB226" s="68" t="s">
        <v>83</v>
      </c>
      <c r="AC226" s="68" t="s">
        <v>83</v>
      </c>
      <c r="AD226" s="68" t="s">
        <v>83</v>
      </c>
    </row>
    <row r="227" spans="1:30" x14ac:dyDescent="0.15">
      <c r="A227" s="68">
        <v>179</v>
      </c>
      <c r="B227" s="68" t="s">
        <v>270</v>
      </c>
      <c r="C227" s="68" t="b">
        <v>0</v>
      </c>
      <c r="D227" s="68" t="s">
        <v>211</v>
      </c>
      <c r="E227" s="68" t="s">
        <v>79</v>
      </c>
      <c r="F227" s="71">
        <v>29.473300933837891</v>
      </c>
      <c r="G227" s="69">
        <v>29.630718231201172</v>
      </c>
      <c r="H227" s="69">
        <v>0.22262167930603027</v>
      </c>
      <c r="I227" s="73">
        <v>19.890460968017578</v>
      </c>
      <c r="J227" s="69">
        <v>18.036190032958984</v>
      </c>
      <c r="K227" s="69">
        <v>2.6223337650299072</v>
      </c>
      <c r="L227" s="69">
        <v>34.035701751708984</v>
      </c>
      <c r="M227" s="69">
        <v>0.99449998140335083</v>
      </c>
      <c r="N227" s="69">
        <v>-3.513200044631958</v>
      </c>
      <c r="O227" s="69">
        <v>92.593124389648438</v>
      </c>
      <c r="P227" s="68" t="b">
        <v>1</v>
      </c>
      <c r="Q227" s="69">
        <v>0.30500191805910187</v>
      </c>
      <c r="R227" s="68" t="b">
        <v>1</v>
      </c>
      <c r="S227" s="68">
        <v>3</v>
      </c>
      <c r="T227" s="68">
        <v>23</v>
      </c>
      <c r="U227" s="68" t="s">
        <v>85</v>
      </c>
      <c r="V227" s="68" t="s">
        <v>83</v>
      </c>
      <c r="W227" s="69">
        <v>0.96230474007499434</v>
      </c>
      <c r="X227" s="68" t="s">
        <v>84</v>
      </c>
      <c r="Y227" s="68" t="s">
        <v>84</v>
      </c>
      <c r="Z227" s="68" t="s">
        <v>84</v>
      </c>
      <c r="AA227" s="69">
        <v>78.384490966796875</v>
      </c>
      <c r="AB227" s="68" t="s">
        <v>83</v>
      </c>
      <c r="AC227" s="68" t="s">
        <v>83</v>
      </c>
      <c r="AD227" s="68" t="s">
        <v>83</v>
      </c>
    </row>
    <row r="228" spans="1:30" x14ac:dyDescent="0.15">
      <c r="A228" s="68">
        <v>180</v>
      </c>
      <c r="B228" s="68" t="s">
        <v>269</v>
      </c>
      <c r="C228" s="68" t="b">
        <v>0</v>
      </c>
      <c r="D228" s="68" t="s">
        <v>209</v>
      </c>
      <c r="E228" s="68" t="s">
        <v>79</v>
      </c>
      <c r="F228" s="71">
        <v>28.660556793212891</v>
      </c>
      <c r="G228" s="69">
        <v>28.889682769775391</v>
      </c>
      <c r="H228" s="69">
        <v>0.32403305172920227</v>
      </c>
      <c r="I228" s="73">
        <v>33.883243560791016</v>
      </c>
      <c r="J228" s="69">
        <v>29.487983703613281</v>
      </c>
      <c r="K228" s="69">
        <v>6.2158374786376953</v>
      </c>
      <c r="L228" s="69">
        <v>34.035701751708984</v>
      </c>
      <c r="M228" s="69">
        <v>0.99449998140335083</v>
      </c>
      <c r="N228" s="69">
        <v>-3.513200044631958</v>
      </c>
      <c r="O228" s="69">
        <v>92.593124389648438</v>
      </c>
      <c r="P228" s="68" t="b">
        <v>1</v>
      </c>
      <c r="Q228" s="69">
        <v>0.30500191805910187</v>
      </c>
      <c r="R228" s="68" t="b">
        <v>1</v>
      </c>
      <c r="S228" s="68">
        <v>3</v>
      </c>
      <c r="T228" s="68">
        <v>22</v>
      </c>
      <c r="U228" s="68" t="s">
        <v>85</v>
      </c>
      <c r="V228" s="68" t="s">
        <v>83</v>
      </c>
      <c r="W228" s="69">
        <v>0.97351102626471053</v>
      </c>
      <c r="X228" s="68" t="s">
        <v>84</v>
      </c>
      <c r="Y228" s="68" t="s">
        <v>84</v>
      </c>
      <c r="Z228" s="68" t="s">
        <v>84</v>
      </c>
      <c r="AA228" s="69">
        <v>78.384490966796875</v>
      </c>
      <c r="AB228" s="68" t="s">
        <v>83</v>
      </c>
      <c r="AC228" s="68" t="s">
        <v>83</v>
      </c>
      <c r="AD228" s="68" t="s">
        <v>83</v>
      </c>
    </row>
    <row r="229" spans="1:30" x14ac:dyDescent="0.15">
      <c r="A229" s="68">
        <v>181</v>
      </c>
      <c r="B229" s="68" t="s">
        <v>268</v>
      </c>
      <c r="C229" s="68" t="b">
        <v>0</v>
      </c>
      <c r="D229" s="68" t="s">
        <v>207</v>
      </c>
      <c r="E229" s="68" t="s">
        <v>79</v>
      </c>
      <c r="F229" s="71">
        <v>30.409996032714844</v>
      </c>
      <c r="G229" s="69">
        <v>30.508567810058594</v>
      </c>
      <c r="H229" s="69">
        <v>0.13940289616584778</v>
      </c>
      <c r="I229" s="73">
        <v>10.765227317810059</v>
      </c>
      <c r="J229" s="69">
        <v>10.11279296875</v>
      </c>
      <c r="K229" s="69">
        <v>0.92268151044845581</v>
      </c>
      <c r="L229" s="69">
        <v>34.035701751708984</v>
      </c>
      <c r="M229" s="69">
        <v>0.99449998140335083</v>
      </c>
      <c r="N229" s="69">
        <v>-3.513200044631958</v>
      </c>
      <c r="O229" s="69">
        <v>92.593124389648438</v>
      </c>
      <c r="P229" s="68" t="b">
        <v>1</v>
      </c>
      <c r="Q229" s="69">
        <v>0.30500191805910187</v>
      </c>
      <c r="R229" s="68" t="b">
        <v>1</v>
      </c>
      <c r="S229" s="68">
        <v>3</v>
      </c>
      <c r="T229" s="68">
        <v>25</v>
      </c>
      <c r="U229" s="68" t="s">
        <v>85</v>
      </c>
      <c r="V229" s="68" t="s">
        <v>83</v>
      </c>
      <c r="W229" s="69">
        <v>0.98127320496208914</v>
      </c>
      <c r="X229" s="68" t="s">
        <v>84</v>
      </c>
      <c r="Y229" s="68" t="s">
        <v>84</v>
      </c>
      <c r="Z229" s="68" t="s">
        <v>84</v>
      </c>
      <c r="AA229" s="69">
        <v>78.368118286132812</v>
      </c>
      <c r="AB229" s="68" t="s">
        <v>83</v>
      </c>
      <c r="AC229" s="68" t="s">
        <v>83</v>
      </c>
      <c r="AD229" s="68" t="s">
        <v>83</v>
      </c>
    </row>
    <row r="230" spans="1:30" x14ac:dyDescent="0.15">
      <c r="A230" s="68">
        <v>182</v>
      </c>
      <c r="B230" s="68" t="s">
        <v>267</v>
      </c>
      <c r="C230" s="68" t="b">
        <v>0</v>
      </c>
      <c r="D230" s="68" t="s">
        <v>205</v>
      </c>
      <c r="E230" s="68" t="s">
        <v>79</v>
      </c>
      <c r="F230" s="71">
        <v>28.619716644287109</v>
      </c>
      <c r="G230" s="69">
        <v>28.703830718994141</v>
      </c>
      <c r="H230" s="69">
        <v>0.11895526200532913</v>
      </c>
      <c r="I230" s="73">
        <v>34.802444458007812</v>
      </c>
      <c r="J230" s="69">
        <v>32.985805511474609</v>
      </c>
      <c r="K230" s="69">
        <v>2.5691168308258057</v>
      </c>
      <c r="L230" s="69">
        <v>34.035701751708984</v>
      </c>
      <c r="M230" s="69">
        <v>0.99449998140335083</v>
      </c>
      <c r="N230" s="69">
        <v>-3.513200044631958</v>
      </c>
      <c r="O230" s="69">
        <v>92.593124389648438</v>
      </c>
      <c r="P230" s="68" t="b">
        <v>1</v>
      </c>
      <c r="Q230" s="69">
        <v>0.30500191805910187</v>
      </c>
      <c r="R230" s="68" t="b">
        <v>1</v>
      </c>
      <c r="S230" s="68">
        <v>3</v>
      </c>
      <c r="T230" s="68">
        <v>22</v>
      </c>
      <c r="U230" s="68" t="s">
        <v>85</v>
      </c>
      <c r="V230" s="68" t="s">
        <v>83</v>
      </c>
      <c r="W230" s="69">
        <v>0.97176515881474101</v>
      </c>
      <c r="X230" s="68" t="s">
        <v>84</v>
      </c>
      <c r="Y230" s="68" t="s">
        <v>84</v>
      </c>
      <c r="Z230" s="68" t="s">
        <v>84</v>
      </c>
      <c r="AA230" s="69">
        <v>78.368118286132812</v>
      </c>
      <c r="AB230" s="68" t="s">
        <v>83</v>
      </c>
      <c r="AC230" s="68" t="s">
        <v>83</v>
      </c>
      <c r="AD230" s="68" t="s">
        <v>83</v>
      </c>
    </row>
    <row r="231" spans="1:30" x14ac:dyDescent="0.15">
      <c r="A231" s="68">
        <v>183</v>
      </c>
      <c r="B231" s="68" t="s">
        <v>266</v>
      </c>
      <c r="C231" s="68" t="b">
        <v>0</v>
      </c>
      <c r="D231" s="68" t="s">
        <v>203</v>
      </c>
      <c r="E231" s="68" t="s">
        <v>79</v>
      </c>
      <c r="F231" s="71">
        <v>28.081283569335938</v>
      </c>
      <c r="G231" s="69">
        <v>28.156530380249023</v>
      </c>
      <c r="H231" s="69">
        <v>0.10641506314277649</v>
      </c>
      <c r="I231" s="73">
        <v>49.530162811279297</v>
      </c>
      <c r="J231" s="69">
        <v>47.204063415527344</v>
      </c>
      <c r="K231" s="69">
        <v>3.2896013259887695</v>
      </c>
      <c r="L231" s="69">
        <v>34.035701751708984</v>
      </c>
      <c r="M231" s="69">
        <v>0.99449998140335083</v>
      </c>
      <c r="N231" s="69">
        <v>-3.513200044631958</v>
      </c>
      <c r="O231" s="69">
        <v>92.593124389648438</v>
      </c>
      <c r="P231" s="68" t="b">
        <v>1</v>
      </c>
      <c r="Q231" s="69">
        <v>0.30500191805910187</v>
      </c>
      <c r="R231" s="68" t="b">
        <v>1</v>
      </c>
      <c r="S231" s="68">
        <v>3</v>
      </c>
      <c r="T231" s="68">
        <v>23</v>
      </c>
      <c r="U231" s="68" t="s">
        <v>85</v>
      </c>
      <c r="V231" s="68" t="s">
        <v>83</v>
      </c>
      <c r="W231" s="69">
        <v>0.95461699680140011</v>
      </c>
      <c r="X231" s="68" t="s">
        <v>84</v>
      </c>
      <c r="Y231" s="68" t="s">
        <v>84</v>
      </c>
      <c r="Z231" s="68" t="s">
        <v>84</v>
      </c>
      <c r="AA231" s="69">
        <v>78.25543212890625</v>
      </c>
      <c r="AB231" s="68" t="s">
        <v>83</v>
      </c>
      <c r="AC231" s="68" t="s">
        <v>83</v>
      </c>
      <c r="AD231" s="68" t="s">
        <v>83</v>
      </c>
    </row>
    <row r="232" spans="1:30" x14ac:dyDescent="0.15">
      <c r="A232" s="68">
        <v>184</v>
      </c>
      <c r="B232" s="68" t="s">
        <v>265</v>
      </c>
      <c r="C232" s="68" t="b">
        <v>0</v>
      </c>
      <c r="D232" s="68" t="s">
        <v>201</v>
      </c>
      <c r="E232" s="68" t="s">
        <v>79</v>
      </c>
      <c r="F232" s="71">
        <v>27.818635940551758</v>
      </c>
      <c r="G232" s="69">
        <v>27.872617721557617</v>
      </c>
      <c r="H232" s="69">
        <v>7.6341763138771057E-2</v>
      </c>
      <c r="I232" s="73">
        <v>58.834217071533203</v>
      </c>
      <c r="J232" s="69">
        <v>56.824592590332031</v>
      </c>
      <c r="K232" s="69">
        <v>2.8420381546020508</v>
      </c>
      <c r="L232" s="69">
        <v>34.035701751708984</v>
      </c>
      <c r="M232" s="69">
        <v>0.99449998140335083</v>
      </c>
      <c r="N232" s="69">
        <v>-3.513200044631958</v>
      </c>
      <c r="O232" s="69">
        <v>92.593124389648438</v>
      </c>
      <c r="P232" s="68" t="b">
        <v>1</v>
      </c>
      <c r="Q232" s="69">
        <v>0.30500191805910187</v>
      </c>
      <c r="R232" s="68" t="b">
        <v>1</v>
      </c>
      <c r="S232" s="68">
        <v>3</v>
      </c>
      <c r="T232" s="68">
        <v>22</v>
      </c>
      <c r="U232" s="68" t="s">
        <v>85</v>
      </c>
      <c r="V232" s="68" t="s">
        <v>83</v>
      </c>
      <c r="W232" s="69">
        <v>0.96700676547284325</v>
      </c>
      <c r="X232" s="68" t="s">
        <v>84</v>
      </c>
      <c r="Y232" s="68" t="s">
        <v>84</v>
      </c>
      <c r="Z232" s="68" t="s">
        <v>84</v>
      </c>
      <c r="AA232" s="69">
        <v>78.25543212890625</v>
      </c>
      <c r="AB232" s="68" t="s">
        <v>83</v>
      </c>
      <c r="AC232" s="68" t="s">
        <v>83</v>
      </c>
      <c r="AD232" s="68" t="s">
        <v>83</v>
      </c>
    </row>
    <row r="233" spans="1:30" x14ac:dyDescent="0.15">
      <c r="A233" s="68">
        <v>185</v>
      </c>
      <c r="B233" s="68" t="s">
        <v>264</v>
      </c>
      <c r="C233" s="68" t="b">
        <v>0</v>
      </c>
      <c r="D233" s="68" t="s">
        <v>199</v>
      </c>
      <c r="E233" s="68" t="s">
        <v>79</v>
      </c>
      <c r="F233" s="71">
        <v>27.174186706542969</v>
      </c>
      <c r="G233" s="69">
        <v>27.12506103515625</v>
      </c>
      <c r="H233" s="69">
        <v>6.9475539028644562E-2</v>
      </c>
      <c r="I233" s="73">
        <v>89.756622314453125</v>
      </c>
      <c r="J233" s="69">
        <v>92.74169921875</v>
      </c>
      <c r="K233" s="69">
        <v>4.2215309143066406</v>
      </c>
      <c r="L233" s="69">
        <v>34.035701751708984</v>
      </c>
      <c r="M233" s="69">
        <v>0.99449998140335083</v>
      </c>
      <c r="N233" s="69">
        <v>-3.513200044631958</v>
      </c>
      <c r="O233" s="69">
        <v>92.593124389648438</v>
      </c>
      <c r="P233" s="68" t="b">
        <v>1</v>
      </c>
      <c r="Q233" s="69">
        <v>0.30500191805910187</v>
      </c>
      <c r="R233" s="68" t="b">
        <v>1</v>
      </c>
      <c r="S233" s="68">
        <v>3</v>
      </c>
      <c r="T233" s="68">
        <v>21</v>
      </c>
      <c r="U233" s="68" t="s">
        <v>85</v>
      </c>
      <c r="V233" s="68" t="s">
        <v>83</v>
      </c>
      <c r="W233" s="69">
        <v>0.95941583638060102</v>
      </c>
      <c r="X233" s="68" t="s">
        <v>84</v>
      </c>
      <c r="Y233" s="68" t="s">
        <v>84</v>
      </c>
      <c r="Z233" s="68" t="s">
        <v>84</v>
      </c>
      <c r="AA233" s="69">
        <v>78.309524536132812</v>
      </c>
      <c r="AB233" s="68" t="s">
        <v>83</v>
      </c>
      <c r="AC233" s="68" t="s">
        <v>83</v>
      </c>
      <c r="AD233" s="68" t="s">
        <v>83</v>
      </c>
    </row>
    <row r="234" spans="1:30" x14ac:dyDescent="0.15">
      <c r="A234" s="68">
        <v>186</v>
      </c>
      <c r="B234" s="68" t="s">
        <v>263</v>
      </c>
      <c r="C234" s="68" t="b">
        <v>0</v>
      </c>
      <c r="D234" s="68" t="s">
        <v>197</v>
      </c>
      <c r="E234" s="68" t="s">
        <v>79</v>
      </c>
      <c r="F234" s="71">
        <v>26.680313110351562</v>
      </c>
      <c r="G234" s="69">
        <v>26.975017547607422</v>
      </c>
      <c r="H234" s="69">
        <v>0.41677501797676086</v>
      </c>
      <c r="I234" s="73">
        <v>124.063232421875</v>
      </c>
      <c r="J234" s="69">
        <v>104.18605041503906</v>
      </c>
      <c r="K234" s="69">
        <v>28.110574722290039</v>
      </c>
      <c r="L234" s="69">
        <v>34.035701751708984</v>
      </c>
      <c r="M234" s="69">
        <v>0.99449998140335083</v>
      </c>
      <c r="N234" s="69">
        <v>-3.513200044631958</v>
      </c>
      <c r="O234" s="69">
        <v>92.593124389648438</v>
      </c>
      <c r="P234" s="68" t="b">
        <v>1</v>
      </c>
      <c r="Q234" s="69">
        <v>0.30500191805910187</v>
      </c>
      <c r="R234" s="68" t="b">
        <v>1</v>
      </c>
      <c r="S234" s="68">
        <v>3</v>
      </c>
      <c r="T234" s="68">
        <v>19</v>
      </c>
      <c r="U234" s="68" t="s">
        <v>85</v>
      </c>
      <c r="V234" s="68" t="s">
        <v>83</v>
      </c>
      <c r="W234" s="69">
        <v>0.97336867707037955</v>
      </c>
      <c r="X234" s="68" t="s">
        <v>84</v>
      </c>
      <c r="Y234" s="68" t="s">
        <v>84</v>
      </c>
      <c r="Z234" s="68" t="s">
        <v>84</v>
      </c>
      <c r="AA234" s="69">
        <v>78.309524536132812</v>
      </c>
      <c r="AB234" s="68" t="s">
        <v>83</v>
      </c>
      <c r="AC234" s="68" t="s">
        <v>83</v>
      </c>
      <c r="AD234" s="68" t="s">
        <v>83</v>
      </c>
    </row>
    <row r="235" spans="1:30" x14ac:dyDescent="0.15">
      <c r="A235" s="68">
        <v>187</v>
      </c>
      <c r="B235" s="68" t="s">
        <v>262</v>
      </c>
      <c r="C235" s="68" t="b">
        <v>0</v>
      </c>
      <c r="D235" s="68" t="s">
        <v>195</v>
      </c>
      <c r="E235" s="68" t="s">
        <v>79</v>
      </c>
      <c r="F235" s="71">
        <v>26.80467414855957</v>
      </c>
      <c r="G235" s="69">
        <v>26.858186721801758</v>
      </c>
      <c r="H235" s="69">
        <v>7.5678206980228424E-2</v>
      </c>
      <c r="I235" s="73">
        <v>114.35228729248047</v>
      </c>
      <c r="J235" s="69">
        <v>110.47908020019531</v>
      </c>
      <c r="K235" s="69">
        <v>5.4775419235229492</v>
      </c>
      <c r="L235" s="69">
        <v>34.035701751708984</v>
      </c>
      <c r="M235" s="69">
        <v>0.99449998140335083</v>
      </c>
      <c r="N235" s="69">
        <v>-3.513200044631958</v>
      </c>
      <c r="O235" s="69">
        <v>92.593124389648438</v>
      </c>
      <c r="P235" s="68" t="b">
        <v>1</v>
      </c>
      <c r="Q235" s="69">
        <v>0.30500191805910187</v>
      </c>
      <c r="R235" s="68" t="b">
        <v>1</v>
      </c>
      <c r="S235" s="68">
        <v>3</v>
      </c>
      <c r="T235" s="68">
        <v>20</v>
      </c>
      <c r="U235" s="68" t="s">
        <v>85</v>
      </c>
      <c r="V235" s="68" t="s">
        <v>83</v>
      </c>
      <c r="W235" s="69">
        <v>0.98069340139784</v>
      </c>
      <c r="X235" s="68" t="s">
        <v>84</v>
      </c>
      <c r="Y235" s="68" t="s">
        <v>84</v>
      </c>
      <c r="Z235" s="68" t="s">
        <v>84</v>
      </c>
      <c r="AA235" s="69">
        <v>78.309524536132812</v>
      </c>
      <c r="AB235" s="68" t="s">
        <v>83</v>
      </c>
      <c r="AC235" s="68" t="s">
        <v>83</v>
      </c>
      <c r="AD235" s="68" t="s">
        <v>83</v>
      </c>
    </row>
    <row r="236" spans="1:30" x14ac:dyDescent="0.15">
      <c r="A236" s="68">
        <v>188</v>
      </c>
      <c r="B236" s="68" t="s">
        <v>261</v>
      </c>
      <c r="C236" s="68" t="b">
        <v>0</v>
      </c>
      <c r="D236" s="68" t="s">
        <v>193</v>
      </c>
      <c r="E236" s="68" t="s">
        <v>79</v>
      </c>
      <c r="F236" s="71">
        <v>27.363687515258789</v>
      </c>
      <c r="G236" s="69">
        <v>27.294567108154297</v>
      </c>
      <c r="H236" s="69">
        <v>9.7749665379524231E-2</v>
      </c>
      <c r="I236" s="73">
        <v>79.273284912109375</v>
      </c>
      <c r="J236" s="69">
        <v>83.032203674316406</v>
      </c>
      <c r="K236" s="69">
        <v>5.3159136772155762</v>
      </c>
      <c r="L236" s="69">
        <v>34.035701751708984</v>
      </c>
      <c r="M236" s="69">
        <v>0.99449998140335083</v>
      </c>
      <c r="N236" s="69">
        <v>-3.513200044631958</v>
      </c>
      <c r="O236" s="69">
        <v>92.593124389648438</v>
      </c>
      <c r="P236" s="68" t="b">
        <v>1</v>
      </c>
      <c r="Q236" s="69">
        <v>0.30500191805910187</v>
      </c>
      <c r="R236" s="68" t="b">
        <v>1</v>
      </c>
      <c r="S236" s="68">
        <v>3</v>
      </c>
      <c r="T236" s="68">
        <v>22</v>
      </c>
      <c r="U236" s="68" t="s">
        <v>85</v>
      </c>
      <c r="V236" s="68" t="s">
        <v>83</v>
      </c>
      <c r="W236" s="69">
        <v>0.97904051014826088</v>
      </c>
      <c r="X236" s="68" t="s">
        <v>84</v>
      </c>
      <c r="Y236" s="68" t="s">
        <v>84</v>
      </c>
      <c r="Z236" s="68" t="s">
        <v>84</v>
      </c>
      <c r="AA236" s="69">
        <v>78.309524536132812</v>
      </c>
      <c r="AB236" s="68" t="s">
        <v>83</v>
      </c>
      <c r="AC236" s="68" t="s">
        <v>83</v>
      </c>
      <c r="AD236" s="68" t="s">
        <v>83</v>
      </c>
    </row>
    <row r="237" spans="1:30" x14ac:dyDescent="0.15">
      <c r="A237" s="68">
        <v>189</v>
      </c>
      <c r="B237" s="68" t="s">
        <v>260</v>
      </c>
      <c r="C237" s="68" t="b">
        <v>0</v>
      </c>
      <c r="D237" s="68" t="s">
        <v>191</v>
      </c>
      <c r="E237" s="68" t="s">
        <v>79</v>
      </c>
      <c r="F237" s="71">
        <v>26.092647552490234</v>
      </c>
      <c r="G237" s="69">
        <v>26.086523056030273</v>
      </c>
      <c r="H237" s="69">
        <v>8.6613455787301064E-3</v>
      </c>
      <c r="I237" s="73">
        <v>182.35458374023438</v>
      </c>
      <c r="J237" s="69">
        <v>183.08950805664062</v>
      </c>
      <c r="K237" s="69">
        <v>1.0393399000167847</v>
      </c>
      <c r="L237" s="69">
        <v>34.035701751708984</v>
      </c>
      <c r="M237" s="69">
        <v>0.99449998140335083</v>
      </c>
      <c r="N237" s="69">
        <v>-3.513200044631958</v>
      </c>
      <c r="O237" s="69">
        <v>92.593124389648438</v>
      </c>
      <c r="P237" s="68" t="b">
        <v>1</v>
      </c>
      <c r="Q237" s="69">
        <v>0.30500191805910187</v>
      </c>
      <c r="R237" s="68" t="b">
        <v>1</v>
      </c>
      <c r="S237" s="68">
        <v>3</v>
      </c>
      <c r="T237" s="68">
        <v>19</v>
      </c>
      <c r="U237" s="68" t="s">
        <v>85</v>
      </c>
      <c r="V237" s="68" t="s">
        <v>83</v>
      </c>
      <c r="W237" s="69">
        <v>0.96343421072081381</v>
      </c>
      <c r="X237" s="68" t="s">
        <v>84</v>
      </c>
      <c r="Y237" s="68" t="s">
        <v>84</v>
      </c>
      <c r="Z237" s="68" t="s">
        <v>84</v>
      </c>
      <c r="AA237" s="69">
        <v>78.288299560546875</v>
      </c>
      <c r="AB237" s="68" t="s">
        <v>83</v>
      </c>
      <c r="AC237" s="68" t="s">
        <v>83</v>
      </c>
      <c r="AD237" s="68" t="s">
        <v>83</v>
      </c>
    </row>
    <row r="238" spans="1:30" x14ac:dyDescent="0.15">
      <c r="A238" s="68">
        <v>190</v>
      </c>
      <c r="B238" s="68" t="s">
        <v>259</v>
      </c>
      <c r="C238" s="68" t="b">
        <v>0</v>
      </c>
      <c r="D238" s="68" t="s">
        <v>189</v>
      </c>
      <c r="E238" s="68" t="s">
        <v>79</v>
      </c>
      <c r="F238" s="71">
        <v>31.048688888549805</v>
      </c>
      <c r="G238" s="69">
        <v>30.721334457397461</v>
      </c>
      <c r="H238" s="69">
        <v>0.46294906735420227</v>
      </c>
      <c r="I238" s="73">
        <v>7.0831294059753418</v>
      </c>
      <c r="J238" s="69">
        <v>8.9809780120849609</v>
      </c>
      <c r="K238" s="69">
        <v>2.6839628219604492</v>
      </c>
      <c r="L238" s="69">
        <v>34.035701751708984</v>
      </c>
      <c r="M238" s="69">
        <v>0.99449998140335083</v>
      </c>
      <c r="N238" s="69">
        <v>-3.513200044631958</v>
      </c>
      <c r="O238" s="69">
        <v>92.593124389648438</v>
      </c>
      <c r="P238" s="68" t="b">
        <v>1</v>
      </c>
      <c r="Q238" s="69">
        <v>0.30500191805910187</v>
      </c>
      <c r="R238" s="68" t="b">
        <v>1</v>
      </c>
      <c r="S238" s="68">
        <v>3</v>
      </c>
      <c r="T238" s="68">
        <v>24</v>
      </c>
      <c r="U238" s="68" t="s">
        <v>85</v>
      </c>
      <c r="V238" s="68" t="s">
        <v>83</v>
      </c>
      <c r="W238" s="69">
        <v>0.98662277230102735</v>
      </c>
      <c r="X238" s="68" t="s">
        <v>84</v>
      </c>
      <c r="Y238" s="68" t="s">
        <v>84</v>
      </c>
      <c r="Z238" s="68" t="s">
        <v>84</v>
      </c>
      <c r="AA238" s="69">
        <v>78.1754150390625</v>
      </c>
      <c r="AB238" s="68" t="s">
        <v>83</v>
      </c>
      <c r="AC238" s="68" t="s">
        <v>83</v>
      </c>
      <c r="AD238" s="68" t="s">
        <v>83</v>
      </c>
    </row>
    <row r="239" spans="1:30" x14ac:dyDescent="0.15">
      <c r="A239" s="68">
        <v>191</v>
      </c>
      <c r="B239" s="68" t="s">
        <v>258</v>
      </c>
      <c r="C239" s="68" t="b">
        <v>0</v>
      </c>
      <c r="D239" s="68" t="s">
        <v>187</v>
      </c>
      <c r="E239" s="68" t="s">
        <v>79</v>
      </c>
      <c r="F239" s="71">
        <v>29.842164993286133</v>
      </c>
      <c r="G239" s="69">
        <v>30.094747543334961</v>
      </c>
      <c r="H239" s="69">
        <v>0.35720565915107727</v>
      </c>
      <c r="I239" s="73">
        <v>15.618923187255859</v>
      </c>
      <c r="J239" s="69">
        <v>13.417752265930176</v>
      </c>
      <c r="K239" s="69">
        <v>3.1129257678985596</v>
      </c>
      <c r="L239" s="69">
        <v>34.035701751708984</v>
      </c>
      <c r="M239" s="69">
        <v>0.99449998140335083</v>
      </c>
      <c r="N239" s="69">
        <v>-3.513200044631958</v>
      </c>
      <c r="O239" s="69">
        <v>92.593124389648438</v>
      </c>
      <c r="P239" s="68" t="b">
        <v>1</v>
      </c>
      <c r="Q239" s="69">
        <v>0.30500191805910187</v>
      </c>
      <c r="R239" s="68" t="b">
        <v>1</v>
      </c>
      <c r="S239" s="68">
        <v>3</v>
      </c>
      <c r="T239" s="68">
        <v>24</v>
      </c>
      <c r="U239" s="68" t="s">
        <v>85</v>
      </c>
      <c r="V239" s="68" t="s">
        <v>83</v>
      </c>
      <c r="W239" s="69">
        <v>0.98800966823656466</v>
      </c>
      <c r="X239" s="68" t="s">
        <v>84</v>
      </c>
      <c r="Y239" s="68" t="s">
        <v>84</v>
      </c>
      <c r="Z239" s="68" t="s">
        <v>84</v>
      </c>
      <c r="AA239" s="69">
        <v>78.40118408203125</v>
      </c>
      <c r="AB239" s="68" t="s">
        <v>83</v>
      </c>
      <c r="AC239" s="68" t="s">
        <v>83</v>
      </c>
      <c r="AD239" s="68" t="s">
        <v>83</v>
      </c>
    </row>
    <row r="240" spans="1:30" x14ac:dyDescent="0.15">
      <c r="A240" s="68">
        <v>192</v>
      </c>
      <c r="B240" s="68" t="s">
        <v>257</v>
      </c>
      <c r="C240" s="68" t="b">
        <v>0</v>
      </c>
      <c r="D240" s="68" t="s">
        <v>185</v>
      </c>
      <c r="E240" s="68" t="s">
        <v>79</v>
      </c>
      <c r="F240" s="71">
        <v>28.826572418212891</v>
      </c>
      <c r="G240" s="69">
        <v>28.869480133056641</v>
      </c>
      <c r="H240" s="69">
        <v>6.0682021081447601E-2</v>
      </c>
      <c r="I240" s="73">
        <v>30.389961242675781</v>
      </c>
      <c r="J240" s="69">
        <v>29.558902740478516</v>
      </c>
      <c r="K240" s="69">
        <v>1.1752941608428955</v>
      </c>
      <c r="L240" s="69">
        <v>34.035701751708984</v>
      </c>
      <c r="M240" s="69">
        <v>0.99449998140335083</v>
      </c>
      <c r="N240" s="69">
        <v>-3.513200044631958</v>
      </c>
      <c r="O240" s="69">
        <v>92.593124389648438</v>
      </c>
      <c r="P240" s="68" t="b">
        <v>1</v>
      </c>
      <c r="Q240" s="69">
        <v>0.30500191805910187</v>
      </c>
      <c r="R240" s="68" t="b">
        <v>1</v>
      </c>
      <c r="S240" s="68">
        <v>3</v>
      </c>
      <c r="T240" s="68">
        <v>24</v>
      </c>
      <c r="U240" s="68" t="s">
        <v>85</v>
      </c>
      <c r="V240" s="68" t="s">
        <v>83</v>
      </c>
      <c r="W240" s="69">
        <v>0.986810710285563</v>
      </c>
      <c r="X240" s="68" t="s">
        <v>84</v>
      </c>
      <c r="Y240" s="68" t="s">
        <v>84</v>
      </c>
      <c r="Z240" s="68" t="s">
        <v>84</v>
      </c>
      <c r="AA240" s="69">
        <v>78.40118408203125</v>
      </c>
      <c r="AB240" s="68" t="s">
        <v>83</v>
      </c>
      <c r="AC240" s="68" t="s">
        <v>83</v>
      </c>
      <c r="AD240" s="68" t="s">
        <v>83</v>
      </c>
    </row>
    <row r="241" spans="1:30" x14ac:dyDescent="0.15">
      <c r="A241" s="68">
        <v>193</v>
      </c>
      <c r="B241" s="68" t="s">
        <v>256</v>
      </c>
      <c r="C241" s="68" t="b">
        <v>0</v>
      </c>
      <c r="D241" s="68" t="s">
        <v>231</v>
      </c>
      <c r="E241" s="68" t="s">
        <v>80</v>
      </c>
      <c r="F241" s="71">
        <v>22.405611038208008</v>
      </c>
      <c r="G241" s="69">
        <v>23.691381454467773</v>
      </c>
      <c r="H241" s="69">
        <v>1.8183540105819702</v>
      </c>
      <c r="I241" s="73">
        <v>467.45016479492188</v>
      </c>
      <c r="J241" s="69">
        <v>268.86166381835938</v>
      </c>
      <c r="K241" s="69">
        <v>280.84652709960938</v>
      </c>
      <c r="L241" s="69">
        <v>30.74799919128418</v>
      </c>
      <c r="M241" s="69">
        <v>0.99129998683929443</v>
      </c>
      <c r="N241" s="69">
        <v>-3.1247999668121338</v>
      </c>
      <c r="O241" s="69">
        <v>108.93946838378906</v>
      </c>
      <c r="P241" s="68" t="b">
        <v>1</v>
      </c>
      <c r="Q241" s="69">
        <v>9.4607549979114025E-2</v>
      </c>
      <c r="R241" s="68" t="b">
        <v>1</v>
      </c>
      <c r="S241" s="68">
        <v>3</v>
      </c>
      <c r="T241" s="68">
        <v>19</v>
      </c>
      <c r="U241" s="68" t="s">
        <v>85</v>
      </c>
      <c r="V241" s="68" t="s">
        <v>83</v>
      </c>
      <c r="W241" s="69">
        <v>0.97618686115565434</v>
      </c>
      <c r="X241" s="68" t="s">
        <v>84</v>
      </c>
      <c r="Y241" s="68" t="s">
        <v>84</v>
      </c>
      <c r="Z241" s="68" t="s">
        <v>112</v>
      </c>
      <c r="AA241" s="69">
        <v>77.134635925292969</v>
      </c>
      <c r="AB241" s="68" t="s">
        <v>83</v>
      </c>
      <c r="AC241" s="68" t="s">
        <v>83</v>
      </c>
      <c r="AD241" s="68" t="s">
        <v>83</v>
      </c>
    </row>
    <row r="242" spans="1:30" x14ac:dyDescent="0.15">
      <c r="A242" s="68">
        <v>194</v>
      </c>
      <c r="B242" s="68" t="s">
        <v>255</v>
      </c>
      <c r="C242" s="68" t="b">
        <v>0</v>
      </c>
      <c r="D242" s="68" t="s">
        <v>229</v>
      </c>
      <c r="E242" s="68" t="s">
        <v>80</v>
      </c>
      <c r="F242" s="71">
        <v>22.857563018798828</v>
      </c>
      <c r="G242" s="69">
        <v>22.716506958007812</v>
      </c>
      <c r="H242" s="69">
        <v>0.19948339462280273</v>
      </c>
      <c r="I242" s="73">
        <v>335.043701171875</v>
      </c>
      <c r="J242" s="69">
        <v>373.75244140625</v>
      </c>
      <c r="K242" s="69">
        <v>54.742424011230469</v>
      </c>
      <c r="L242" s="69">
        <v>30.74799919128418</v>
      </c>
      <c r="M242" s="69">
        <v>0.99129998683929443</v>
      </c>
      <c r="N242" s="69">
        <v>-3.1247999668121338</v>
      </c>
      <c r="O242" s="69">
        <v>108.93946838378906</v>
      </c>
      <c r="P242" s="68" t="b">
        <v>1</v>
      </c>
      <c r="Q242" s="69">
        <v>9.4607549979114025E-2</v>
      </c>
      <c r="R242" s="68" t="b">
        <v>1</v>
      </c>
      <c r="S242" s="68">
        <v>3</v>
      </c>
      <c r="T242" s="68">
        <v>20</v>
      </c>
      <c r="U242" s="68" t="s">
        <v>85</v>
      </c>
      <c r="V242" s="68" t="s">
        <v>83</v>
      </c>
      <c r="W242" s="69">
        <v>0.96585782791337493</v>
      </c>
      <c r="X242" s="68" t="s">
        <v>84</v>
      </c>
      <c r="Y242" s="68" t="s">
        <v>84</v>
      </c>
      <c r="Z242" s="68" t="s">
        <v>84</v>
      </c>
      <c r="AA242" s="69">
        <v>77.134635925292969</v>
      </c>
      <c r="AB242" s="68" t="s">
        <v>83</v>
      </c>
      <c r="AC242" s="68" t="s">
        <v>83</v>
      </c>
      <c r="AD242" s="68" t="s">
        <v>83</v>
      </c>
    </row>
    <row r="243" spans="1:30" x14ac:dyDescent="0.15">
      <c r="A243" s="68">
        <v>195</v>
      </c>
      <c r="B243" s="68" t="s">
        <v>254</v>
      </c>
      <c r="C243" s="68" t="b">
        <v>0</v>
      </c>
      <c r="D243" s="68" t="s">
        <v>227</v>
      </c>
      <c r="E243" s="68" t="s">
        <v>80</v>
      </c>
      <c r="F243" s="71">
        <v>21.542089462280273</v>
      </c>
      <c r="G243" s="69">
        <v>21.363323211669922</v>
      </c>
      <c r="H243" s="69">
        <v>0.25281229615211487</v>
      </c>
      <c r="I243" s="73">
        <v>883.242431640625</v>
      </c>
      <c r="J243" s="69">
        <v>1016.3554077148438</v>
      </c>
      <c r="K243" s="69">
        <v>188.25018310546875</v>
      </c>
      <c r="L243" s="69">
        <v>30.74799919128418</v>
      </c>
      <c r="M243" s="69">
        <v>0.99129998683929443</v>
      </c>
      <c r="N243" s="69">
        <v>-3.1247999668121338</v>
      </c>
      <c r="O243" s="69">
        <v>108.93946838378906</v>
      </c>
      <c r="P243" s="68" t="b">
        <v>1</v>
      </c>
      <c r="Q243" s="69">
        <v>9.4607549979114025E-2</v>
      </c>
      <c r="R243" s="68" t="b">
        <v>1</v>
      </c>
      <c r="S243" s="68">
        <v>3</v>
      </c>
      <c r="T243" s="68">
        <v>18</v>
      </c>
      <c r="U243" s="68" t="s">
        <v>85</v>
      </c>
      <c r="V243" s="68" t="s">
        <v>83</v>
      </c>
      <c r="W243" s="69">
        <v>0.9520747555402026</v>
      </c>
      <c r="X243" s="68" t="s">
        <v>84</v>
      </c>
      <c r="Y243" s="68" t="s">
        <v>84</v>
      </c>
      <c r="Z243" s="68" t="s">
        <v>84</v>
      </c>
      <c r="AA243" s="69">
        <v>77.134635925292969</v>
      </c>
      <c r="AB243" s="68" t="s">
        <v>83</v>
      </c>
      <c r="AC243" s="68" t="s">
        <v>83</v>
      </c>
      <c r="AD243" s="68" t="s">
        <v>83</v>
      </c>
    </row>
    <row r="244" spans="1:30" x14ac:dyDescent="0.15">
      <c r="A244" s="68">
        <v>196</v>
      </c>
      <c r="B244" s="68" t="s">
        <v>253</v>
      </c>
      <c r="C244" s="68" t="b">
        <v>0</v>
      </c>
      <c r="D244" s="68" t="s">
        <v>225</v>
      </c>
      <c r="E244" s="68" t="s">
        <v>80</v>
      </c>
      <c r="F244" s="71">
        <v>21.298358917236328</v>
      </c>
      <c r="G244" s="69">
        <v>21.220306396484375</v>
      </c>
      <c r="H244" s="69">
        <v>0.11038428544998169</v>
      </c>
      <c r="I244" s="73">
        <v>1057.009033203125</v>
      </c>
      <c r="J244" s="69">
        <v>1121.438232421875</v>
      </c>
      <c r="K244" s="69">
        <v>91.116561889648438</v>
      </c>
      <c r="L244" s="69">
        <v>30.74799919128418</v>
      </c>
      <c r="M244" s="69">
        <v>0.99129998683929443</v>
      </c>
      <c r="N244" s="69">
        <v>-3.1247999668121338</v>
      </c>
      <c r="O244" s="69">
        <v>108.93946838378906</v>
      </c>
      <c r="P244" s="68" t="b">
        <v>1</v>
      </c>
      <c r="Q244" s="69">
        <v>9.4607549979114025E-2</v>
      </c>
      <c r="R244" s="68" t="b">
        <v>1</v>
      </c>
      <c r="S244" s="68">
        <v>3</v>
      </c>
      <c r="T244" s="68">
        <v>18</v>
      </c>
      <c r="U244" s="68" t="s">
        <v>85</v>
      </c>
      <c r="V244" s="68" t="s">
        <v>83</v>
      </c>
      <c r="W244" s="69">
        <v>0.98401721428715072</v>
      </c>
      <c r="X244" s="68" t="s">
        <v>84</v>
      </c>
      <c r="Y244" s="68" t="s">
        <v>84</v>
      </c>
      <c r="Z244" s="68" t="s">
        <v>84</v>
      </c>
      <c r="AA244" s="69">
        <v>77.134635925292969</v>
      </c>
      <c r="AB244" s="68" t="s">
        <v>83</v>
      </c>
      <c r="AC244" s="68" t="s">
        <v>83</v>
      </c>
      <c r="AD244" s="68" t="s">
        <v>83</v>
      </c>
    </row>
    <row r="245" spans="1:30" x14ac:dyDescent="0.15">
      <c r="A245" s="68">
        <v>197</v>
      </c>
      <c r="B245" s="68" t="s">
        <v>252</v>
      </c>
      <c r="C245" s="68" t="b">
        <v>0</v>
      </c>
      <c r="D245" s="68" t="s">
        <v>223</v>
      </c>
      <c r="E245" s="68" t="s">
        <v>80</v>
      </c>
      <c r="F245" s="71">
        <v>21.057252883911133</v>
      </c>
      <c r="G245" s="69">
        <v>20.927019119262695</v>
      </c>
      <c r="H245" s="69">
        <v>0.18417835235595703</v>
      </c>
      <c r="I245" s="73">
        <v>1262.5179443359375</v>
      </c>
      <c r="J245" s="69">
        <v>1396.084716796875</v>
      </c>
      <c r="K245" s="69">
        <v>188.89193725585938</v>
      </c>
      <c r="L245" s="69">
        <v>30.74799919128418</v>
      </c>
      <c r="M245" s="69">
        <v>0.99129998683929443</v>
      </c>
      <c r="N245" s="69">
        <v>-3.1247999668121338</v>
      </c>
      <c r="O245" s="69">
        <v>108.93946838378906</v>
      </c>
      <c r="P245" s="68" t="b">
        <v>1</v>
      </c>
      <c r="Q245" s="69">
        <v>9.4607549979114025E-2</v>
      </c>
      <c r="R245" s="68" t="b">
        <v>1</v>
      </c>
      <c r="S245" s="68">
        <v>3</v>
      </c>
      <c r="T245" s="68">
        <v>18</v>
      </c>
      <c r="U245" s="68" t="s">
        <v>85</v>
      </c>
      <c r="V245" s="68" t="s">
        <v>83</v>
      </c>
      <c r="W245" s="69">
        <v>0.96830240933028233</v>
      </c>
      <c r="X245" s="68" t="s">
        <v>84</v>
      </c>
      <c r="Y245" s="68" t="s">
        <v>84</v>
      </c>
      <c r="Z245" s="68" t="s">
        <v>84</v>
      </c>
      <c r="AA245" s="69">
        <v>77.275543212890625</v>
      </c>
      <c r="AB245" s="68" t="s">
        <v>83</v>
      </c>
      <c r="AC245" s="68" t="s">
        <v>83</v>
      </c>
      <c r="AD245" s="68" t="s">
        <v>83</v>
      </c>
    </row>
    <row r="246" spans="1:30" x14ac:dyDescent="0.15">
      <c r="A246" s="68">
        <v>198</v>
      </c>
      <c r="B246" s="68" t="s">
        <v>251</v>
      </c>
      <c r="C246" s="68" t="b">
        <v>0</v>
      </c>
      <c r="D246" s="68" t="s">
        <v>221</v>
      </c>
      <c r="E246" s="68" t="s">
        <v>80</v>
      </c>
      <c r="F246" s="71">
        <v>21.432392120361328</v>
      </c>
      <c r="G246" s="69">
        <v>21.327529907226562</v>
      </c>
      <c r="H246" s="69">
        <v>0.14829622209072113</v>
      </c>
      <c r="I246" s="73">
        <v>957.60260009765625</v>
      </c>
      <c r="J246" s="69">
        <v>1037.619873046875</v>
      </c>
      <c r="K246" s="69">
        <v>113.16146850585938</v>
      </c>
      <c r="L246" s="69">
        <v>30.74799919128418</v>
      </c>
      <c r="M246" s="69">
        <v>0.99129998683929443</v>
      </c>
      <c r="N246" s="69">
        <v>-3.1247999668121338</v>
      </c>
      <c r="O246" s="69">
        <v>108.93946838378906</v>
      </c>
      <c r="P246" s="68" t="b">
        <v>1</v>
      </c>
      <c r="Q246" s="69">
        <v>9.4607549979114025E-2</v>
      </c>
      <c r="R246" s="68" t="b">
        <v>1</v>
      </c>
      <c r="S246" s="68">
        <v>3</v>
      </c>
      <c r="T246" s="68">
        <v>17</v>
      </c>
      <c r="U246" s="68" t="s">
        <v>85</v>
      </c>
      <c r="V246" s="68" t="s">
        <v>83</v>
      </c>
      <c r="W246" s="69">
        <v>0.97098118906240305</v>
      </c>
      <c r="X246" s="68" t="s">
        <v>84</v>
      </c>
      <c r="Y246" s="68" t="s">
        <v>84</v>
      </c>
      <c r="Z246" s="68" t="s">
        <v>84</v>
      </c>
      <c r="AA246" s="69">
        <v>77.275543212890625</v>
      </c>
      <c r="AB246" s="68" t="s">
        <v>83</v>
      </c>
      <c r="AC246" s="68" t="s">
        <v>83</v>
      </c>
      <c r="AD246" s="68" t="s">
        <v>83</v>
      </c>
    </row>
    <row r="247" spans="1:30" x14ac:dyDescent="0.15">
      <c r="A247" s="68">
        <v>199</v>
      </c>
      <c r="B247" s="68" t="s">
        <v>250</v>
      </c>
      <c r="C247" s="68" t="b">
        <v>0</v>
      </c>
      <c r="D247" s="68" t="s">
        <v>219</v>
      </c>
      <c r="E247" s="68" t="s">
        <v>80</v>
      </c>
      <c r="F247" s="71">
        <v>20.661930084228516</v>
      </c>
      <c r="G247" s="69">
        <v>19.927928924560547</v>
      </c>
      <c r="H247" s="69">
        <v>1.0380330085754395</v>
      </c>
      <c r="I247" s="73">
        <v>1689.4639892578125</v>
      </c>
      <c r="J247" s="69">
        <v>3336.5087890625</v>
      </c>
      <c r="K247" s="69">
        <v>2329.273193359375</v>
      </c>
      <c r="L247" s="69">
        <v>30.74799919128418</v>
      </c>
      <c r="M247" s="69">
        <v>0.99129998683929443</v>
      </c>
      <c r="N247" s="69">
        <v>-3.1247999668121338</v>
      </c>
      <c r="O247" s="69">
        <v>108.93946838378906</v>
      </c>
      <c r="P247" s="68" t="b">
        <v>1</v>
      </c>
      <c r="Q247" s="69">
        <v>9.4607549979114025E-2</v>
      </c>
      <c r="R247" s="68" t="b">
        <v>1</v>
      </c>
      <c r="S247" s="68">
        <v>3</v>
      </c>
      <c r="T247" s="68">
        <v>17</v>
      </c>
      <c r="U247" s="68" t="s">
        <v>85</v>
      </c>
      <c r="V247" s="68" t="s">
        <v>83</v>
      </c>
      <c r="W247" s="69">
        <v>0.96484691304062142</v>
      </c>
      <c r="X247" s="68" t="s">
        <v>84</v>
      </c>
      <c r="Y247" s="68" t="s">
        <v>84</v>
      </c>
      <c r="Z247" s="68" t="s">
        <v>112</v>
      </c>
      <c r="AA247" s="69">
        <v>77.275543212890625</v>
      </c>
      <c r="AB247" s="68" t="s">
        <v>83</v>
      </c>
      <c r="AC247" s="68" t="s">
        <v>83</v>
      </c>
      <c r="AD247" s="68" t="s">
        <v>83</v>
      </c>
    </row>
    <row r="248" spans="1:30" x14ac:dyDescent="0.15">
      <c r="A248" s="68">
        <v>200</v>
      </c>
      <c r="B248" s="68" t="s">
        <v>249</v>
      </c>
      <c r="C248" s="68" t="b">
        <v>0</v>
      </c>
      <c r="D248" s="68" t="s">
        <v>217</v>
      </c>
      <c r="E248" s="68" t="s">
        <v>80</v>
      </c>
      <c r="F248" s="71">
        <v>29.216499328613281</v>
      </c>
      <c r="G248" s="69">
        <v>29.036420822143555</v>
      </c>
      <c r="H248" s="69">
        <v>0.25466945767402649</v>
      </c>
      <c r="I248" s="73">
        <v>3.0910894870758057</v>
      </c>
      <c r="J248" s="69">
        <v>3.5608425140380859</v>
      </c>
      <c r="K248" s="69">
        <v>0.66433095932006836</v>
      </c>
      <c r="L248" s="69">
        <v>30.74799919128418</v>
      </c>
      <c r="M248" s="69">
        <v>0.99129998683929443</v>
      </c>
      <c r="N248" s="69">
        <v>-3.1247999668121338</v>
      </c>
      <c r="O248" s="69">
        <v>108.93946838378906</v>
      </c>
      <c r="P248" s="68" t="b">
        <v>1</v>
      </c>
      <c r="Q248" s="69">
        <v>9.4607549979114025E-2</v>
      </c>
      <c r="R248" s="68" t="b">
        <v>1</v>
      </c>
      <c r="S248" s="68">
        <v>3</v>
      </c>
      <c r="T248" s="68">
        <v>25</v>
      </c>
      <c r="U248" s="68" t="s">
        <v>85</v>
      </c>
      <c r="V248" s="68" t="s">
        <v>83</v>
      </c>
      <c r="W248" s="69">
        <v>0.94957727142040405</v>
      </c>
      <c r="X248" s="68" t="s">
        <v>84</v>
      </c>
      <c r="Y248" s="68" t="s">
        <v>84</v>
      </c>
      <c r="Z248" s="68" t="s">
        <v>84</v>
      </c>
      <c r="AA248" s="69">
        <v>77.275543212890625</v>
      </c>
      <c r="AB248" s="68" t="s">
        <v>83</v>
      </c>
      <c r="AC248" s="68" t="s">
        <v>83</v>
      </c>
      <c r="AD248" s="68" t="s">
        <v>83</v>
      </c>
    </row>
    <row r="249" spans="1:30" x14ac:dyDescent="0.15">
      <c r="A249" s="68">
        <v>201</v>
      </c>
      <c r="B249" s="68" t="s">
        <v>248</v>
      </c>
      <c r="C249" s="68" t="b">
        <v>0</v>
      </c>
      <c r="D249" s="68" t="s">
        <v>215</v>
      </c>
      <c r="E249" s="68" t="s">
        <v>80</v>
      </c>
      <c r="F249" s="71">
        <v>28.175479888916016</v>
      </c>
      <c r="G249" s="69">
        <v>27.976228713989258</v>
      </c>
      <c r="H249" s="69">
        <v>0.28178369998931885</v>
      </c>
      <c r="I249" s="73">
        <v>6.6567020416259766</v>
      </c>
      <c r="J249" s="69">
        <v>7.792698860168457</v>
      </c>
      <c r="K249" s="69">
        <v>1.6065421104431152</v>
      </c>
      <c r="L249" s="69">
        <v>30.74799919128418</v>
      </c>
      <c r="M249" s="69">
        <v>0.99129998683929443</v>
      </c>
      <c r="N249" s="69">
        <v>-3.1247999668121338</v>
      </c>
      <c r="O249" s="69">
        <v>108.93946838378906</v>
      </c>
      <c r="P249" s="68" t="b">
        <v>1</v>
      </c>
      <c r="Q249" s="69">
        <v>9.4607549979114025E-2</v>
      </c>
      <c r="R249" s="68" t="b">
        <v>1</v>
      </c>
      <c r="S249" s="68">
        <v>3</v>
      </c>
      <c r="T249" s="68">
        <v>24</v>
      </c>
      <c r="U249" s="68" t="s">
        <v>85</v>
      </c>
      <c r="V249" s="68" t="s">
        <v>83</v>
      </c>
      <c r="W249" s="69">
        <v>0.95854953180183367</v>
      </c>
      <c r="X249" s="68" t="s">
        <v>84</v>
      </c>
      <c r="Y249" s="68" t="s">
        <v>84</v>
      </c>
      <c r="Z249" s="68" t="s">
        <v>84</v>
      </c>
      <c r="AA249" s="69">
        <v>77.143829345703125</v>
      </c>
      <c r="AB249" s="68" t="s">
        <v>83</v>
      </c>
      <c r="AC249" s="68" t="s">
        <v>83</v>
      </c>
      <c r="AD249" s="68" t="s">
        <v>83</v>
      </c>
    </row>
    <row r="250" spans="1:30" x14ac:dyDescent="0.15">
      <c r="A250" s="68">
        <v>202</v>
      </c>
      <c r="B250" s="68" t="s">
        <v>247</v>
      </c>
      <c r="C250" s="68" t="b">
        <v>0</v>
      </c>
      <c r="D250" s="68" t="s">
        <v>213</v>
      </c>
      <c r="E250" s="68" t="s">
        <v>80</v>
      </c>
      <c r="F250" s="71">
        <v>28.411638259887695</v>
      </c>
      <c r="G250" s="69">
        <v>28.238502502441406</v>
      </c>
      <c r="H250" s="69">
        <v>0.24484959244728088</v>
      </c>
      <c r="I250" s="73">
        <v>5.5934996604919434</v>
      </c>
      <c r="J250" s="69">
        <v>6.4064154624938965</v>
      </c>
      <c r="K250" s="69">
        <v>1.1496365070343018</v>
      </c>
      <c r="L250" s="69">
        <v>30.74799919128418</v>
      </c>
      <c r="M250" s="69">
        <v>0.99129998683929443</v>
      </c>
      <c r="N250" s="69">
        <v>-3.1247999668121338</v>
      </c>
      <c r="O250" s="69">
        <v>108.93946838378906</v>
      </c>
      <c r="P250" s="68" t="b">
        <v>1</v>
      </c>
      <c r="Q250" s="69">
        <v>9.4607549979114025E-2</v>
      </c>
      <c r="R250" s="68" t="b">
        <v>1</v>
      </c>
      <c r="S250" s="68">
        <v>3</v>
      </c>
      <c r="T250" s="68">
        <v>24</v>
      </c>
      <c r="U250" s="68" t="s">
        <v>85</v>
      </c>
      <c r="V250" s="68" t="s">
        <v>83</v>
      </c>
      <c r="W250" s="69">
        <v>0.95124723018029977</v>
      </c>
      <c r="X250" s="68" t="s">
        <v>84</v>
      </c>
      <c r="Y250" s="68" t="s">
        <v>84</v>
      </c>
      <c r="Z250" s="68" t="s">
        <v>84</v>
      </c>
      <c r="AA250" s="69">
        <v>77.143829345703125</v>
      </c>
      <c r="AB250" s="68" t="s">
        <v>83</v>
      </c>
      <c r="AC250" s="68" t="s">
        <v>83</v>
      </c>
      <c r="AD250" s="68" t="s">
        <v>83</v>
      </c>
    </row>
    <row r="251" spans="1:30" x14ac:dyDescent="0.15">
      <c r="A251" s="68">
        <v>203</v>
      </c>
      <c r="B251" s="68" t="s">
        <v>246</v>
      </c>
      <c r="C251" s="68" t="b">
        <v>0</v>
      </c>
      <c r="D251" s="68" t="s">
        <v>211</v>
      </c>
      <c r="E251" s="68" t="s">
        <v>80</v>
      </c>
      <c r="F251" s="71">
        <v>26.679887771606445</v>
      </c>
      <c r="G251" s="69">
        <v>26.465002059936523</v>
      </c>
      <c r="H251" s="69">
        <v>0.3038942813873291</v>
      </c>
      <c r="I251" s="73">
        <v>20.039146423339844</v>
      </c>
      <c r="J251" s="69">
        <v>23.772174835205078</v>
      </c>
      <c r="K251" s="69">
        <v>5.2793006896972656</v>
      </c>
      <c r="L251" s="69">
        <v>30.74799919128418</v>
      </c>
      <c r="M251" s="69">
        <v>0.99129998683929443</v>
      </c>
      <c r="N251" s="69">
        <v>-3.1247999668121338</v>
      </c>
      <c r="O251" s="69">
        <v>108.93946838378906</v>
      </c>
      <c r="P251" s="68" t="b">
        <v>1</v>
      </c>
      <c r="Q251" s="69">
        <v>9.4607549979114025E-2</v>
      </c>
      <c r="R251" s="68" t="b">
        <v>1</v>
      </c>
      <c r="S251" s="68">
        <v>3</v>
      </c>
      <c r="T251" s="68">
        <v>22</v>
      </c>
      <c r="U251" s="68" t="s">
        <v>85</v>
      </c>
      <c r="V251" s="68" t="s">
        <v>83</v>
      </c>
      <c r="W251" s="69">
        <v>0.97480213386619208</v>
      </c>
      <c r="X251" s="68" t="s">
        <v>84</v>
      </c>
      <c r="Y251" s="68" t="s">
        <v>84</v>
      </c>
      <c r="Z251" s="68" t="s">
        <v>84</v>
      </c>
      <c r="AA251" s="69">
        <v>77.256622314453125</v>
      </c>
      <c r="AB251" s="68" t="s">
        <v>83</v>
      </c>
      <c r="AC251" s="68" t="s">
        <v>83</v>
      </c>
      <c r="AD251" s="68" t="s">
        <v>83</v>
      </c>
    </row>
    <row r="252" spans="1:30" x14ac:dyDescent="0.15">
      <c r="A252" s="68">
        <v>204</v>
      </c>
      <c r="B252" s="68" t="s">
        <v>245</v>
      </c>
      <c r="C252" s="68" t="b">
        <v>0</v>
      </c>
      <c r="D252" s="68" t="s">
        <v>209</v>
      </c>
      <c r="E252" s="68" t="s">
        <v>80</v>
      </c>
      <c r="F252" s="71">
        <v>26.597389221191406</v>
      </c>
      <c r="G252" s="69">
        <v>26.520668029785156</v>
      </c>
      <c r="H252" s="69">
        <v>0.10850150138139725</v>
      </c>
      <c r="I252" s="73">
        <v>21.295137405395508</v>
      </c>
      <c r="J252" s="69">
        <v>22.569751739501953</v>
      </c>
      <c r="K252" s="69">
        <v>1.8025768995285034</v>
      </c>
      <c r="L252" s="69">
        <v>30.74799919128418</v>
      </c>
      <c r="M252" s="69">
        <v>0.99129998683929443</v>
      </c>
      <c r="N252" s="69">
        <v>-3.1247999668121338</v>
      </c>
      <c r="O252" s="69">
        <v>108.93946838378906</v>
      </c>
      <c r="P252" s="68" t="b">
        <v>1</v>
      </c>
      <c r="Q252" s="69">
        <v>9.4607549979114025E-2</v>
      </c>
      <c r="R252" s="68" t="b">
        <v>1</v>
      </c>
      <c r="S252" s="68">
        <v>3</v>
      </c>
      <c r="T252" s="68">
        <v>21</v>
      </c>
      <c r="U252" s="68" t="s">
        <v>85</v>
      </c>
      <c r="V252" s="68" t="s">
        <v>83</v>
      </c>
      <c r="W252" s="69">
        <v>0.98346712715498008</v>
      </c>
      <c r="X252" s="68" t="s">
        <v>84</v>
      </c>
      <c r="Y252" s="68" t="s">
        <v>84</v>
      </c>
      <c r="Z252" s="68" t="s">
        <v>84</v>
      </c>
      <c r="AA252" s="69">
        <v>77.256622314453125</v>
      </c>
      <c r="AB252" s="68" t="s">
        <v>83</v>
      </c>
      <c r="AC252" s="68" t="s">
        <v>83</v>
      </c>
      <c r="AD252" s="68" t="s">
        <v>83</v>
      </c>
    </row>
    <row r="253" spans="1:30" x14ac:dyDescent="0.15">
      <c r="A253" s="68">
        <v>205</v>
      </c>
      <c r="B253" s="68" t="s">
        <v>244</v>
      </c>
      <c r="C253" s="68" t="b">
        <v>0</v>
      </c>
      <c r="D253" s="68" t="s">
        <v>207</v>
      </c>
      <c r="E253" s="68" t="s">
        <v>80</v>
      </c>
      <c r="F253" s="71">
        <v>27.48625373840332</v>
      </c>
      <c r="G253" s="69">
        <v>27.425992965698242</v>
      </c>
      <c r="H253" s="69">
        <v>8.5221603512763977E-2</v>
      </c>
      <c r="I253" s="73">
        <v>11.061795234680176</v>
      </c>
      <c r="J253" s="69">
        <v>11.575461387634277</v>
      </c>
      <c r="K253" s="69">
        <v>0.72643363475799561</v>
      </c>
      <c r="L253" s="69">
        <v>30.74799919128418</v>
      </c>
      <c r="M253" s="69">
        <v>0.99129998683929443</v>
      </c>
      <c r="N253" s="69">
        <v>-3.1247999668121338</v>
      </c>
      <c r="O253" s="69">
        <v>108.93946838378906</v>
      </c>
      <c r="P253" s="68" t="b">
        <v>1</v>
      </c>
      <c r="Q253" s="69">
        <v>9.4607549979114025E-2</v>
      </c>
      <c r="R253" s="68" t="b">
        <v>1</v>
      </c>
      <c r="S253" s="68">
        <v>3</v>
      </c>
      <c r="T253" s="68">
        <v>24</v>
      </c>
      <c r="U253" s="68" t="s">
        <v>85</v>
      </c>
      <c r="V253" s="68" t="s">
        <v>83</v>
      </c>
      <c r="W253" s="69">
        <v>0.95956964507501175</v>
      </c>
      <c r="X253" s="68" t="s">
        <v>84</v>
      </c>
      <c r="Y253" s="68" t="s">
        <v>84</v>
      </c>
      <c r="Z253" s="68" t="s">
        <v>84</v>
      </c>
      <c r="AA253" s="69">
        <v>77.24127197265625</v>
      </c>
      <c r="AB253" s="68" t="s">
        <v>83</v>
      </c>
      <c r="AC253" s="68" t="s">
        <v>83</v>
      </c>
      <c r="AD253" s="68" t="s">
        <v>83</v>
      </c>
    </row>
    <row r="254" spans="1:30" x14ac:dyDescent="0.15">
      <c r="A254" s="68">
        <v>206</v>
      </c>
      <c r="B254" s="68" t="s">
        <v>243</v>
      </c>
      <c r="C254" s="68" t="b">
        <v>0</v>
      </c>
      <c r="D254" s="68" t="s">
        <v>205</v>
      </c>
      <c r="E254" s="68" t="s">
        <v>80</v>
      </c>
      <c r="F254" s="71">
        <v>26.656986236572266</v>
      </c>
      <c r="G254" s="69">
        <v>26.649913787841797</v>
      </c>
      <c r="H254" s="69">
        <v>1.0000604204833508E-2</v>
      </c>
      <c r="I254" s="73">
        <v>20.38018798828125</v>
      </c>
      <c r="J254" s="69">
        <v>20.486940383911133</v>
      </c>
      <c r="K254" s="69">
        <v>0.15097068250179291</v>
      </c>
      <c r="L254" s="69">
        <v>30.74799919128418</v>
      </c>
      <c r="M254" s="69">
        <v>0.99129998683929443</v>
      </c>
      <c r="N254" s="69">
        <v>-3.1247999668121338</v>
      </c>
      <c r="O254" s="69">
        <v>108.93946838378906</v>
      </c>
      <c r="P254" s="68" t="b">
        <v>1</v>
      </c>
      <c r="Q254" s="69">
        <v>9.4607549979114025E-2</v>
      </c>
      <c r="R254" s="68" t="b">
        <v>1</v>
      </c>
      <c r="S254" s="68">
        <v>3</v>
      </c>
      <c r="T254" s="68">
        <v>23</v>
      </c>
      <c r="U254" s="68" t="s">
        <v>85</v>
      </c>
      <c r="V254" s="68" t="s">
        <v>83</v>
      </c>
      <c r="W254" s="69">
        <v>0.9625728311706131</v>
      </c>
      <c r="X254" s="68" t="s">
        <v>84</v>
      </c>
      <c r="Y254" s="68" t="s">
        <v>84</v>
      </c>
      <c r="Z254" s="68" t="s">
        <v>84</v>
      </c>
      <c r="AA254" s="69">
        <v>77.24127197265625</v>
      </c>
      <c r="AB254" s="68" t="s">
        <v>83</v>
      </c>
      <c r="AC254" s="68" t="s">
        <v>83</v>
      </c>
      <c r="AD254" s="68" t="s">
        <v>83</v>
      </c>
    </row>
    <row r="255" spans="1:30" x14ac:dyDescent="0.15">
      <c r="A255" s="68">
        <v>207</v>
      </c>
      <c r="B255" s="68" t="s">
        <v>242</v>
      </c>
      <c r="C255" s="68" t="b">
        <v>0</v>
      </c>
      <c r="D255" s="68" t="s">
        <v>203</v>
      </c>
      <c r="E255" s="68" t="s">
        <v>80</v>
      </c>
      <c r="F255" s="71">
        <v>25.963897705078125</v>
      </c>
      <c r="G255" s="69">
        <v>25.969997406005859</v>
      </c>
      <c r="H255" s="69">
        <v>8.6276289075613022E-3</v>
      </c>
      <c r="I255" s="73">
        <v>33.963363647460938</v>
      </c>
      <c r="J255" s="69">
        <v>33.811370849609375</v>
      </c>
      <c r="K255" s="69">
        <v>0.2149529755115509</v>
      </c>
      <c r="L255" s="69">
        <v>30.74799919128418</v>
      </c>
      <c r="M255" s="69">
        <v>0.99129998683929443</v>
      </c>
      <c r="N255" s="69">
        <v>-3.1247999668121338</v>
      </c>
      <c r="O255" s="69">
        <v>108.93946838378906</v>
      </c>
      <c r="P255" s="68" t="b">
        <v>1</v>
      </c>
      <c r="Q255" s="69">
        <v>9.4607549979114025E-2</v>
      </c>
      <c r="R255" s="68" t="b">
        <v>1</v>
      </c>
      <c r="S255" s="68">
        <v>3</v>
      </c>
      <c r="T255" s="68">
        <v>22</v>
      </c>
      <c r="U255" s="68" t="s">
        <v>85</v>
      </c>
      <c r="V255" s="68" t="s">
        <v>83</v>
      </c>
      <c r="W255" s="69">
        <v>0.95199000540690826</v>
      </c>
      <c r="X255" s="68" t="s">
        <v>84</v>
      </c>
      <c r="Y255" s="68" t="s">
        <v>84</v>
      </c>
      <c r="Z255" s="68" t="s">
        <v>84</v>
      </c>
      <c r="AA255" s="69">
        <v>77.015899658203125</v>
      </c>
      <c r="AB255" s="68" t="s">
        <v>83</v>
      </c>
      <c r="AC255" s="68" t="s">
        <v>83</v>
      </c>
      <c r="AD255" s="68" t="s">
        <v>83</v>
      </c>
    </row>
    <row r="256" spans="1:30" x14ac:dyDescent="0.15">
      <c r="A256" s="68">
        <v>208</v>
      </c>
      <c r="B256" s="68" t="s">
        <v>241</v>
      </c>
      <c r="C256" s="68" t="b">
        <v>0</v>
      </c>
      <c r="D256" s="68" t="s">
        <v>201</v>
      </c>
      <c r="E256" s="68" t="s">
        <v>80</v>
      </c>
      <c r="F256" s="71">
        <v>25.937376022338867</v>
      </c>
      <c r="G256" s="69">
        <v>25.979328155517578</v>
      </c>
      <c r="H256" s="69">
        <v>5.9330623596906662E-2</v>
      </c>
      <c r="I256" s="73">
        <v>34.633644104003906</v>
      </c>
      <c r="J256" s="69">
        <v>33.595401763916016</v>
      </c>
      <c r="K256" s="69">
        <v>1.4682964086532593</v>
      </c>
      <c r="L256" s="69">
        <v>30.74799919128418</v>
      </c>
      <c r="M256" s="69">
        <v>0.99129998683929443</v>
      </c>
      <c r="N256" s="69">
        <v>-3.1247999668121338</v>
      </c>
      <c r="O256" s="69">
        <v>108.93946838378906</v>
      </c>
      <c r="P256" s="68" t="b">
        <v>1</v>
      </c>
      <c r="Q256" s="69">
        <v>9.4607549979114025E-2</v>
      </c>
      <c r="R256" s="68" t="b">
        <v>1</v>
      </c>
      <c r="S256" s="68">
        <v>3</v>
      </c>
      <c r="T256" s="68">
        <v>22</v>
      </c>
      <c r="U256" s="68" t="s">
        <v>85</v>
      </c>
      <c r="V256" s="68" t="s">
        <v>83</v>
      </c>
      <c r="W256" s="69">
        <v>0.9485367301679386</v>
      </c>
      <c r="X256" s="68" t="s">
        <v>84</v>
      </c>
      <c r="Y256" s="68" t="s">
        <v>84</v>
      </c>
      <c r="Z256" s="68" t="s">
        <v>84</v>
      </c>
      <c r="AA256" s="69">
        <v>77.128585815429688</v>
      </c>
      <c r="AB256" s="68" t="s">
        <v>83</v>
      </c>
      <c r="AC256" s="68" t="s">
        <v>83</v>
      </c>
      <c r="AD256" s="68" t="s">
        <v>83</v>
      </c>
    </row>
    <row r="257" spans="1:30" x14ac:dyDescent="0.15">
      <c r="A257" s="68">
        <v>209</v>
      </c>
      <c r="B257" s="68" t="s">
        <v>240</v>
      </c>
      <c r="C257" s="68" t="b">
        <v>0</v>
      </c>
      <c r="D257" s="68" t="s">
        <v>199</v>
      </c>
      <c r="E257" s="68" t="s">
        <v>80</v>
      </c>
      <c r="F257" s="71">
        <v>25.09071159362793</v>
      </c>
      <c r="G257" s="69">
        <v>25.099569320678711</v>
      </c>
      <c r="H257" s="69">
        <v>1.2526717968285084E-2</v>
      </c>
      <c r="I257" s="73">
        <v>64.632080078125</v>
      </c>
      <c r="J257" s="69">
        <v>64.212966918945312</v>
      </c>
      <c r="K257" s="69">
        <v>0.59271550178527832</v>
      </c>
      <c r="L257" s="69">
        <v>30.74799919128418</v>
      </c>
      <c r="M257" s="69">
        <v>0.99129998683929443</v>
      </c>
      <c r="N257" s="69">
        <v>-3.1247999668121338</v>
      </c>
      <c r="O257" s="69">
        <v>108.93946838378906</v>
      </c>
      <c r="P257" s="68" t="b">
        <v>1</v>
      </c>
      <c r="Q257" s="69">
        <v>9.4607549979114025E-2</v>
      </c>
      <c r="R257" s="68" t="b">
        <v>1</v>
      </c>
      <c r="S257" s="68">
        <v>3</v>
      </c>
      <c r="T257" s="68">
        <v>22</v>
      </c>
      <c r="U257" s="68" t="s">
        <v>85</v>
      </c>
      <c r="V257" s="68" t="s">
        <v>83</v>
      </c>
      <c r="W257" s="69">
        <v>0.95410681996467317</v>
      </c>
      <c r="X257" s="68" t="s">
        <v>84</v>
      </c>
      <c r="Y257" s="68" t="s">
        <v>84</v>
      </c>
      <c r="Z257" s="68" t="s">
        <v>84</v>
      </c>
      <c r="AA257" s="69">
        <v>77.179359436035156</v>
      </c>
      <c r="AB257" s="68" t="s">
        <v>83</v>
      </c>
      <c r="AC257" s="68" t="s">
        <v>83</v>
      </c>
      <c r="AD257" s="68" t="s">
        <v>83</v>
      </c>
    </row>
    <row r="258" spans="1:30" x14ac:dyDescent="0.15">
      <c r="A258" s="68">
        <v>210</v>
      </c>
      <c r="B258" s="68" t="s">
        <v>239</v>
      </c>
      <c r="C258" s="68" t="b">
        <v>0</v>
      </c>
      <c r="D258" s="68" t="s">
        <v>197</v>
      </c>
      <c r="E258" s="68" t="s">
        <v>80</v>
      </c>
      <c r="F258" s="71">
        <v>24.290964126586914</v>
      </c>
      <c r="G258" s="69">
        <v>24.305671691894531</v>
      </c>
      <c r="H258" s="69">
        <v>2.0800987258553505E-2</v>
      </c>
      <c r="I258" s="73">
        <v>116.5155029296875</v>
      </c>
      <c r="J258" s="69">
        <v>115.26625823974609</v>
      </c>
      <c r="K258" s="69">
        <v>1.7666988372802734</v>
      </c>
      <c r="L258" s="69">
        <v>30.74799919128418</v>
      </c>
      <c r="M258" s="69">
        <v>0.99129998683929443</v>
      </c>
      <c r="N258" s="69">
        <v>-3.1247999668121338</v>
      </c>
      <c r="O258" s="69">
        <v>108.93946838378906</v>
      </c>
      <c r="P258" s="68" t="b">
        <v>1</v>
      </c>
      <c r="Q258" s="69">
        <v>9.4607549979114025E-2</v>
      </c>
      <c r="R258" s="68" t="b">
        <v>1</v>
      </c>
      <c r="S258" s="68">
        <v>3</v>
      </c>
      <c r="T258" s="68">
        <v>19</v>
      </c>
      <c r="U258" s="68" t="s">
        <v>85</v>
      </c>
      <c r="V258" s="68" t="s">
        <v>83</v>
      </c>
      <c r="W258" s="69">
        <v>0.96309531752073063</v>
      </c>
      <c r="X258" s="68" t="s">
        <v>84</v>
      </c>
      <c r="Y258" s="68" t="s">
        <v>84</v>
      </c>
      <c r="Z258" s="68" t="s">
        <v>84</v>
      </c>
      <c r="AA258" s="69">
        <v>77.179359436035156</v>
      </c>
      <c r="AB258" s="68" t="s">
        <v>83</v>
      </c>
      <c r="AC258" s="68" t="s">
        <v>83</v>
      </c>
      <c r="AD258" s="68" t="s">
        <v>83</v>
      </c>
    </row>
    <row r="259" spans="1:30" x14ac:dyDescent="0.15">
      <c r="A259" s="68">
        <v>211</v>
      </c>
      <c r="B259" s="68" t="s">
        <v>238</v>
      </c>
      <c r="C259" s="68" t="b">
        <v>0</v>
      </c>
      <c r="D259" s="68" t="s">
        <v>195</v>
      </c>
      <c r="E259" s="68" t="s">
        <v>80</v>
      </c>
      <c r="F259" s="70" t="s">
        <v>100</v>
      </c>
      <c r="G259" s="69">
        <v>24.626171112060547</v>
      </c>
      <c r="H259" s="68" t="s">
        <v>83</v>
      </c>
      <c r="I259" s="72" t="s">
        <v>83</v>
      </c>
      <c r="J259" s="68" t="s">
        <v>83</v>
      </c>
      <c r="K259" s="68" t="s">
        <v>83</v>
      </c>
      <c r="L259" s="69">
        <v>30.74799919128418</v>
      </c>
      <c r="M259" s="69">
        <v>0.99129998683929443</v>
      </c>
      <c r="N259" s="69">
        <v>-3.1247999668121338</v>
      </c>
      <c r="O259" s="69">
        <v>108.93946838378906</v>
      </c>
      <c r="P259" s="68" t="b">
        <v>1</v>
      </c>
      <c r="Q259" s="69">
        <v>9.4607549979114025E-2</v>
      </c>
      <c r="R259" s="68" t="b">
        <v>1</v>
      </c>
      <c r="S259" s="68">
        <v>3</v>
      </c>
      <c r="T259" s="68">
        <v>18</v>
      </c>
      <c r="U259" s="68" t="s">
        <v>99</v>
      </c>
      <c r="V259" s="68" t="s">
        <v>83</v>
      </c>
      <c r="W259" s="69">
        <v>0</v>
      </c>
      <c r="X259" s="68" t="s">
        <v>112</v>
      </c>
      <c r="Y259" s="68" t="s">
        <v>84</v>
      </c>
      <c r="Z259" s="68" t="s">
        <v>84</v>
      </c>
      <c r="AA259" s="69">
        <v>80.0047607421875</v>
      </c>
      <c r="AB259" s="68" t="s">
        <v>83</v>
      </c>
      <c r="AC259" s="68" t="s">
        <v>83</v>
      </c>
      <c r="AD259" s="68" t="s">
        <v>83</v>
      </c>
    </row>
    <row r="260" spans="1:30" x14ac:dyDescent="0.15">
      <c r="A260" s="68">
        <v>212</v>
      </c>
      <c r="B260" s="68" t="s">
        <v>237</v>
      </c>
      <c r="C260" s="68" t="b">
        <v>0</v>
      </c>
      <c r="D260" s="68" t="s">
        <v>193</v>
      </c>
      <c r="E260" s="68" t="s">
        <v>80</v>
      </c>
      <c r="F260" s="71">
        <v>24.800054550170898</v>
      </c>
      <c r="G260" s="69">
        <v>24.737106323242188</v>
      </c>
      <c r="H260" s="69">
        <v>8.9022234082221985E-2</v>
      </c>
      <c r="I260" s="73">
        <v>80.068992614746094</v>
      </c>
      <c r="J260" s="69">
        <v>83.960716247558594</v>
      </c>
      <c r="K260" s="69">
        <v>5.5037283897399902</v>
      </c>
      <c r="L260" s="69">
        <v>30.74799919128418</v>
      </c>
      <c r="M260" s="69">
        <v>0.99129998683929443</v>
      </c>
      <c r="N260" s="69">
        <v>-3.1247999668121338</v>
      </c>
      <c r="O260" s="69">
        <v>108.93946838378906</v>
      </c>
      <c r="P260" s="68" t="b">
        <v>1</v>
      </c>
      <c r="Q260" s="69">
        <v>9.4607549979114025E-2</v>
      </c>
      <c r="R260" s="68" t="b">
        <v>1</v>
      </c>
      <c r="S260" s="68">
        <v>3</v>
      </c>
      <c r="T260" s="68">
        <v>20</v>
      </c>
      <c r="U260" s="68" t="s">
        <v>85</v>
      </c>
      <c r="V260" s="68" t="s">
        <v>83</v>
      </c>
      <c r="W260" s="69">
        <v>0.96378686115036172</v>
      </c>
      <c r="X260" s="68" t="s">
        <v>84</v>
      </c>
      <c r="Y260" s="68" t="s">
        <v>84</v>
      </c>
      <c r="Z260" s="68" t="s">
        <v>84</v>
      </c>
      <c r="AA260" s="69">
        <v>77.179359436035156</v>
      </c>
      <c r="AB260" s="68" t="s">
        <v>83</v>
      </c>
      <c r="AC260" s="68" t="s">
        <v>83</v>
      </c>
      <c r="AD260" s="68" t="s">
        <v>83</v>
      </c>
    </row>
    <row r="261" spans="1:30" x14ac:dyDescent="0.15">
      <c r="A261" s="68">
        <v>213</v>
      </c>
      <c r="B261" s="68" t="s">
        <v>236</v>
      </c>
      <c r="C261" s="68" t="b">
        <v>0</v>
      </c>
      <c r="D261" s="68" t="s">
        <v>191</v>
      </c>
      <c r="E261" s="68" t="s">
        <v>80</v>
      </c>
      <c r="F261" s="71">
        <v>23.846776962280273</v>
      </c>
      <c r="G261" s="69">
        <v>23.829658508300781</v>
      </c>
      <c r="H261" s="69">
        <v>2.4207800626754761E-2</v>
      </c>
      <c r="I261" s="73">
        <v>161.63400268554688</v>
      </c>
      <c r="J261" s="69">
        <v>163.69869995117188</v>
      </c>
      <c r="K261" s="69">
        <v>2.9199228286743164</v>
      </c>
      <c r="L261" s="69">
        <v>30.74799919128418</v>
      </c>
      <c r="M261" s="69">
        <v>0.99129998683929443</v>
      </c>
      <c r="N261" s="69">
        <v>-3.1247999668121338</v>
      </c>
      <c r="O261" s="69">
        <v>108.93946838378906</v>
      </c>
      <c r="P261" s="68" t="b">
        <v>1</v>
      </c>
      <c r="Q261" s="69">
        <v>9.4607549979114025E-2</v>
      </c>
      <c r="R261" s="68" t="b">
        <v>1</v>
      </c>
      <c r="S261" s="68">
        <v>3</v>
      </c>
      <c r="T261" s="68">
        <v>19</v>
      </c>
      <c r="U261" s="68" t="s">
        <v>85</v>
      </c>
      <c r="V261" s="68" t="s">
        <v>83</v>
      </c>
      <c r="W261" s="69">
        <v>0.97230484286327579</v>
      </c>
      <c r="X261" s="68" t="s">
        <v>84</v>
      </c>
      <c r="Y261" s="68" t="s">
        <v>84</v>
      </c>
      <c r="Z261" s="68" t="s">
        <v>84</v>
      </c>
      <c r="AA261" s="69">
        <v>77.159431457519531</v>
      </c>
      <c r="AB261" s="68" t="s">
        <v>83</v>
      </c>
      <c r="AC261" s="68" t="s">
        <v>83</v>
      </c>
      <c r="AD261" s="68" t="s">
        <v>83</v>
      </c>
    </row>
    <row r="262" spans="1:30" x14ac:dyDescent="0.15">
      <c r="A262" s="68">
        <v>214</v>
      </c>
      <c r="B262" s="68" t="s">
        <v>235</v>
      </c>
      <c r="C262" s="68" t="b">
        <v>0</v>
      </c>
      <c r="D262" s="68" t="s">
        <v>189</v>
      </c>
      <c r="E262" s="68" t="s">
        <v>80</v>
      </c>
      <c r="F262" s="71">
        <v>28.345348358154297</v>
      </c>
      <c r="G262" s="69">
        <v>28.184970855712891</v>
      </c>
      <c r="H262" s="69">
        <v>0.22680804133415222</v>
      </c>
      <c r="I262" s="73">
        <v>5.8735103607177734</v>
      </c>
      <c r="J262" s="69">
        <v>6.6565237045288086</v>
      </c>
      <c r="K262" s="69">
        <v>1.1073480844497681</v>
      </c>
      <c r="L262" s="69">
        <v>30.74799919128418</v>
      </c>
      <c r="M262" s="69">
        <v>0.99129998683929443</v>
      </c>
      <c r="N262" s="69">
        <v>-3.1247999668121338</v>
      </c>
      <c r="O262" s="69">
        <v>108.93946838378906</v>
      </c>
      <c r="P262" s="68" t="b">
        <v>1</v>
      </c>
      <c r="Q262" s="69">
        <v>9.4607549979114025E-2</v>
      </c>
      <c r="R262" s="68" t="b">
        <v>1</v>
      </c>
      <c r="S262" s="68">
        <v>3</v>
      </c>
      <c r="T262" s="68">
        <v>23</v>
      </c>
      <c r="U262" s="68" t="s">
        <v>85</v>
      </c>
      <c r="V262" s="68" t="s">
        <v>83</v>
      </c>
      <c r="W262" s="69">
        <v>0.96425811274735662</v>
      </c>
      <c r="X262" s="68" t="s">
        <v>84</v>
      </c>
      <c r="Y262" s="68" t="s">
        <v>84</v>
      </c>
      <c r="Z262" s="68" t="s">
        <v>84</v>
      </c>
      <c r="AA262" s="69">
        <v>77.046539306640625</v>
      </c>
      <c r="AB262" s="68" t="s">
        <v>83</v>
      </c>
      <c r="AC262" s="68" t="s">
        <v>83</v>
      </c>
      <c r="AD262" s="68" t="s">
        <v>83</v>
      </c>
    </row>
    <row r="263" spans="1:30" x14ac:dyDescent="0.15">
      <c r="A263" s="68">
        <v>215</v>
      </c>
      <c r="B263" s="68" t="s">
        <v>234</v>
      </c>
      <c r="C263" s="68" t="b">
        <v>0</v>
      </c>
      <c r="D263" s="68" t="s">
        <v>187</v>
      </c>
      <c r="E263" s="68" t="s">
        <v>80</v>
      </c>
      <c r="F263" s="71">
        <v>28.537147521972656</v>
      </c>
      <c r="G263" s="69">
        <v>28.288242340087891</v>
      </c>
      <c r="H263" s="69">
        <v>0.35200643539428711</v>
      </c>
      <c r="I263" s="73">
        <v>5.0993881225585938</v>
      </c>
      <c r="J263" s="69">
        <v>6.229273796081543</v>
      </c>
      <c r="K263" s="69">
        <v>1.597899317741394</v>
      </c>
      <c r="L263" s="69">
        <v>30.74799919128418</v>
      </c>
      <c r="M263" s="69">
        <v>0.99129998683929443</v>
      </c>
      <c r="N263" s="69">
        <v>-3.1247999668121338</v>
      </c>
      <c r="O263" s="69">
        <v>108.93946838378906</v>
      </c>
      <c r="P263" s="68" t="b">
        <v>1</v>
      </c>
      <c r="Q263" s="69">
        <v>9.4607549979114025E-2</v>
      </c>
      <c r="R263" s="68" t="b">
        <v>1</v>
      </c>
      <c r="S263" s="68">
        <v>3</v>
      </c>
      <c r="T263" s="68">
        <v>24</v>
      </c>
      <c r="U263" s="68" t="s">
        <v>85</v>
      </c>
      <c r="V263" s="68" t="s">
        <v>83</v>
      </c>
      <c r="W263" s="69">
        <v>0.96772889295894127</v>
      </c>
      <c r="X263" s="68" t="s">
        <v>84</v>
      </c>
      <c r="Y263" s="68" t="s">
        <v>84</v>
      </c>
      <c r="Z263" s="68" t="s">
        <v>84</v>
      </c>
      <c r="AA263" s="69">
        <v>77.385208129882812</v>
      </c>
      <c r="AB263" s="68" t="s">
        <v>83</v>
      </c>
      <c r="AC263" s="68" t="s">
        <v>83</v>
      </c>
      <c r="AD263" s="68" t="s">
        <v>83</v>
      </c>
    </row>
    <row r="264" spans="1:30" x14ac:dyDescent="0.15">
      <c r="A264" s="68">
        <v>216</v>
      </c>
      <c r="B264" s="68" t="s">
        <v>233</v>
      </c>
      <c r="C264" s="68" t="b">
        <v>0</v>
      </c>
      <c r="D264" s="68" t="s">
        <v>185</v>
      </c>
      <c r="E264" s="68" t="s">
        <v>80</v>
      </c>
      <c r="F264" s="71">
        <v>26.747627258300781</v>
      </c>
      <c r="G264" s="69">
        <v>26.994237899780273</v>
      </c>
      <c r="H264" s="69">
        <v>0.34876012802124023</v>
      </c>
      <c r="I264" s="73">
        <v>19.063436508178711</v>
      </c>
      <c r="J264" s="69">
        <v>16.15892219543457</v>
      </c>
      <c r="K264" s="69">
        <v>4.1076040267944336</v>
      </c>
      <c r="L264" s="69">
        <v>30.74799919128418</v>
      </c>
      <c r="M264" s="69">
        <v>0.99129998683929443</v>
      </c>
      <c r="N264" s="69">
        <v>-3.1247999668121338</v>
      </c>
      <c r="O264" s="69">
        <v>108.93946838378906</v>
      </c>
      <c r="P264" s="68" t="b">
        <v>1</v>
      </c>
      <c r="Q264" s="69">
        <v>9.4607549979114025E-2</v>
      </c>
      <c r="R264" s="68" t="b">
        <v>1</v>
      </c>
      <c r="S264" s="68">
        <v>3</v>
      </c>
      <c r="T264" s="68">
        <v>23</v>
      </c>
      <c r="U264" s="68" t="s">
        <v>85</v>
      </c>
      <c r="V264" s="68" t="s">
        <v>83</v>
      </c>
      <c r="W264" s="69">
        <v>0.97702058118304103</v>
      </c>
      <c r="X264" s="68" t="s">
        <v>84</v>
      </c>
      <c r="Y264" s="68" t="s">
        <v>84</v>
      </c>
      <c r="Z264" s="68" t="s">
        <v>84</v>
      </c>
      <c r="AA264" s="69">
        <v>77.272315979003906</v>
      </c>
      <c r="AB264" s="68" t="s">
        <v>83</v>
      </c>
      <c r="AC264" s="68" t="s">
        <v>83</v>
      </c>
      <c r="AD264" s="68" t="s">
        <v>83</v>
      </c>
    </row>
    <row r="265" spans="1:30" x14ac:dyDescent="0.15">
      <c r="A265" s="68">
        <v>217</v>
      </c>
      <c r="B265" s="68" t="s">
        <v>232</v>
      </c>
      <c r="C265" s="68" t="b">
        <v>0</v>
      </c>
      <c r="D265" s="68" t="s">
        <v>231</v>
      </c>
      <c r="E265" s="68" t="s">
        <v>80</v>
      </c>
      <c r="F265" s="71">
        <v>24.977151870727539</v>
      </c>
      <c r="G265" s="69">
        <v>23.691381454467773</v>
      </c>
      <c r="H265" s="69">
        <v>1.8183540105819702</v>
      </c>
      <c r="I265" s="73">
        <v>70.273178100585938</v>
      </c>
      <c r="J265" s="69">
        <v>268.86166381835938</v>
      </c>
      <c r="K265" s="69">
        <v>280.84652709960938</v>
      </c>
      <c r="L265" s="69">
        <v>30.74799919128418</v>
      </c>
      <c r="M265" s="69">
        <v>0.99129998683929443</v>
      </c>
      <c r="N265" s="69">
        <v>-3.1247999668121338</v>
      </c>
      <c r="O265" s="69">
        <v>108.93946838378906</v>
      </c>
      <c r="P265" s="68" t="b">
        <v>1</v>
      </c>
      <c r="Q265" s="69">
        <v>9.4607549979114025E-2</v>
      </c>
      <c r="R265" s="68" t="b">
        <v>1</v>
      </c>
      <c r="S265" s="68">
        <v>3</v>
      </c>
      <c r="T265" s="68">
        <v>21</v>
      </c>
      <c r="U265" s="68" t="s">
        <v>85</v>
      </c>
      <c r="V265" s="68" t="s">
        <v>83</v>
      </c>
      <c r="W265" s="69">
        <v>0.68272498637690482</v>
      </c>
      <c r="X265" s="68" t="s">
        <v>112</v>
      </c>
      <c r="Y265" s="68" t="s">
        <v>84</v>
      </c>
      <c r="Z265" s="68" t="s">
        <v>112</v>
      </c>
      <c r="AA265" s="69">
        <v>77.134635925292969</v>
      </c>
      <c r="AB265" s="68" t="s">
        <v>83</v>
      </c>
      <c r="AC265" s="68" t="s">
        <v>83</v>
      </c>
      <c r="AD265" s="68" t="s">
        <v>83</v>
      </c>
    </row>
    <row r="266" spans="1:30" x14ac:dyDescent="0.15">
      <c r="A266" s="68">
        <v>218</v>
      </c>
      <c r="B266" s="68" t="s">
        <v>230</v>
      </c>
      <c r="C266" s="68" t="b">
        <v>0</v>
      </c>
      <c r="D266" s="68" t="s">
        <v>229</v>
      </c>
      <c r="E266" s="68" t="s">
        <v>80</v>
      </c>
      <c r="F266" s="71">
        <v>22.575450897216797</v>
      </c>
      <c r="G266" s="69">
        <v>22.716506958007812</v>
      </c>
      <c r="H266" s="69">
        <v>0.19948339462280273</v>
      </c>
      <c r="I266" s="73">
        <v>412.461181640625</v>
      </c>
      <c r="J266" s="69">
        <v>373.75244140625</v>
      </c>
      <c r="K266" s="69">
        <v>54.742424011230469</v>
      </c>
      <c r="L266" s="69">
        <v>30.74799919128418</v>
      </c>
      <c r="M266" s="69">
        <v>0.99129998683929443</v>
      </c>
      <c r="N266" s="69">
        <v>-3.1247999668121338</v>
      </c>
      <c r="O266" s="69">
        <v>108.93946838378906</v>
      </c>
      <c r="P266" s="68" t="b">
        <v>1</v>
      </c>
      <c r="Q266" s="69">
        <v>9.4607549979114025E-2</v>
      </c>
      <c r="R266" s="68" t="b">
        <v>1</v>
      </c>
      <c r="S266" s="68">
        <v>3</v>
      </c>
      <c r="T266" s="68">
        <v>17</v>
      </c>
      <c r="U266" s="68" t="s">
        <v>85</v>
      </c>
      <c r="V266" s="68" t="s">
        <v>83</v>
      </c>
      <c r="W266" s="69">
        <v>0.97705990667968257</v>
      </c>
      <c r="X266" s="68" t="s">
        <v>84</v>
      </c>
      <c r="Y266" s="68" t="s">
        <v>84</v>
      </c>
      <c r="Z266" s="68" t="s">
        <v>84</v>
      </c>
      <c r="AA266" s="69">
        <v>77.134635925292969</v>
      </c>
      <c r="AB266" s="68" t="s">
        <v>83</v>
      </c>
      <c r="AC266" s="68" t="s">
        <v>83</v>
      </c>
      <c r="AD266" s="68" t="s">
        <v>83</v>
      </c>
    </row>
    <row r="267" spans="1:30" x14ac:dyDescent="0.15">
      <c r="A267" s="68">
        <v>219</v>
      </c>
      <c r="B267" s="68" t="s">
        <v>228</v>
      </c>
      <c r="C267" s="68" t="b">
        <v>0</v>
      </c>
      <c r="D267" s="68" t="s">
        <v>227</v>
      </c>
      <c r="E267" s="68" t="s">
        <v>80</v>
      </c>
      <c r="F267" s="71">
        <v>21.184558868408203</v>
      </c>
      <c r="G267" s="69">
        <v>21.363323211669922</v>
      </c>
      <c r="H267" s="69">
        <v>0.25281229615211487</v>
      </c>
      <c r="I267" s="73">
        <v>1149.4683837890625</v>
      </c>
      <c r="J267" s="69">
        <v>1016.3554077148438</v>
      </c>
      <c r="K267" s="69">
        <v>188.25018310546875</v>
      </c>
      <c r="L267" s="69">
        <v>30.74799919128418</v>
      </c>
      <c r="M267" s="69">
        <v>0.99129998683929443</v>
      </c>
      <c r="N267" s="69">
        <v>-3.1247999668121338</v>
      </c>
      <c r="O267" s="69">
        <v>108.93946838378906</v>
      </c>
      <c r="P267" s="68" t="b">
        <v>1</v>
      </c>
      <c r="Q267" s="69">
        <v>9.4607549979114025E-2</v>
      </c>
      <c r="R267" s="68" t="b">
        <v>1</v>
      </c>
      <c r="S267" s="68">
        <v>3</v>
      </c>
      <c r="T267" s="68">
        <v>17</v>
      </c>
      <c r="U267" s="68" t="s">
        <v>85</v>
      </c>
      <c r="V267" s="68" t="s">
        <v>83</v>
      </c>
      <c r="W267" s="69">
        <v>0.96959098222616247</v>
      </c>
      <c r="X267" s="68" t="s">
        <v>84</v>
      </c>
      <c r="Y267" s="68" t="s">
        <v>84</v>
      </c>
      <c r="Z267" s="68" t="s">
        <v>84</v>
      </c>
      <c r="AA267" s="69">
        <v>77.134635925292969</v>
      </c>
      <c r="AB267" s="68" t="s">
        <v>83</v>
      </c>
      <c r="AC267" s="68" t="s">
        <v>83</v>
      </c>
      <c r="AD267" s="68" t="s">
        <v>83</v>
      </c>
    </row>
    <row r="268" spans="1:30" x14ac:dyDescent="0.15">
      <c r="A268" s="68">
        <v>220</v>
      </c>
      <c r="B268" s="68" t="s">
        <v>226</v>
      </c>
      <c r="C268" s="68" t="b">
        <v>0</v>
      </c>
      <c r="D268" s="68" t="s">
        <v>225</v>
      </c>
      <c r="E268" s="68" t="s">
        <v>80</v>
      </c>
      <c r="F268" s="71">
        <v>21.142251968383789</v>
      </c>
      <c r="G268" s="69">
        <v>21.220306396484375</v>
      </c>
      <c r="H268" s="69">
        <v>0.11038428544998169</v>
      </c>
      <c r="I268" s="73">
        <v>1185.8673095703125</v>
      </c>
      <c r="J268" s="69">
        <v>1121.438232421875</v>
      </c>
      <c r="K268" s="69">
        <v>91.116561889648438</v>
      </c>
      <c r="L268" s="69">
        <v>30.74799919128418</v>
      </c>
      <c r="M268" s="69">
        <v>0.99129998683929443</v>
      </c>
      <c r="N268" s="69">
        <v>-3.1247999668121338</v>
      </c>
      <c r="O268" s="69">
        <v>108.93946838378906</v>
      </c>
      <c r="P268" s="68" t="b">
        <v>1</v>
      </c>
      <c r="Q268" s="69">
        <v>9.4607549979114025E-2</v>
      </c>
      <c r="R268" s="68" t="b">
        <v>1</v>
      </c>
      <c r="S268" s="68">
        <v>3</v>
      </c>
      <c r="T268" s="68">
        <v>17</v>
      </c>
      <c r="U268" s="68" t="s">
        <v>85</v>
      </c>
      <c r="V268" s="68" t="s">
        <v>83</v>
      </c>
      <c r="W268" s="69">
        <v>0.96816808936006238</v>
      </c>
      <c r="X268" s="68" t="s">
        <v>84</v>
      </c>
      <c r="Y268" s="68" t="s">
        <v>84</v>
      </c>
      <c r="Z268" s="68" t="s">
        <v>84</v>
      </c>
      <c r="AA268" s="69">
        <v>77.134635925292969</v>
      </c>
      <c r="AB268" s="68" t="s">
        <v>83</v>
      </c>
      <c r="AC268" s="68" t="s">
        <v>83</v>
      </c>
      <c r="AD268" s="68" t="s">
        <v>83</v>
      </c>
    </row>
    <row r="269" spans="1:30" x14ac:dyDescent="0.15">
      <c r="A269" s="68">
        <v>221</v>
      </c>
      <c r="B269" s="68" t="s">
        <v>224</v>
      </c>
      <c r="C269" s="68" t="b">
        <v>0</v>
      </c>
      <c r="D269" s="68" t="s">
        <v>223</v>
      </c>
      <c r="E269" s="68" t="s">
        <v>80</v>
      </c>
      <c r="F269" s="71">
        <v>20.796785354614258</v>
      </c>
      <c r="G269" s="69">
        <v>20.927019119262695</v>
      </c>
      <c r="H269" s="69">
        <v>0.18417835235595703</v>
      </c>
      <c r="I269" s="73">
        <v>1529.6514892578125</v>
      </c>
      <c r="J269" s="69">
        <v>1396.084716796875</v>
      </c>
      <c r="K269" s="69">
        <v>188.89193725585938</v>
      </c>
      <c r="L269" s="69">
        <v>30.74799919128418</v>
      </c>
      <c r="M269" s="69">
        <v>0.99129998683929443</v>
      </c>
      <c r="N269" s="69">
        <v>-3.1247999668121338</v>
      </c>
      <c r="O269" s="69">
        <v>108.93946838378906</v>
      </c>
      <c r="P269" s="68" t="b">
        <v>1</v>
      </c>
      <c r="Q269" s="69">
        <v>9.4607549979114025E-2</v>
      </c>
      <c r="R269" s="68" t="b">
        <v>1</v>
      </c>
      <c r="S269" s="68">
        <v>3</v>
      </c>
      <c r="T269" s="68">
        <v>17</v>
      </c>
      <c r="U269" s="68" t="s">
        <v>85</v>
      </c>
      <c r="V269" s="68" t="s">
        <v>83</v>
      </c>
      <c r="W269" s="69">
        <v>0.96245630222548995</v>
      </c>
      <c r="X269" s="68" t="s">
        <v>84</v>
      </c>
      <c r="Y269" s="68" t="s">
        <v>84</v>
      </c>
      <c r="Z269" s="68" t="s">
        <v>84</v>
      </c>
      <c r="AA269" s="69">
        <v>77.275543212890625</v>
      </c>
      <c r="AB269" s="68" t="s">
        <v>83</v>
      </c>
      <c r="AC269" s="68" t="s">
        <v>83</v>
      </c>
      <c r="AD269" s="68" t="s">
        <v>83</v>
      </c>
    </row>
    <row r="270" spans="1:30" x14ac:dyDescent="0.15">
      <c r="A270" s="68">
        <v>222</v>
      </c>
      <c r="B270" s="68" t="s">
        <v>222</v>
      </c>
      <c r="C270" s="68" t="b">
        <v>0</v>
      </c>
      <c r="D270" s="68" t="s">
        <v>221</v>
      </c>
      <c r="E270" s="68" t="s">
        <v>80</v>
      </c>
      <c r="F270" s="71">
        <v>21.22266960144043</v>
      </c>
      <c r="G270" s="69">
        <v>21.327529907226562</v>
      </c>
      <c r="H270" s="69">
        <v>0.14829622209072113</v>
      </c>
      <c r="I270" s="73">
        <v>1117.6370849609375</v>
      </c>
      <c r="J270" s="69">
        <v>1037.619873046875</v>
      </c>
      <c r="K270" s="69">
        <v>113.16146850585938</v>
      </c>
      <c r="L270" s="69">
        <v>30.74799919128418</v>
      </c>
      <c r="M270" s="69">
        <v>0.99129998683929443</v>
      </c>
      <c r="N270" s="69">
        <v>-3.1247999668121338</v>
      </c>
      <c r="O270" s="69">
        <v>108.93946838378906</v>
      </c>
      <c r="P270" s="68" t="b">
        <v>1</v>
      </c>
      <c r="Q270" s="69">
        <v>9.4607549979114025E-2</v>
      </c>
      <c r="R270" s="68" t="b">
        <v>1</v>
      </c>
      <c r="S270" s="68">
        <v>3</v>
      </c>
      <c r="T270" s="68">
        <v>16</v>
      </c>
      <c r="U270" s="68" t="s">
        <v>85</v>
      </c>
      <c r="V270" s="68" t="s">
        <v>83</v>
      </c>
      <c r="W270" s="69">
        <v>0.97285528681303113</v>
      </c>
      <c r="X270" s="68" t="s">
        <v>84</v>
      </c>
      <c r="Y270" s="68" t="s">
        <v>84</v>
      </c>
      <c r="Z270" s="68" t="s">
        <v>84</v>
      </c>
      <c r="AA270" s="69">
        <v>77.275543212890625</v>
      </c>
      <c r="AB270" s="68" t="s">
        <v>83</v>
      </c>
      <c r="AC270" s="68" t="s">
        <v>83</v>
      </c>
      <c r="AD270" s="68" t="s">
        <v>83</v>
      </c>
    </row>
    <row r="271" spans="1:30" x14ac:dyDescent="0.15">
      <c r="A271" s="68">
        <v>223</v>
      </c>
      <c r="B271" s="68" t="s">
        <v>220</v>
      </c>
      <c r="C271" s="68" t="b">
        <v>0</v>
      </c>
      <c r="D271" s="68" t="s">
        <v>219</v>
      </c>
      <c r="E271" s="68" t="s">
        <v>80</v>
      </c>
      <c r="F271" s="71">
        <v>19.193929672241211</v>
      </c>
      <c r="G271" s="69">
        <v>19.927928924560547</v>
      </c>
      <c r="H271" s="69">
        <v>1.0380330085754395</v>
      </c>
      <c r="I271" s="73">
        <v>4983.5537109375</v>
      </c>
      <c r="J271" s="69">
        <v>3336.5087890625</v>
      </c>
      <c r="K271" s="69">
        <v>2329.273193359375</v>
      </c>
      <c r="L271" s="69">
        <v>30.74799919128418</v>
      </c>
      <c r="M271" s="69">
        <v>0.99129998683929443</v>
      </c>
      <c r="N271" s="69">
        <v>-3.1247999668121338</v>
      </c>
      <c r="O271" s="69">
        <v>108.93946838378906</v>
      </c>
      <c r="P271" s="68" t="b">
        <v>1</v>
      </c>
      <c r="Q271" s="69">
        <v>9.4607549979114025E-2</v>
      </c>
      <c r="R271" s="68" t="b">
        <v>1</v>
      </c>
      <c r="S271" s="68">
        <v>3</v>
      </c>
      <c r="T271" s="68">
        <v>16</v>
      </c>
      <c r="U271" s="68" t="s">
        <v>85</v>
      </c>
      <c r="V271" s="68" t="s">
        <v>83</v>
      </c>
      <c r="W271" s="69">
        <v>0.75348115069905008</v>
      </c>
      <c r="X271" s="68" t="s">
        <v>112</v>
      </c>
      <c r="Y271" s="68" t="s">
        <v>84</v>
      </c>
      <c r="Z271" s="68" t="s">
        <v>112</v>
      </c>
      <c r="AA271" s="69">
        <v>77.275543212890625</v>
      </c>
      <c r="AB271" s="68" t="s">
        <v>83</v>
      </c>
      <c r="AC271" s="68" t="s">
        <v>83</v>
      </c>
      <c r="AD271" s="68" t="s">
        <v>83</v>
      </c>
    </row>
    <row r="272" spans="1:30" x14ac:dyDescent="0.15">
      <c r="A272" s="68">
        <v>224</v>
      </c>
      <c r="B272" s="68" t="s">
        <v>218</v>
      </c>
      <c r="C272" s="68" t="b">
        <v>0</v>
      </c>
      <c r="D272" s="68" t="s">
        <v>217</v>
      </c>
      <c r="E272" s="68" t="s">
        <v>80</v>
      </c>
      <c r="F272" s="71">
        <v>28.856342315673828</v>
      </c>
      <c r="G272" s="69">
        <v>29.036420822143555</v>
      </c>
      <c r="H272" s="69">
        <v>0.25466945767402649</v>
      </c>
      <c r="I272" s="73">
        <v>4.0305953025817871</v>
      </c>
      <c r="J272" s="69">
        <v>3.5608425140380859</v>
      </c>
      <c r="K272" s="69">
        <v>0.66433095932006836</v>
      </c>
      <c r="L272" s="69">
        <v>30.74799919128418</v>
      </c>
      <c r="M272" s="69">
        <v>0.99129998683929443</v>
      </c>
      <c r="N272" s="69">
        <v>-3.1247999668121338</v>
      </c>
      <c r="O272" s="69">
        <v>108.93946838378906</v>
      </c>
      <c r="P272" s="68" t="b">
        <v>1</v>
      </c>
      <c r="Q272" s="69">
        <v>9.4607549979114025E-2</v>
      </c>
      <c r="R272" s="68" t="b">
        <v>1</v>
      </c>
      <c r="S272" s="68">
        <v>3</v>
      </c>
      <c r="T272" s="68">
        <v>24</v>
      </c>
      <c r="U272" s="68" t="s">
        <v>85</v>
      </c>
      <c r="V272" s="68" t="s">
        <v>83</v>
      </c>
      <c r="W272" s="69">
        <v>0.96692390510596482</v>
      </c>
      <c r="X272" s="68" t="s">
        <v>84</v>
      </c>
      <c r="Y272" s="68" t="s">
        <v>84</v>
      </c>
      <c r="Z272" s="68" t="s">
        <v>84</v>
      </c>
      <c r="AA272" s="69">
        <v>77.388442993164062</v>
      </c>
      <c r="AB272" s="68" t="s">
        <v>83</v>
      </c>
      <c r="AC272" s="68" t="s">
        <v>83</v>
      </c>
      <c r="AD272" s="68" t="s">
        <v>83</v>
      </c>
    </row>
    <row r="273" spans="1:30" x14ac:dyDescent="0.15">
      <c r="A273" s="68">
        <v>225</v>
      </c>
      <c r="B273" s="68" t="s">
        <v>216</v>
      </c>
      <c r="C273" s="68" t="b">
        <v>0</v>
      </c>
      <c r="D273" s="68" t="s">
        <v>215</v>
      </c>
      <c r="E273" s="68" t="s">
        <v>80</v>
      </c>
      <c r="F273" s="71">
        <v>27.7769775390625</v>
      </c>
      <c r="G273" s="69">
        <v>27.976228713989258</v>
      </c>
      <c r="H273" s="69">
        <v>0.28178369998931885</v>
      </c>
      <c r="I273" s="73">
        <v>8.9286956787109375</v>
      </c>
      <c r="J273" s="69">
        <v>7.792698860168457</v>
      </c>
      <c r="K273" s="69">
        <v>1.6065421104431152</v>
      </c>
      <c r="L273" s="69">
        <v>30.74799919128418</v>
      </c>
      <c r="M273" s="69">
        <v>0.99129998683929443</v>
      </c>
      <c r="N273" s="69">
        <v>-3.1247999668121338</v>
      </c>
      <c r="O273" s="69">
        <v>108.93946838378906</v>
      </c>
      <c r="P273" s="68" t="b">
        <v>1</v>
      </c>
      <c r="Q273" s="69">
        <v>9.4607549979114025E-2</v>
      </c>
      <c r="R273" s="68" t="b">
        <v>1</v>
      </c>
      <c r="S273" s="68">
        <v>3</v>
      </c>
      <c r="T273" s="68">
        <v>24</v>
      </c>
      <c r="U273" s="68" t="s">
        <v>85</v>
      </c>
      <c r="V273" s="68" t="s">
        <v>83</v>
      </c>
      <c r="W273" s="69">
        <v>0.96097798753494756</v>
      </c>
      <c r="X273" s="68" t="s">
        <v>84</v>
      </c>
      <c r="Y273" s="68" t="s">
        <v>84</v>
      </c>
      <c r="Z273" s="68" t="s">
        <v>84</v>
      </c>
      <c r="AA273" s="69">
        <v>77.143829345703125</v>
      </c>
      <c r="AB273" s="68" t="s">
        <v>83</v>
      </c>
      <c r="AC273" s="68" t="s">
        <v>83</v>
      </c>
      <c r="AD273" s="68" t="s">
        <v>83</v>
      </c>
    </row>
    <row r="274" spans="1:30" x14ac:dyDescent="0.15">
      <c r="A274" s="68">
        <v>226</v>
      </c>
      <c r="B274" s="68" t="s">
        <v>214</v>
      </c>
      <c r="C274" s="68" t="b">
        <v>0</v>
      </c>
      <c r="D274" s="68" t="s">
        <v>213</v>
      </c>
      <c r="E274" s="68" t="s">
        <v>80</v>
      </c>
      <c r="F274" s="71">
        <v>28.06536865234375</v>
      </c>
      <c r="G274" s="69">
        <v>28.238502502441406</v>
      </c>
      <c r="H274" s="69">
        <v>0.24484959244728088</v>
      </c>
      <c r="I274" s="73">
        <v>7.2193312644958496</v>
      </c>
      <c r="J274" s="69">
        <v>6.4064154624938965</v>
      </c>
      <c r="K274" s="69">
        <v>1.1496365070343018</v>
      </c>
      <c r="L274" s="69">
        <v>30.74799919128418</v>
      </c>
      <c r="M274" s="69">
        <v>0.99129998683929443</v>
      </c>
      <c r="N274" s="69">
        <v>-3.1247999668121338</v>
      </c>
      <c r="O274" s="69">
        <v>108.93946838378906</v>
      </c>
      <c r="P274" s="68" t="b">
        <v>1</v>
      </c>
      <c r="Q274" s="69">
        <v>9.4607549979114025E-2</v>
      </c>
      <c r="R274" s="68" t="b">
        <v>1</v>
      </c>
      <c r="S274" s="68">
        <v>3</v>
      </c>
      <c r="T274" s="68">
        <v>23</v>
      </c>
      <c r="U274" s="68" t="s">
        <v>85</v>
      </c>
      <c r="V274" s="68" t="s">
        <v>83</v>
      </c>
      <c r="W274" s="69">
        <v>0.9545522479087003</v>
      </c>
      <c r="X274" s="68" t="s">
        <v>84</v>
      </c>
      <c r="Y274" s="68" t="s">
        <v>84</v>
      </c>
      <c r="Z274" s="68" t="s">
        <v>84</v>
      </c>
      <c r="AA274" s="69">
        <v>77.256622314453125</v>
      </c>
      <c r="AB274" s="68" t="s">
        <v>83</v>
      </c>
      <c r="AC274" s="68" t="s">
        <v>83</v>
      </c>
      <c r="AD274" s="68" t="s">
        <v>83</v>
      </c>
    </row>
    <row r="275" spans="1:30" x14ac:dyDescent="0.15">
      <c r="A275" s="68">
        <v>227</v>
      </c>
      <c r="B275" s="68" t="s">
        <v>212</v>
      </c>
      <c r="C275" s="68" t="b">
        <v>0</v>
      </c>
      <c r="D275" s="68" t="s">
        <v>211</v>
      </c>
      <c r="E275" s="68" t="s">
        <v>80</v>
      </c>
      <c r="F275" s="71">
        <v>26.250116348266602</v>
      </c>
      <c r="G275" s="69">
        <v>26.465002059936523</v>
      </c>
      <c r="H275" s="69">
        <v>0.3038942813873291</v>
      </c>
      <c r="I275" s="73">
        <v>27.505205154418945</v>
      </c>
      <c r="J275" s="69">
        <v>23.772174835205078</v>
      </c>
      <c r="K275" s="69">
        <v>5.2793006896972656</v>
      </c>
      <c r="L275" s="69">
        <v>30.74799919128418</v>
      </c>
      <c r="M275" s="69">
        <v>0.99129998683929443</v>
      </c>
      <c r="N275" s="69">
        <v>-3.1247999668121338</v>
      </c>
      <c r="O275" s="69">
        <v>108.93946838378906</v>
      </c>
      <c r="P275" s="68" t="b">
        <v>1</v>
      </c>
      <c r="Q275" s="69">
        <v>9.4607549979114025E-2</v>
      </c>
      <c r="R275" s="68" t="b">
        <v>1</v>
      </c>
      <c r="S275" s="68">
        <v>3</v>
      </c>
      <c r="T275" s="68">
        <v>22</v>
      </c>
      <c r="U275" s="68" t="s">
        <v>85</v>
      </c>
      <c r="V275" s="68" t="s">
        <v>83</v>
      </c>
      <c r="W275" s="69">
        <v>0.97723288854549739</v>
      </c>
      <c r="X275" s="68" t="s">
        <v>84</v>
      </c>
      <c r="Y275" s="68" t="s">
        <v>84</v>
      </c>
      <c r="Z275" s="68" t="s">
        <v>84</v>
      </c>
      <c r="AA275" s="69">
        <v>77.256622314453125</v>
      </c>
      <c r="AB275" s="68" t="s">
        <v>83</v>
      </c>
      <c r="AC275" s="68" t="s">
        <v>83</v>
      </c>
      <c r="AD275" s="68" t="s">
        <v>83</v>
      </c>
    </row>
    <row r="276" spans="1:30" x14ac:dyDescent="0.15">
      <c r="A276" s="68">
        <v>228</v>
      </c>
      <c r="B276" s="68" t="s">
        <v>210</v>
      </c>
      <c r="C276" s="68" t="b">
        <v>0</v>
      </c>
      <c r="D276" s="68" t="s">
        <v>209</v>
      </c>
      <c r="E276" s="68" t="s">
        <v>80</v>
      </c>
      <c r="F276" s="71">
        <v>26.443944931030273</v>
      </c>
      <c r="G276" s="69">
        <v>26.520668029785156</v>
      </c>
      <c r="H276" s="69">
        <v>0.10850150138139725</v>
      </c>
      <c r="I276" s="73">
        <v>23.844366073608398</v>
      </c>
      <c r="J276" s="69">
        <v>22.569751739501953</v>
      </c>
      <c r="K276" s="69">
        <v>1.8025768995285034</v>
      </c>
      <c r="L276" s="69">
        <v>30.74799919128418</v>
      </c>
      <c r="M276" s="69">
        <v>0.99129998683929443</v>
      </c>
      <c r="N276" s="69">
        <v>-3.1247999668121338</v>
      </c>
      <c r="O276" s="69">
        <v>108.93946838378906</v>
      </c>
      <c r="P276" s="68" t="b">
        <v>1</v>
      </c>
      <c r="Q276" s="69">
        <v>9.4607549979114025E-2</v>
      </c>
      <c r="R276" s="68" t="b">
        <v>1</v>
      </c>
      <c r="S276" s="68">
        <v>3</v>
      </c>
      <c r="T276" s="68">
        <v>21</v>
      </c>
      <c r="U276" s="68" t="s">
        <v>85</v>
      </c>
      <c r="V276" s="68" t="s">
        <v>83</v>
      </c>
      <c r="W276" s="69">
        <v>0.97445807826024489</v>
      </c>
      <c r="X276" s="68" t="s">
        <v>84</v>
      </c>
      <c r="Y276" s="68" t="s">
        <v>84</v>
      </c>
      <c r="Z276" s="68" t="s">
        <v>84</v>
      </c>
      <c r="AA276" s="69">
        <v>77.256622314453125</v>
      </c>
      <c r="AB276" s="68" t="s">
        <v>83</v>
      </c>
      <c r="AC276" s="68" t="s">
        <v>83</v>
      </c>
      <c r="AD276" s="68" t="s">
        <v>83</v>
      </c>
    </row>
    <row r="277" spans="1:30" x14ac:dyDescent="0.15">
      <c r="A277" s="68">
        <v>229</v>
      </c>
      <c r="B277" s="68" t="s">
        <v>208</v>
      </c>
      <c r="C277" s="68" t="b">
        <v>0</v>
      </c>
      <c r="D277" s="68" t="s">
        <v>207</v>
      </c>
      <c r="E277" s="68" t="s">
        <v>80</v>
      </c>
      <c r="F277" s="71">
        <v>27.365732192993164</v>
      </c>
      <c r="G277" s="69">
        <v>27.425992965698242</v>
      </c>
      <c r="H277" s="69">
        <v>8.5221603512763977E-2</v>
      </c>
      <c r="I277" s="73">
        <v>12.089127540588379</v>
      </c>
      <c r="J277" s="69">
        <v>11.575461387634277</v>
      </c>
      <c r="K277" s="69">
        <v>0.72643363475799561</v>
      </c>
      <c r="L277" s="69">
        <v>30.74799919128418</v>
      </c>
      <c r="M277" s="69">
        <v>0.99129998683929443</v>
      </c>
      <c r="N277" s="69">
        <v>-3.1247999668121338</v>
      </c>
      <c r="O277" s="69">
        <v>108.93946838378906</v>
      </c>
      <c r="P277" s="68" t="b">
        <v>1</v>
      </c>
      <c r="Q277" s="69">
        <v>9.4607549979114025E-2</v>
      </c>
      <c r="R277" s="68" t="b">
        <v>1</v>
      </c>
      <c r="S277" s="68">
        <v>3</v>
      </c>
      <c r="T277" s="68">
        <v>23</v>
      </c>
      <c r="U277" s="68" t="s">
        <v>85</v>
      </c>
      <c r="V277" s="68" t="s">
        <v>83</v>
      </c>
      <c r="W277" s="69">
        <v>0.96131789452434213</v>
      </c>
      <c r="X277" s="68" t="s">
        <v>84</v>
      </c>
      <c r="Y277" s="68" t="s">
        <v>84</v>
      </c>
      <c r="Z277" s="68" t="s">
        <v>84</v>
      </c>
      <c r="AA277" s="69">
        <v>77.24127197265625</v>
      </c>
      <c r="AB277" s="68" t="s">
        <v>83</v>
      </c>
      <c r="AC277" s="68" t="s">
        <v>83</v>
      </c>
      <c r="AD277" s="68" t="s">
        <v>83</v>
      </c>
    </row>
    <row r="278" spans="1:30" x14ac:dyDescent="0.15">
      <c r="A278" s="68">
        <v>230</v>
      </c>
      <c r="B278" s="68" t="s">
        <v>206</v>
      </c>
      <c r="C278" s="68" t="b">
        <v>0</v>
      </c>
      <c r="D278" s="68" t="s">
        <v>205</v>
      </c>
      <c r="E278" s="68" t="s">
        <v>80</v>
      </c>
      <c r="F278" s="71">
        <v>26.642843246459961</v>
      </c>
      <c r="G278" s="69">
        <v>26.649913787841797</v>
      </c>
      <c r="H278" s="69">
        <v>1.0000604204833508E-2</v>
      </c>
      <c r="I278" s="73">
        <v>20.593692779541016</v>
      </c>
      <c r="J278" s="69">
        <v>20.486940383911133</v>
      </c>
      <c r="K278" s="69">
        <v>0.15097068250179291</v>
      </c>
      <c r="L278" s="69">
        <v>30.74799919128418</v>
      </c>
      <c r="M278" s="69">
        <v>0.99129998683929443</v>
      </c>
      <c r="N278" s="69">
        <v>-3.1247999668121338</v>
      </c>
      <c r="O278" s="69">
        <v>108.93946838378906</v>
      </c>
      <c r="P278" s="68" t="b">
        <v>1</v>
      </c>
      <c r="Q278" s="69">
        <v>9.4607549979114025E-2</v>
      </c>
      <c r="R278" s="68" t="b">
        <v>1</v>
      </c>
      <c r="S278" s="68">
        <v>3</v>
      </c>
      <c r="T278" s="68">
        <v>23</v>
      </c>
      <c r="U278" s="68" t="s">
        <v>85</v>
      </c>
      <c r="V278" s="68" t="s">
        <v>83</v>
      </c>
      <c r="W278" s="69">
        <v>0.96033315293522148</v>
      </c>
      <c r="X278" s="68" t="s">
        <v>84</v>
      </c>
      <c r="Y278" s="68" t="s">
        <v>84</v>
      </c>
      <c r="Z278" s="68" t="s">
        <v>84</v>
      </c>
      <c r="AA278" s="69">
        <v>77.353958129882812</v>
      </c>
      <c r="AB278" s="68" t="s">
        <v>83</v>
      </c>
      <c r="AC278" s="68" t="s">
        <v>83</v>
      </c>
      <c r="AD278" s="68" t="s">
        <v>83</v>
      </c>
    </row>
    <row r="279" spans="1:30" x14ac:dyDescent="0.15">
      <c r="A279" s="68">
        <v>231</v>
      </c>
      <c r="B279" s="68" t="s">
        <v>204</v>
      </c>
      <c r="C279" s="68" t="b">
        <v>0</v>
      </c>
      <c r="D279" s="68" t="s">
        <v>203</v>
      </c>
      <c r="E279" s="68" t="s">
        <v>80</v>
      </c>
      <c r="F279" s="71">
        <v>25.976099014282227</v>
      </c>
      <c r="G279" s="69">
        <v>25.969997406005859</v>
      </c>
      <c r="H279" s="69">
        <v>8.6276289075613022E-3</v>
      </c>
      <c r="I279" s="73">
        <v>33.659374237060547</v>
      </c>
      <c r="J279" s="69">
        <v>33.811370849609375</v>
      </c>
      <c r="K279" s="69">
        <v>0.2149529755115509</v>
      </c>
      <c r="L279" s="69">
        <v>30.74799919128418</v>
      </c>
      <c r="M279" s="69">
        <v>0.99129998683929443</v>
      </c>
      <c r="N279" s="69">
        <v>-3.1247999668121338</v>
      </c>
      <c r="O279" s="69">
        <v>108.93946838378906</v>
      </c>
      <c r="P279" s="68" t="b">
        <v>1</v>
      </c>
      <c r="Q279" s="69">
        <v>9.4607549979114025E-2</v>
      </c>
      <c r="R279" s="68" t="b">
        <v>1</v>
      </c>
      <c r="S279" s="68">
        <v>3</v>
      </c>
      <c r="T279" s="68">
        <v>22</v>
      </c>
      <c r="U279" s="68" t="s">
        <v>85</v>
      </c>
      <c r="V279" s="68" t="s">
        <v>83</v>
      </c>
      <c r="W279" s="69">
        <v>0.95940548322002039</v>
      </c>
      <c r="X279" s="68" t="s">
        <v>84</v>
      </c>
      <c r="Y279" s="68" t="s">
        <v>84</v>
      </c>
      <c r="Z279" s="68" t="s">
        <v>84</v>
      </c>
      <c r="AA279" s="69">
        <v>77.128585815429688</v>
      </c>
      <c r="AB279" s="68" t="s">
        <v>83</v>
      </c>
      <c r="AC279" s="68" t="s">
        <v>83</v>
      </c>
      <c r="AD279" s="68" t="s">
        <v>83</v>
      </c>
    </row>
    <row r="280" spans="1:30" x14ac:dyDescent="0.15">
      <c r="A280" s="68">
        <v>232</v>
      </c>
      <c r="B280" s="68" t="s">
        <v>202</v>
      </c>
      <c r="C280" s="68" t="b">
        <v>0</v>
      </c>
      <c r="D280" s="68" t="s">
        <v>201</v>
      </c>
      <c r="E280" s="68" t="s">
        <v>80</v>
      </c>
      <c r="F280" s="71">
        <v>26.021282196044922</v>
      </c>
      <c r="G280" s="69">
        <v>25.979328155517578</v>
      </c>
      <c r="H280" s="69">
        <v>5.9330623596906662E-2</v>
      </c>
      <c r="I280" s="73">
        <v>32.557159423828125</v>
      </c>
      <c r="J280" s="69">
        <v>33.595401763916016</v>
      </c>
      <c r="K280" s="69">
        <v>1.4682964086532593</v>
      </c>
      <c r="L280" s="69">
        <v>30.74799919128418</v>
      </c>
      <c r="M280" s="69">
        <v>0.99129998683929443</v>
      </c>
      <c r="N280" s="69">
        <v>-3.1247999668121338</v>
      </c>
      <c r="O280" s="69">
        <v>108.93946838378906</v>
      </c>
      <c r="P280" s="68" t="b">
        <v>1</v>
      </c>
      <c r="Q280" s="69">
        <v>9.4607549979114025E-2</v>
      </c>
      <c r="R280" s="68" t="b">
        <v>1</v>
      </c>
      <c r="S280" s="68">
        <v>3</v>
      </c>
      <c r="T280" s="68">
        <v>23</v>
      </c>
      <c r="U280" s="68" t="s">
        <v>85</v>
      </c>
      <c r="V280" s="68" t="s">
        <v>83</v>
      </c>
      <c r="W280" s="69">
        <v>0.95470445338425003</v>
      </c>
      <c r="X280" s="68" t="s">
        <v>84</v>
      </c>
      <c r="Y280" s="68" t="s">
        <v>84</v>
      </c>
      <c r="Z280" s="68" t="s">
        <v>84</v>
      </c>
      <c r="AA280" s="69">
        <v>77.128585815429688</v>
      </c>
      <c r="AB280" s="68" t="s">
        <v>83</v>
      </c>
      <c r="AC280" s="68" t="s">
        <v>83</v>
      </c>
      <c r="AD280" s="68" t="s">
        <v>83</v>
      </c>
    </row>
    <row r="281" spans="1:30" x14ac:dyDescent="0.15">
      <c r="A281" s="68">
        <v>233</v>
      </c>
      <c r="B281" s="68" t="s">
        <v>200</v>
      </c>
      <c r="C281" s="68" t="b">
        <v>0</v>
      </c>
      <c r="D281" s="68" t="s">
        <v>199</v>
      </c>
      <c r="E281" s="68" t="s">
        <v>80</v>
      </c>
      <c r="F281" s="71">
        <v>25.108427047729492</v>
      </c>
      <c r="G281" s="69">
        <v>25.099569320678711</v>
      </c>
      <c r="H281" s="69">
        <v>1.2526717968285084E-2</v>
      </c>
      <c r="I281" s="73">
        <v>63.793853759765625</v>
      </c>
      <c r="J281" s="69">
        <v>64.212966918945312</v>
      </c>
      <c r="K281" s="69">
        <v>0.59271550178527832</v>
      </c>
      <c r="L281" s="69">
        <v>30.74799919128418</v>
      </c>
      <c r="M281" s="69">
        <v>0.99129998683929443</v>
      </c>
      <c r="N281" s="69">
        <v>-3.1247999668121338</v>
      </c>
      <c r="O281" s="69">
        <v>108.93946838378906</v>
      </c>
      <c r="P281" s="68" t="b">
        <v>1</v>
      </c>
      <c r="Q281" s="69">
        <v>9.4607549979114025E-2</v>
      </c>
      <c r="R281" s="68" t="b">
        <v>1</v>
      </c>
      <c r="S281" s="68">
        <v>3</v>
      </c>
      <c r="T281" s="68">
        <v>21</v>
      </c>
      <c r="U281" s="68" t="s">
        <v>85</v>
      </c>
      <c r="V281" s="68" t="s">
        <v>83</v>
      </c>
      <c r="W281" s="69">
        <v>0.956433147705952</v>
      </c>
      <c r="X281" s="68" t="s">
        <v>84</v>
      </c>
      <c r="Y281" s="68" t="s">
        <v>84</v>
      </c>
      <c r="Z281" s="68" t="s">
        <v>84</v>
      </c>
      <c r="AA281" s="69">
        <v>77.179359436035156</v>
      </c>
      <c r="AB281" s="68" t="s">
        <v>83</v>
      </c>
      <c r="AC281" s="68" t="s">
        <v>83</v>
      </c>
      <c r="AD281" s="68" t="s">
        <v>83</v>
      </c>
    </row>
    <row r="282" spans="1:30" x14ac:dyDescent="0.15">
      <c r="A282" s="68">
        <v>234</v>
      </c>
      <c r="B282" s="68" t="s">
        <v>198</v>
      </c>
      <c r="C282" s="68" t="b">
        <v>0</v>
      </c>
      <c r="D282" s="68" t="s">
        <v>197</v>
      </c>
      <c r="E282" s="68" t="s">
        <v>80</v>
      </c>
      <c r="F282" s="71">
        <v>24.320381164550781</v>
      </c>
      <c r="G282" s="69">
        <v>24.305671691894531</v>
      </c>
      <c r="H282" s="69">
        <v>2.0800987258553505E-2</v>
      </c>
      <c r="I282" s="73">
        <v>114.01701354980469</v>
      </c>
      <c r="J282" s="69">
        <v>115.26625823974609</v>
      </c>
      <c r="K282" s="69">
        <v>1.7666988372802734</v>
      </c>
      <c r="L282" s="69">
        <v>30.74799919128418</v>
      </c>
      <c r="M282" s="69">
        <v>0.99129998683929443</v>
      </c>
      <c r="N282" s="69">
        <v>-3.1247999668121338</v>
      </c>
      <c r="O282" s="69">
        <v>108.93946838378906</v>
      </c>
      <c r="P282" s="68" t="b">
        <v>1</v>
      </c>
      <c r="Q282" s="69">
        <v>9.4607549979114025E-2</v>
      </c>
      <c r="R282" s="68" t="b">
        <v>1</v>
      </c>
      <c r="S282" s="68">
        <v>3</v>
      </c>
      <c r="T282" s="68">
        <v>19</v>
      </c>
      <c r="U282" s="68" t="s">
        <v>85</v>
      </c>
      <c r="V282" s="68" t="s">
        <v>83</v>
      </c>
      <c r="W282" s="69">
        <v>0.9628599426637614</v>
      </c>
      <c r="X282" s="68" t="s">
        <v>84</v>
      </c>
      <c r="Y282" s="68" t="s">
        <v>84</v>
      </c>
      <c r="Z282" s="68" t="s">
        <v>84</v>
      </c>
      <c r="AA282" s="69">
        <v>77.179359436035156</v>
      </c>
      <c r="AB282" s="68" t="s">
        <v>83</v>
      </c>
      <c r="AC282" s="68" t="s">
        <v>83</v>
      </c>
      <c r="AD282" s="68" t="s">
        <v>83</v>
      </c>
    </row>
    <row r="283" spans="1:30" x14ac:dyDescent="0.15">
      <c r="A283" s="68">
        <v>235</v>
      </c>
      <c r="B283" s="68" t="s">
        <v>196</v>
      </c>
      <c r="C283" s="68" t="b">
        <v>0</v>
      </c>
      <c r="D283" s="68" t="s">
        <v>195</v>
      </c>
      <c r="E283" s="68" t="s">
        <v>80</v>
      </c>
      <c r="F283" s="71">
        <v>24.626171112060547</v>
      </c>
      <c r="G283" s="69">
        <v>24.626171112060547</v>
      </c>
      <c r="H283" s="68" t="s">
        <v>83</v>
      </c>
      <c r="I283" s="73">
        <v>91.014511108398438</v>
      </c>
      <c r="J283" s="69">
        <v>91.014511108398438</v>
      </c>
      <c r="K283" s="68" t="s">
        <v>83</v>
      </c>
      <c r="L283" s="69">
        <v>30.74799919128418</v>
      </c>
      <c r="M283" s="69">
        <v>0.99129998683929443</v>
      </c>
      <c r="N283" s="69">
        <v>-3.1247999668121338</v>
      </c>
      <c r="O283" s="69">
        <v>108.93946838378906</v>
      </c>
      <c r="P283" s="68" t="b">
        <v>1</v>
      </c>
      <c r="Q283" s="69">
        <v>9.4607549979114025E-2</v>
      </c>
      <c r="R283" s="68" t="b">
        <v>1</v>
      </c>
      <c r="S283" s="68">
        <v>3</v>
      </c>
      <c r="T283" s="68">
        <v>20</v>
      </c>
      <c r="U283" s="68" t="s">
        <v>85</v>
      </c>
      <c r="V283" s="68" t="s">
        <v>83</v>
      </c>
      <c r="W283" s="69">
        <v>0.95741323299324022</v>
      </c>
      <c r="X283" s="68" t="s">
        <v>84</v>
      </c>
      <c r="Y283" s="68" t="s">
        <v>84</v>
      </c>
      <c r="Z283" s="68" t="s">
        <v>84</v>
      </c>
      <c r="AA283" s="69">
        <v>77.179359436035156</v>
      </c>
      <c r="AB283" s="68" t="s">
        <v>83</v>
      </c>
      <c r="AC283" s="68" t="s">
        <v>83</v>
      </c>
      <c r="AD283" s="68" t="s">
        <v>83</v>
      </c>
    </row>
    <row r="284" spans="1:30" x14ac:dyDescent="0.15">
      <c r="A284" s="68">
        <v>236</v>
      </c>
      <c r="B284" s="68" t="s">
        <v>194</v>
      </c>
      <c r="C284" s="68" t="b">
        <v>0</v>
      </c>
      <c r="D284" s="68" t="s">
        <v>193</v>
      </c>
      <c r="E284" s="68" t="s">
        <v>80</v>
      </c>
      <c r="F284" s="71">
        <v>24.674158096313477</v>
      </c>
      <c r="G284" s="69">
        <v>24.737106323242188</v>
      </c>
      <c r="H284" s="69">
        <v>8.9022234082221985E-2</v>
      </c>
      <c r="I284" s="73">
        <v>87.852439880371094</v>
      </c>
      <c r="J284" s="69">
        <v>83.960716247558594</v>
      </c>
      <c r="K284" s="69">
        <v>5.5037283897399902</v>
      </c>
      <c r="L284" s="69">
        <v>30.74799919128418</v>
      </c>
      <c r="M284" s="69">
        <v>0.99129998683929443</v>
      </c>
      <c r="N284" s="69">
        <v>-3.1247999668121338</v>
      </c>
      <c r="O284" s="69">
        <v>108.93946838378906</v>
      </c>
      <c r="P284" s="68" t="b">
        <v>1</v>
      </c>
      <c r="Q284" s="69">
        <v>9.4607549979114025E-2</v>
      </c>
      <c r="R284" s="68" t="b">
        <v>1</v>
      </c>
      <c r="S284" s="68">
        <v>3</v>
      </c>
      <c r="T284" s="68">
        <v>21</v>
      </c>
      <c r="U284" s="68" t="s">
        <v>85</v>
      </c>
      <c r="V284" s="68" t="s">
        <v>83</v>
      </c>
      <c r="W284" s="69">
        <v>0.96298282757414255</v>
      </c>
      <c r="X284" s="68" t="s">
        <v>84</v>
      </c>
      <c r="Y284" s="68" t="s">
        <v>84</v>
      </c>
      <c r="Z284" s="68" t="s">
        <v>84</v>
      </c>
      <c r="AA284" s="69">
        <v>77.179359436035156</v>
      </c>
      <c r="AB284" s="68" t="s">
        <v>83</v>
      </c>
      <c r="AC284" s="68" t="s">
        <v>83</v>
      </c>
      <c r="AD284" s="68" t="s">
        <v>83</v>
      </c>
    </row>
    <row r="285" spans="1:30" x14ac:dyDescent="0.15">
      <c r="A285" s="68">
        <v>237</v>
      </c>
      <c r="B285" s="68" t="s">
        <v>192</v>
      </c>
      <c r="C285" s="68" t="b">
        <v>0</v>
      </c>
      <c r="D285" s="68" t="s">
        <v>191</v>
      </c>
      <c r="E285" s="68" t="s">
        <v>80</v>
      </c>
      <c r="F285" s="71">
        <v>23.812541961669922</v>
      </c>
      <c r="G285" s="69">
        <v>23.829658508300781</v>
      </c>
      <c r="H285" s="69">
        <v>2.4207800626754761E-2</v>
      </c>
      <c r="I285" s="73">
        <v>165.76339721679688</v>
      </c>
      <c r="J285" s="69">
        <v>163.69869995117188</v>
      </c>
      <c r="K285" s="69">
        <v>2.9199228286743164</v>
      </c>
      <c r="L285" s="69">
        <v>30.74799919128418</v>
      </c>
      <c r="M285" s="69">
        <v>0.99129998683929443</v>
      </c>
      <c r="N285" s="69">
        <v>-3.1247999668121338</v>
      </c>
      <c r="O285" s="69">
        <v>108.93946838378906</v>
      </c>
      <c r="P285" s="68" t="b">
        <v>1</v>
      </c>
      <c r="Q285" s="69">
        <v>9.4607549979114025E-2</v>
      </c>
      <c r="R285" s="68" t="b">
        <v>1</v>
      </c>
      <c r="S285" s="68">
        <v>3</v>
      </c>
      <c r="T285" s="68">
        <v>18</v>
      </c>
      <c r="U285" s="68" t="s">
        <v>85</v>
      </c>
      <c r="V285" s="68" t="s">
        <v>83</v>
      </c>
      <c r="W285" s="69">
        <v>0.96164207909094335</v>
      </c>
      <c r="X285" s="68" t="s">
        <v>84</v>
      </c>
      <c r="Y285" s="68" t="s">
        <v>84</v>
      </c>
      <c r="Z285" s="68" t="s">
        <v>84</v>
      </c>
      <c r="AA285" s="69">
        <v>77.159431457519531</v>
      </c>
      <c r="AB285" s="68" t="s">
        <v>83</v>
      </c>
      <c r="AC285" s="68" t="s">
        <v>83</v>
      </c>
      <c r="AD285" s="68" t="s">
        <v>83</v>
      </c>
    </row>
    <row r="286" spans="1:30" x14ac:dyDescent="0.15">
      <c r="A286" s="68">
        <v>238</v>
      </c>
      <c r="B286" s="68" t="s">
        <v>190</v>
      </c>
      <c r="C286" s="68" t="b">
        <v>0</v>
      </c>
      <c r="D286" s="68" t="s">
        <v>189</v>
      </c>
      <c r="E286" s="68" t="s">
        <v>80</v>
      </c>
      <c r="F286" s="71">
        <v>28.024593353271484</v>
      </c>
      <c r="G286" s="69">
        <v>28.184970855712891</v>
      </c>
      <c r="H286" s="69">
        <v>0.22680804133415222</v>
      </c>
      <c r="I286" s="73">
        <v>7.4395370483398438</v>
      </c>
      <c r="J286" s="69">
        <v>6.6565237045288086</v>
      </c>
      <c r="K286" s="69">
        <v>1.1073480844497681</v>
      </c>
      <c r="L286" s="69">
        <v>30.74799919128418</v>
      </c>
      <c r="M286" s="69">
        <v>0.99129998683929443</v>
      </c>
      <c r="N286" s="69">
        <v>-3.1247999668121338</v>
      </c>
      <c r="O286" s="69">
        <v>108.93946838378906</v>
      </c>
      <c r="P286" s="68" t="b">
        <v>1</v>
      </c>
      <c r="Q286" s="69">
        <v>9.4607549979114025E-2</v>
      </c>
      <c r="R286" s="68" t="b">
        <v>1</v>
      </c>
      <c r="S286" s="68">
        <v>3</v>
      </c>
      <c r="T286" s="68">
        <v>23</v>
      </c>
      <c r="U286" s="68" t="s">
        <v>85</v>
      </c>
      <c r="V286" s="68" t="s">
        <v>83</v>
      </c>
      <c r="W286" s="69">
        <v>0.96600144672968524</v>
      </c>
      <c r="X286" s="68" t="s">
        <v>84</v>
      </c>
      <c r="Y286" s="68" t="s">
        <v>84</v>
      </c>
      <c r="Z286" s="68" t="s">
        <v>84</v>
      </c>
      <c r="AA286" s="69">
        <v>77.046539306640625</v>
      </c>
      <c r="AB286" s="68" t="s">
        <v>83</v>
      </c>
      <c r="AC286" s="68" t="s">
        <v>83</v>
      </c>
      <c r="AD286" s="68" t="s">
        <v>83</v>
      </c>
    </row>
    <row r="287" spans="1:30" x14ac:dyDescent="0.15">
      <c r="A287" s="68">
        <v>239</v>
      </c>
      <c r="B287" s="68" t="s">
        <v>188</v>
      </c>
      <c r="C287" s="68" t="b">
        <v>0</v>
      </c>
      <c r="D287" s="68" t="s">
        <v>187</v>
      </c>
      <c r="E287" s="68" t="s">
        <v>80</v>
      </c>
      <c r="F287" s="71">
        <v>28.039335250854492</v>
      </c>
      <c r="G287" s="69">
        <v>28.288242340087891</v>
      </c>
      <c r="H287" s="69">
        <v>0.35200643539428711</v>
      </c>
      <c r="I287" s="73">
        <v>7.359158992767334</v>
      </c>
      <c r="J287" s="69">
        <v>6.229273796081543</v>
      </c>
      <c r="K287" s="69">
        <v>1.597899317741394</v>
      </c>
      <c r="L287" s="69">
        <v>30.74799919128418</v>
      </c>
      <c r="M287" s="69">
        <v>0.99129998683929443</v>
      </c>
      <c r="N287" s="69">
        <v>-3.1247999668121338</v>
      </c>
      <c r="O287" s="69">
        <v>108.93946838378906</v>
      </c>
      <c r="P287" s="68" t="b">
        <v>1</v>
      </c>
      <c r="Q287" s="69">
        <v>9.4607549979114025E-2</v>
      </c>
      <c r="R287" s="68" t="b">
        <v>1</v>
      </c>
      <c r="S287" s="68">
        <v>3</v>
      </c>
      <c r="T287" s="68">
        <v>24</v>
      </c>
      <c r="U287" s="68" t="s">
        <v>85</v>
      </c>
      <c r="V287" s="68" t="s">
        <v>83</v>
      </c>
      <c r="W287" s="69">
        <v>0.95943450509131889</v>
      </c>
      <c r="X287" s="68" t="s">
        <v>84</v>
      </c>
      <c r="Y287" s="68" t="s">
        <v>84</v>
      </c>
      <c r="Z287" s="68" t="s">
        <v>84</v>
      </c>
      <c r="AA287" s="69">
        <v>77.385208129882812</v>
      </c>
      <c r="AB287" s="68" t="s">
        <v>83</v>
      </c>
      <c r="AC287" s="68" t="s">
        <v>83</v>
      </c>
      <c r="AD287" s="68" t="s">
        <v>83</v>
      </c>
    </row>
    <row r="288" spans="1:30" x14ac:dyDescent="0.15">
      <c r="A288" s="68">
        <v>240</v>
      </c>
      <c r="B288" s="68" t="s">
        <v>186</v>
      </c>
      <c r="C288" s="68" t="b">
        <v>0</v>
      </c>
      <c r="D288" s="68" t="s">
        <v>185</v>
      </c>
      <c r="E288" s="68" t="s">
        <v>80</v>
      </c>
      <c r="F288" s="71">
        <v>27.240848541259766</v>
      </c>
      <c r="G288" s="69">
        <v>26.994237899780273</v>
      </c>
      <c r="H288" s="69">
        <v>0.34876012802124023</v>
      </c>
      <c r="I288" s="73">
        <v>13.254406929016113</v>
      </c>
      <c r="J288" s="69">
        <v>16.15892219543457</v>
      </c>
      <c r="K288" s="69">
        <v>4.1076040267944336</v>
      </c>
      <c r="L288" s="69">
        <v>30.74799919128418</v>
      </c>
      <c r="M288" s="69">
        <v>0.99129998683929443</v>
      </c>
      <c r="N288" s="69">
        <v>-3.1247999668121338</v>
      </c>
      <c r="O288" s="69">
        <v>108.93946838378906</v>
      </c>
      <c r="P288" s="68" t="b">
        <v>1</v>
      </c>
      <c r="Q288" s="69">
        <v>9.4607549979114025E-2</v>
      </c>
      <c r="R288" s="68" t="b">
        <v>1</v>
      </c>
      <c r="S288" s="68">
        <v>3</v>
      </c>
      <c r="T288" s="68">
        <v>24</v>
      </c>
      <c r="U288" s="68" t="s">
        <v>85</v>
      </c>
      <c r="V288" s="68" t="s">
        <v>83</v>
      </c>
      <c r="W288" s="69">
        <v>0.97155837345123131</v>
      </c>
      <c r="X288" s="68" t="s">
        <v>84</v>
      </c>
      <c r="Y288" s="68" t="s">
        <v>84</v>
      </c>
      <c r="Z288" s="68" t="s">
        <v>84</v>
      </c>
      <c r="AA288" s="69">
        <v>77.272315979003906</v>
      </c>
      <c r="AB288" s="68" t="s">
        <v>83</v>
      </c>
      <c r="AC288" s="68" t="s">
        <v>83</v>
      </c>
      <c r="AD288" s="68" t="s">
        <v>83</v>
      </c>
    </row>
    <row r="289" spans="1:30" x14ac:dyDescent="0.15">
      <c r="A289" s="68">
        <v>241</v>
      </c>
      <c r="B289" s="68" t="s">
        <v>184</v>
      </c>
      <c r="C289" s="68" t="b">
        <v>0</v>
      </c>
      <c r="D289" s="68" t="s">
        <v>97</v>
      </c>
      <c r="E289" s="68" t="s">
        <v>157</v>
      </c>
      <c r="F289" s="71">
        <v>27.871059417724609</v>
      </c>
      <c r="G289" s="69">
        <v>27.73023796081543</v>
      </c>
      <c r="H289" s="69">
        <v>0.19915162026882172</v>
      </c>
      <c r="I289" s="73">
        <v>31.280351638793945</v>
      </c>
      <c r="J289" s="69">
        <v>34.570827484130859</v>
      </c>
      <c r="K289" s="69">
        <v>4.6534371376037598</v>
      </c>
      <c r="L289" s="69">
        <v>32.949600219726562</v>
      </c>
      <c r="M289" s="69">
        <v>0.99739998579025269</v>
      </c>
      <c r="N289" s="69">
        <v>-3.396399974822998</v>
      </c>
      <c r="O289" s="69">
        <v>96.983291625976562</v>
      </c>
      <c r="P289" s="68" t="b">
        <v>1</v>
      </c>
      <c r="Q289" s="69">
        <v>0.4571393279563824</v>
      </c>
      <c r="R289" s="68" t="b">
        <v>1</v>
      </c>
      <c r="S289" s="68">
        <v>3</v>
      </c>
      <c r="T289" s="68">
        <v>21</v>
      </c>
      <c r="U289" s="68" t="s">
        <v>85</v>
      </c>
      <c r="V289" s="68" t="s">
        <v>83</v>
      </c>
      <c r="W289" s="69">
        <v>0.97615338385477857</v>
      </c>
      <c r="X289" s="68" t="s">
        <v>84</v>
      </c>
      <c r="Y289" s="68" t="s">
        <v>84</v>
      </c>
      <c r="Z289" s="68" t="s">
        <v>84</v>
      </c>
      <c r="AA289" s="69">
        <v>86.941841125488281</v>
      </c>
      <c r="AB289" s="68" t="s">
        <v>83</v>
      </c>
      <c r="AC289" s="68" t="s">
        <v>83</v>
      </c>
      <c r="AD289" s="68" t="s">
        <v>83</v>
      </c>
    </row>
    <row r="290" spans="1:30" x14ac:dyDescent="0.15">
      <c r="A290" s="68">
        <v>242</v>
      </c>
      <c r="B290" s="68" t="s">
        <v>183</v>
      </c>
      <c r="C290" s="68" t="b">
        <v>0</v>
      </c>
      <c r="D290" s="68" t="s">
        <v>95</v>
      </c>
      <c r="E290" s="68" t="s">
        <v>157</v>
      </c>
      <c r="F290" s="71">
        <v>27.386495590209961</v>
      </c>
      <c r="G290" s="69">
        <v>27.452953338623047</v>
      </c>
      <c r="H290" s="69">
        <v>9.3986794352531433E-2</v>
      </c>
      <c r="I290" s="73">
        <v>43.445167541503906</v>
      </c>
      <c r="J290" s="69">
        <v>41.573322296142578</v>
      </c>
      <c r="K290" s="69">
        <v>2.6471889019012451</v>
      </c>
      <c r="L290" s="69">
        <v>32.949600219726562</v>
      </c>
      <c r="M290" s="69">
        <v>0.99739998579025269</v>
      </c>
      <c r="N290" s="69">
        <v>-3.396399974822998</v>
      </c>
      <c r="O290" s="69">
        <v>96.983291625976562</v>
      </c>
      <c r="P290" s="68" t="b">
        <v>1</v>
      </c>
      <c r="Q290" s="69">
        <v>0.4571393279563824</v>
      </c>
      <c r="R290" s="68" t="b">
        <v>1</v>
      </c>
      <c r="S290" s="68">
        <v>3</v>
      </c>
      <c r="T290" s="68">
        <v>21</v>
      </c>
      <c r="U290" s="68" t="s">
        <v>85</v>
      </c>
      <c r="V290" s="68" t="s">
        <v>83</v>
      </c>
      <c r="W290" s="69">
        <v>0.96714370795039883</v>
      </c>
      <c r="X290" s="68" t="s">
        <v>84</v>
      </c>
      <c r="Y290" s="68" t="s">
        <v>84</v>
      </c>
      <c r="Z290" s="68" t="s">
        <v>84</v>
      </c>
      <c r="AA290" s="69">
        <v>87.054573059082031</v>
      </c>
      <c r="AB290" s="68" t="s">
        <v>83</v>
      </c>
      <c r="AC290" s="68" t="s">
        <v>83</v>
      </c>
      <c r="AD290" s="68" t="s">
        <v>83</v>
      </c>
    </row>
    <row r="291" spans="1:30" x14ac:dyDescent="0.15">
      <c r="A291" s="68">
        <v>243</v>
      </c>
      <c r="B291" s="68" t="s">
        <v>182</v>
      </c>
      <c r="C291" s="68" t="b">
        <v>0</v>
      </c>
      <c r="D291" s="68" t="s">
        <v>93</v>
      </c>
      <c r="E291" s="68" t="s">
        <v>157</v>
      </c>
      <c r="F291" s="71">
        <v>27.997945785522461</v>
      </c>
      <c r="G291" s="69">
        <v>28.061214447021484</v>
      </c>
      <c r="H291" s="69">
        <v>8.9476749300956726E-2</v>
      </c>
      <c r="I291" s="73">
        <v>28.7020263671875</v>
      </c>
      <c r="J291" s="69">
        <v>27.522224426269531</v>
      </c>
      <c r="K291" s="69">
        <v>1.6684932708740234</v>
      </c>
      <c r="L291" s="69">
        <v>32.949600219726562</v>
      </c>
      <c r="M291" s="69">
        <v>0.99739998579025269</v>
      </c>
      <c r="N291" s="69">
        <v>-3.396399974822998</v>
      </c>
      <c r="O291" s="69">
        <v>96.983291625976562</v>
      </c>
      <c r="P291" s="68" t="b">
        <v>1</v>
      </c>
      <c r="Q291" s="69">
        <v>0.4571393279563824</v>
      </c>
      <c r="R291" s="68" t="b">
        <v>1</v>
      </c>
      <c r="S291" s="68">
        <v>3</v>
      </c>
      <c r="T291" s="68">
        <v>20</v>
      </c>
      <c r="U291" s="68" t="s">
        <v>85</v>
      </c>
      <c r="V291" s="68" t="s">
        <v>83</v>
      </c>
      <c r="W291" s="69">
        <v>0.95693184112382701</v>
      </c>
      <c r="X291" s="68" t="s">
        <v>84</v>
      </c>
      <c r="Y291" s="68" t="s">
        <v>84</v>
      </c>
      <c r="Z291" s="68" t="s">
        <v>84</v>
      </c>
      <c r="AA291" s="69">
        <v>86.941841125488281</v>
      </c>
      <c r="AB291" s="68" t="s">
        <v>83</v>
      </c>
      <c r="AC291" s="68" t="s">
        <v>83</v>
      </c>
      <c r="AD291" s="68" t="s">
        <v>83</v>
      </c>
    </row>
    <row r="292" spans="1:30" x14ac:dyDescent="0.15">
      <c r="A292" s="68">
        <v>244</v>
      </c>
      <c r="B292" s="68" t="s">
        <v>181</v>
      </c>
      <c r="C292" s="68" t="b">
        <v>0</v>
      </c>
      <c r="D292" s="68" t="s">
        <v>91</v>
      </c>
      <c r="E292" s="68" t="s">
        <v>157</v>
      </c>
      <c r="F292" s="71">
        <v>27.129009246826172</v>
      </c>
      <c r="G292" s="69">
        <v>27.125942230224609</v>
      </c>
      <c r="H292" s="69">
        <v>4.3374164961278439E-3</v>
      </c>
      <c r="I292" s="73">
        <v>51.731254577636719</v>
      </c>
      <c r="J292" s="69">
        <v>51.839042663574219</v>
      </c>
      <c r="K292" s="69">
        <v>0.15243537724018097</v>
      </c>
      <c r="L292" s="69">
        <v>32.949600219726562</v>
      </c>
      <c r="M292" s="69">
        <v>0.99739998579025269</v>
      </c>
      <c r="N292" s="69">
        <v>-3.396399974822998</v>
      </c>
      <c r="O292" s="69">
        <v>96.983291625976562</v>
      </c>
      <c r="P292" s="68" t="b">
        <v>1</v>
      </c>
      <c r="Q292" s="69">
        <v>0.4571393279563824</v>
      </c>
      <c r="R292" s="68" t="b">
        <v>1</v>
      </c>
      <c r="S292" s="68">
        <v>3</v>
      </c>
      <c r="T292" s="68">
        <v>21</v>
      </c>
      <c r="U292" s="68" t="s">
        <v>85</v>
      </c>
      <c r="V292" s="68" t="s">
        <v>83</v>
      </c>
      <c r="W292" s="69">
        <v>0.96980815783983942</v>
      </c>
      <c r="X292" s="68" t="s">
        <v>84</v>
      </c>
      <c r="Y292" s="68" t="s">
        <v>84</v>
      </c>
      <c r="Z292" s="68" t="s">
        <v>84</v>
      </c>
      <c r="AA292" s="69">
        <v>86.941841125488281</v>
      </c>
      <c r="AB292" s="68" t="s">
        <v>83</v>
      </c>
      <c r="AC292" s="68" t="s">
        <v>83</v>
      </c>
      <c r="AD292" s="68" t="s">
        <v>83</v>
      </c>
    </row>
    <row r="293" spans="1:30" x14ac:dyDescent="0.15">
      <c r="A293" s="68">
        <v>245</v>
      </c>
      <c r="B293" s="68" t="s">
        <v>180</v>
      </c>
      <c r="C293" s="68" t="b">
        <v>0</v>
      </c>
      <c r="D293" s="68" t="s">
        <v>83</v>
      </c>
      <c r="E293" s="68" t="s">
        <v>157</v>
      </c>
      <c r="F293" s="71">
        <v>22.726701736450195</v>
      </c>
      <c r="G293" s="69">
        <v>22.844106674194336</v>
      </c>
      <c r="H293" s="69">
        <v>0.16603565216064453</v>
      </c>
      <c r="I293" s="73">
        <v>1000</v>
      </c>
      <c r="J293" s="68" t="s">
        <v>83</v>
      </c>
      <c r="K293" s="68" t="s">
        <v>83</v>
      </c>
      <c r="L293" s="69">
        <v>32.949600219726562</v>
      </c>
      <c r="M293" s="69">
        <v>0.99739998579025269</v>
      </c>
      <c r="N293" s="69">
        <v>-3.396399974822998</v>
      </c>
      <c r="O293" s="69">
        <v>96.983291625976562</v>
      </c>
      <c r="P293" s="68" t="b">
        <v>1</v>
      </c>
      <c r="Q293" s="69">
        <v>0.4571393279563824</v>
      </c>
      <c r="R293" s="68" t="b">
        <v>1</v>
      </c>
      <c r="S293" s="68">
        <v>3</v>
      </c>
      <c r="T293" s="68">
        <v>15</v>
      </c>
      <c r="U293" s="68" t="s">
        <v>85</v>
      </c>
      <c r="V293" s="68" t="s">
        <v>83</v>
      </c>
      <c r="W293" s="69">
        <v>0.97447794232335472</v>
      </c>
      <c r="X293" s="68" t="s">
        <v>84</v>
      </c>
      <c r="Y293" s="68" t="s">
        <v>84</v>
      </c>
      <c r="Z293" s="68" t="s">
        <v>84</v>
      </c>
      <c r="AA293" s="69">
        <v>86.872673034667969</v>
      </c>
      <c r="AB293" s="68" t="s">
        <v>83</v>
      </c>
      <c r="AC293" s="68" t="s">
        <v>83</v>
      </c>
      <c r="AD293" s="68" t="s">
        <v>83</v>
      </c>
    </row>
    <row r="294" spans="1:30" x14ac:dyDescent="0.15">
      <c r="A294" s="68">
        <v>246</v>
      </c>
      <c r="B294" s="68" t="s">
        <v>179</v>
      </c>
      <c r="C294" s="68" t="b">
        <v>0</v>
      </c>
      <c r="D294" s="68" t="s">
        <v>83</v>
      </c>
      <c r="E294" s="68" t="s">
        <v>157</v>
      </c>
      <c r="F294" s="71">
        <v>26.020513534545898</v>
      </c>
      <c r="G294" s="69">
        <v>26.090541839599609</v>
      </c>
      <c r="H294" s="69">
        <v>9.9033631384372711E-2</v>
      </c>
      <c r="I294" s="73">
        <v>100</v>
      </c>
      <c r="J294" s="68" t="s">
        <v>83</v>
      </c>
      <c r="K294" s="68" t="s">
        <v>83</v>
      </c>
      <c r="L294" s="69">
        <v>32.949600219726562</v>
      </c>
      <c r="M294" s="69">
        <v>0.99739998579025269</v>
      </c>
      <c r="N294" s="69">
        <v>-3.396399974822998</v>
      </c>
      <c r="O294" s="69">
        <v>96.983291625976562</v>
      </c>
      <c r="P294" s="68" t="b">
        <v>1</v>
      </c>
      <c r="Q294" s="69">
        <v>0.4571393279563824</v>
      </c>
      <c r="R294" s="68" t="b">
        <v>1</v>
      </c>
      <c r="S294" s="68">
        <v>3</v>
      </c>
      <c r="T294" s="68">
        <v>18</v>
      </c>
      <c r="U294" s="68" t="s">
        <v>85</v>
      </c>
      <c r="V294" s="68" t="s">
        <v>83</v>
      </c>
      <c r="W294" s="69">
        <v>0.95124499836468268</v>
      </c>
      <c r="X294" s="68" t="s">
        <v>84</v>
      </c>
      <c r="Y294" s="68" t="s">
        <v>84</v>
      </c>
      <c r="Z294" s="68" t="s">
        <v>84</v>
      </c>
      <c r="AA294" s="69">
        <v>87.324302673339844</v>
      </c>
      <c r="AB294" s="68" t="s">
        <v>83</v>
      </c>
      <c r="AC294" s="68" t="s">
        <v>83</v>
      </c>
      <c r="AD294" s="68" t="s">
        <v>83</v>
      </c>
    </row>
    <row r="295" spans="1:30" x14ac:dyDescent="0.15">
      <c r="A295" s="68">
        <v>247</v>
      </c>
      <c r="B295" s="68" t="s">
        <v>178</v>
      </c>
      <c r="C295" s="68" t="b">
        <v>0</v>
      </c>
      <c r="D295" s="68" t="s">
        <v>83</v>
      </c>
      <c r="E295" s="68" t="s">
        <v>157</v>
      </c>
      <c r="F295" s="71">
        <v>29.37693977355957</v>
      </c>
      <c r="G295" s="69">
        <v>29.434684753417969</v>
      </c>
      <c r="H295" s="69">
        <v>8.1663735210895538E-2</v>
      </c>
      <c r="I295" s="73">
        <v>10</v>
      </c>
      <c r="J295" s="68" t="s">
        <v>83</v>
      </c>
      <c r="K295" s="68" t="s">
        <v>83</v>
      </c>
      <c r="L295" s="69">
        <v>32.949600219726562</v>
      </c>
      <c r="M295" s="69">
        <v>0.99739998579025269</v>
      </c>
      <c r="N295" s="69">
        <v>-3.396399974822998</v>
      </c>
      <c r="O295" s="69">
        <v>96.983291625976562</v>
      </c>
      <c r="P295" s="68" t="b">
        <v>1</v>
      </c>
      <c r="Q295" s="69">
        <v>0.4571393279563824</v>
      </c>
      <c r="R295" s="68" t="b">
        <v>1</v>
      </c>
      <c r="S295" s="68">
        <v>3</v>
      </c>
      <c r="T295" s="68">
        <v>24</v>
      </c>
      <c r="U295" s="68" t="s">
        <v>85</v>
      </c>
      <c r="V295" s="68" t="s">
        <v>83</v>
      </c>
      <c r="W295" s="69">
        <v>0.95418499128011147</v>
      </c>
      <c r="X295" s="68" t="s">
        <v>84</v>
      </c>
      <c r="Y295" s="68" t="s">
        <v>84</v>
      </c>
      <c r="Z295" s="68" t="s">
        <v>84</v>
      </c>
      <c r="AA295" s="69">
        <v>87.324302673339844</v>
      </c>
      <c r="AB295" s="68" t="s">
        <v>83</v>
      </c>
      <c r="AC295" s="68" t="s">
        <v>83</v>
      </c>
      <c r="AD295" s="68" t="s">
        <v>83</v>
      </c>
    </row>
    <row r="296" spans="1:30" x14ac:dyDescent="0.15">
      <c r="A296" s="68">
        <v>248</v>
      </c>
      <c r="B296" s="68" t="s">
        <v>177</v>
      </c>
      <c r="C296" s="68" t="b">
        <v>0</v>
      </c>
      <c r="D296" s="68" t="s">
        <v>83</v>
      </c>
      <c r="E296" s="68" t="s">
        <v>157</v>
      </c>
      <c r="F296" s="71">
        <v>32.748134613037109</v>
      </c>
      <c r="G296" s="69">
        <v>33.05084228515625</v>
      </c>
      <c r="H296" s="69">
        <v>0.42809328436851501</v>
      </c>
      <c r="I296" s="73">
        <v>1</v>
      </c>
      <c r="J296" s="68" t="s">
        <v>83</v>
      </c>
      <c r="K296" s="68" t="s">
        <v>83</v>
      </c>
      <c r="L296" s="69">
        <v>32.949600219726562</v>
      </c>
      <c r="M296" s="69">
        <v>0.99739998579025269</v>
      </c>
      <c r="N296" s="69">
        <v>-3.396399974822998</v>
      </c>
      <c r="O296" s="69">
        <v>96.983291625976562</v>
      </c>
      <c r="P296" s="68" t="b">
        <v>1</v>
      </c>
      <c r="Q296" s="69">
        <v>0.4571393279563824</v>
      </c>
      <c r="R296" s="68" t="b">
        <v>1</v>
      </c>
      <c r="S296" s="68">
        <v>3</v>
      </c>
      <c r="T296" s="68">
        <v>27</v>
      </c>
      <c r="U296" s="68" t="s">
        <v>85</v>
      </c>
      <c r="V296" s="68" t="s">
        <v>83</v>
      </c>
      <c r="W296" s="69">
        <v>0.94399806094833971</v>
      </c>
      <c r="X296" s="68" t="s">
        <v>84</v>
      </c>
      <c r="Y296" s="68" t="s">
        <v>84</v>
      </c>
      <c r="Z296" s="68" t="s">
        <v>84</v>
      </c>
      <c r="AA296" s="69">
        <v>87.324302673339844</v>
      </c>
      <c r="AB296" s="68" t="s">
        <v>83</v>
      </c>
      <c r="AC296" s="68" t="s">
        <v>83</v>
      </c>
      <c r="AD296" s="68" t="s">
        <v>83</v>
      </c>
    </row>
    <row r="297" spans="1:30" x14ac:dyDescent="0.15">
      <c r="A297" s="68">
        <v>249</v>
      </c>
      <c r="B297" s="68" t="s">
        <v>176</v>
      </c>
      <c r="C297" s="68" t="b">
        <v>0</v>
      </c>
      <c r="D297" s="68" t="s">
        <v>83</v>
      </c>
      <c r="E297" s="68" t="s">
        <v>157</v>
      </c>
      <c r="F297" s="70" t="s">
        <v>100</v>
      </c>
      <c r="G297" s="68" t="s">
        <v>83</v>
      </c>
      <c r="H297" s="68" t="s">
        <v>83</v>
      </c>
      <c r="I297" s="72" t="s">
        <v>83</v>
      </c>
      <c r="J297" s="68" t="s">
        <v>83</v>
      </c>
      <c r="K297" s="68" t="s">
        <v>83</v>
      </c>
      <c r="L297" s="69">
        <v>32.949600219726562</v>
      </c>
      <c r="M297" s="69">
        <v>0.99739998579025269</v>
      </c>
      <c r="N297" s="69">
        <v>-3.396399974822998</v>
      </c>
      <c r="O297" s="69">
        <v>96.983291625976562</v>
      </c>
      <c r="P297" s="68" t="b">
        <v>1</v>
      </c>
      <c r="Q297" s="69">
        <v>0.4571393279563824</v>
      </c>
      <c r="R297" s="68" t="b">
        <v>1</v>
      </c>
      <c r="S297" s="68">
        <v>3</v>
      </c>
      <c r="T297" s="68">
        <v>8</v>
      </c>
      <c r="U297" s="68" t="s">
        <v>99</v>
      </c>
      <c r="V297" s="68" t="s">
        <v>83</v>
      </c>
      <c r="W297" s="69">
        <v>0</v>
      </c>
      <c r="X297" s="68" t="s">
        <v>84</v>
      </c>
      <c r="Y297" s="68" t="s">
        <v>84</v>
      </c>
      <c r="Z297" s="68" t="s">
        <v>84</v>
      </c>
      <c r="AA297" s="69">
        <v>92.595657348632812</v>
      </c>
      <c r="AB297" s="68" t="s">
        <v>83</v>
      </c>
      <c r="AC297" s="68" t="s">
        <v>83</v>
      </c>
      <c r="AD297" s="68" t="s">
        <v>83</v>
      </c>
    </row>
    <row r="298" spans="1:30" x14ac:dyDescent="0.15">
      <c r="A298" s="68">
        <v>250</v>
      </c>
      <c r="B298" s="68" t="s">
        <v>175</v>
      </c>
      <c r="C298" s="68" t="b">
        <v>0</v>
      </c>
      <c r="D298" s="68" t="s">
        <v>97</v>
      </c>
      <c r="E298" s="68" t="s">
        <v>79</v>
      </c>
      <c r="F298" s="71">
        <v>28.541671752929688</v>
      </c>
      <c r="G298" s="69">
        <v>28.326992034912109</v>
      </c>
      <c r="H298" s="69">
        <v>0.30360430479049683</v>
      </c>
      <c r="I298" s="73">
        <v>36.628952026367188</v>
      </c>
      <c r="J298" s="69">
        <v>42.581039428710938</v>
      </c>
      <c r="K298" s="69">
        <v>8.4175195693969727</v>
      </c>
      <c r="L298" s="69">
        <v>34.035701751708984</v>
      </c>
      <c r="M298" s="69">
        <v>0.99449998140335083</v>
      </c>
      <c r="N298" s="69">
        <v>-3.513200044631958</v>
      </c>
      <c r="O298" s="69">
        <v>92.593124389648438</v>
      </c>
      <c r="P298" s="68" t="b">
        <v>1</v>
      </c>
      <c r="Q298" s="69">
        <v>0.30500191805910187</v>
      </c>
      <c r="R298" s="68" t="b">
        <v>1</v>
      </c>
      <c r="S298" s="68">
        <v>3</v>
      </c>
      <c r="T298" s="68">
        <v>22</v>
      </c>
      <c r="U298" s="68" t="s">
        <v>85</v>
      </c>
      <c r="V298" s="68" t="s">
        <v>83</v>
      </c>
      <c r="W298" s="69">
        <v>0.98045700558450855</v>
      </c>
      <c r="X298" s="68" t="s">
        <v>84</v>
      </c>
      <c r="Y298" s="68" t="s">
        <v>84</v>
      </c>
      <c r="Z298" s="68" t="s">
        <v>84</v>
      </c>
      <c r="AA298" s="69">
        <v>78.271697998046875</v>
      </c>
      <c r="AB298" s="68" t="s">
        <v>83</v>
      </c>
      <c r="AC298" s="68" t="s">
        <v>83</v>
      </c>
      <c r="AD298" s="68" t="s">
        <v>83</v>
      </c>
    </row>
    <row r="299" spans="1:30" x14ac:dyDescent="0.15">
      <c r="A299" s="68">
        <v>251</v>
      </c>
      <c r="B299" s="68" t="s">
        <v>174</v>
      </c>
      <c r="C299" s="68" t="b">
        <v>0</v>
      </c>
      <c r="D299" s="68" t="s">
        <v>95</v>
      </c>
      <c r="E299" s="68" t="s">
        <v>79</v>
      </c>
      <c r="F299" s="71">
        <v>27.773870468139648</v>
      </c>
      <c r="G299" s="69">
        <v>27.921825408935547</v>
      </c>
      <c r="H299" s="69">
        <v>0.20923852920532227</v>
      </c>
      <c r="I299" s="73">
        <v>60.585968017578125</v>
      </c>
      <c r="J299" s="69">
        <v>55.245513916015625</v>
      </c>
      <c r="K299" s="69">
        <v>7.5525426864624023</v>
      </c>
      <c r="L299" s="69">
        <v>34.035701751708984</v>
      </c>
      <c r="M299" s="69">
        <v>0.99449998140335083</v>
      </c>
      <c r="N299" s="69">
        <v>-3.513200044631958</v>
      </c>
      <c r="O299" s="69">
        <v>92.593124389648438</v>
      </c>
      <c r="P299" s="68" t="b">
        <v>1</v>
      </c>
      <c r="Q299" s="69">
        <v>0.30500191805910187</v>
      </c>
      <c r="R299" s="68" t="b">
        <v>1</v>
      </c>
      <c r="S299" s="68">
        <v>3</v>
      </c>
      <c r="T299" s="68">
        <v>21</v>
      </c>
      <c r="U299" s="68" t="s">
        <v>85</v>
      </c>
      <c r="V299" s="68" t="s">
        <v>83</v>
      </c>
      <c r="W299" s="69">
        <v>0.98801163389582514</v>
      </c>
      <c r="X299" s="68" t="s">
        <v>84</v>
      </c>
      <c r="Y299" s="68" t="s">
        <v>84</v>
      </c>
      <c r="Z299" s="68" t="s">
        <v>84</v>
      </c>
      <c r="AA299" s="69">
        <v>78.271697998046875</v>
      </c>
      <c r="AB299" s="68" t="s">
        <v>83</v>
      </c>
      <c r="AC299" s="68" t="s">
        <v>83</v>
      </c>
      <c r="AD299" s="68" t="s">
        <v>83</v>
      </c>
    </row>
    <row r="300" spans="1:30" x14ac:dyDescent="0.15">
      <c r="A300" s="68">
        <v>252</v>
      </c>
      <c r="B300" s="68" t="s">
        <v>173</v>
      </c>
      <c r="C300" s="68" t="b">
        <v>0</v>
      </c>
      <c r="D300" s="68" t="s">
        <v>93</v>
      </c>
      <c r="E300" s="68" t="s">
        <v>79</v>
      </c>
      <c r="F300" s="71">
        <v>29.006399154663086</v>
      </c>
      <c r="G300" s="69">
        <v>29.255096435546875</v>
      </c>
      <c r="H300" s="69">
        <v>0.35171240568161011</v>
      </c>
      <c r="I300" s="73">
        <v>27.011215209960938</v>
      </c>
      <c r="J300" s="69">
        <v>23.254039764404297</v>
      </c>
      <c r="K300" s="69">
        <v>5.3134469985961914</v>
      </c>
      <c r="L300" s="69">
        <v>34.035701751708984</v>
      </c>
      <c r="M300" s="69">
        <v>0.99449998140335083</v>
      </c>
      <c r="N300" s="69">
        <v>-3.513200044631958</v>
      </c>
      <c r="O300" s="69">
        <v>92.593124389648438</v>
      </c>
      <c r="P300" s="68" t="b">
        <v>1</v>
      </c>
      <c r="Q300" s="69">
        <v>0.30500191805910187</v>
      </c>
      <c r="R300" s="68" t="b">
        <v>1</v>
      </c>
      <c r="S300" s="68">
        <v>3</v>
      </c>
      <c r="T300" s="68">
        <v>22</v>
      </c>
      <c r="U300" s="68" t="s">
        <v>85</v>
      </c>
      <c r="V300" s="68" t="s">
        <v>83</v>
      </c>
      <c r="W300" s="69">
        <v>0.98250865963234535</v>
      </c>
      <c r="X300" s="68" t="s">
        <v>84</v>
      </c>
      <c r="Y300" s="68" t="s">
        <v>84</v>
      </c>
      <c r="Z300" s="68" t="s">
        <v>84</v>
      </c>
      <c r="AA300" s="69">
        <v>78.158912658691406</v>
      </c>
      <c r="AB300" s="68" t="s">
        <v>83</v>
      </c>
      <c r="AC300" s="68" t="s">
        <v>83</v>
      </c>
      <c r="AD300" s="68" t="s">
        <v>83</v>
      </c>
    </row>
    <row r="301" spans="1:30" x14ac:dyDescent="0.15">
      <c r="A301" s="68">
        <v>253</v>
      </c>
      <c r="B301" s="68" t="s">
        <v>172</v>
      </c>
      <c r="C301" s="68" t="b">
        <v>0</v>
      </c>
      <c r="D301" s="68" t="s">
        <v>91</v>
      </c>
      <c r="E301" s="68" t="s">
        <v>79</v>
      </c>
      <c r="F301" s="71">
        <v>27.920843124389648</v>
      </c>
      <c r="G301" s="69">
        <v>28.066600799560547</v>
      </c>
      <c r="H301" s="69">
        <v>0.20613382756710052</v>
      </c>
      <c r="I301" s="73">
        <v>55.022163391113281</v>
      </c>
      <c r="J301" s="69">
        <v>50.237445831298828</v>
      </c>
      <c r="K301" s="69">
        <v>6.7666125297546387</v>
      </c>
      <c r="L301" s="69">
        <v>34.035701751708984</v>
      </c>
      <c r="M301" s="69">
        <v>0.99449998140335083</v>
      </c>
      <c r="N301" s="69">
        <v>-3.513200044631958</v>
      </c>
      <c r="O301" s="69">
        <v>92.593124389648438</v>
      </c>
      <c r="P301" s="68" t="b">
        <v>1</v>
      </c>
      <c r="Q301" s="69">
        <v>0.30500191805910187</v>
      </c>
      <c r="R301" s="68" t="b">
        <v>1</v>
      </c>
      <c r="S301" s="68">
        <v>3</v>
      </c>
      <c r="T301" s="68">
        <v>21</v>
      </c>
      <c r="U301" s="68" t="s">
        <v>85</v>
      </c>
      <c r="V301" s="68" t="s">
        <v>83</v>
      </c>
      <c r="W301" s="69">
        <v>0.97673650160866388</v>
      </c>
      <c r="X301" s="68" t="s">
        <v>84</v>
      </c>
      <c r="Y301" s="68" t="s">
        <v>84</v>
      </c>
      <c r="Z301" s="68" t="s">
        <v>84</v>
      </c>
      <c r="AA301" s="69">
        <v>78.25543212890625</v>
      </c>
      <c r="AB301" s="68" t="s">
        <v>83</v>
      </c>
      <c r="AC301" s="68" t="s">
        <v>83</v>
      </c>
      <c r="AD301" s="68" t="s">
        <v>83</v>
      </c>
    </row>
    <row r="302" spans="1:30" x14ac:dyDescent="0.15">
      <c r="A302" s="68">
        <v>254</v>
      </c>
      <c r="B302" s="68" t="s">
        <v>171</v>
      </c>
      <c r="C302" s="68" t="b">
        <v>0</v>
      </c>
      <c r="D302" s="68" t="s">
        <v>83</v>
      </c>
      <c r="E302" s="68" t="s">
        <v>79</v>
      </c>
      <c r="F302" s="71">
        <v>23.597917556762695</v>
      </c>
      <c r="G302" s="69">
        <v>23.663036346435547</v>
      </c>
      <c r="H302" s="69">
        <v>9.2091873288154602E-2</v>
      </c>
      <c r="I302" s="73">
        <v>1000</v>
      </c>
      <c r="J302" s="68" t="s">
        <v>83</v>
      </c>
      <c r="K302" s="68" t="s">
        <v>83</v>
      </c>
      <c r="L302" s="69">
        <v>34.035701751708984</v>
      </c>
      <c r="M302" s="69">
        <v>0.99449998140335083</v>
      </c>
      <c r="N302" s="69">
        <v>-3.513200044631958</v>
      </c>
      <c r="O302" s="69">
        <v>92.593124389648438</v>
      </c>
      <c r="P302" s="68" t="b">
        <v>1</v>
      </c>
      <c r="Q302" s="69">
        <v>0.30500191805910187</v>
      </c>
      <c r="R302" s="68" t="b">
        <v>1</v>
      </c>
      <c r="S302" s="68">
        <v>3</v>
      </c>
      <c r="T302" s="68">
        <v>18</v>
      </c>
      <c r="U302" s="68" t="s">
        <v>85</v>
      </c>
      <c r="V302" s="68" t="s">
        <v>83</v>
      </c>
      <c r="W302" s="69">
        <v>0.98003992333245682</v>
      </c>
      <c r="X302" s="68" t="s">
        <v>84</v>
      </c>
      <c r="Y302" s="68" t="s">
        <v>84</v>
      </c>
      <c r="Z302" s="68" t="s">
        <v>84</v>
      </c>
      <c r="AA302" s="69">
        <v>78.142753601074219</v>
      </c>
      <c r="AB302" s="68" t="s">
        <v>83</v>
      </c>
      <c r="AC302" s="68" t="s">
        <v>83</v>
      </c>
      <c r="AD302" s="68" t="s">
        <v>83</v>
      </c>
    </row>
    <row r="303" spans="1:30" x14ac:dyDescent="0.15">
      <c r="A303" s="68">
        <v>255</v>
      </c>
      <c r="B303" s="68" t="s">
        <v>170</v>
      </c>
      <c r="C303" s="68" t="b">
        <v>0</v>
      </c>
      <c r="D303" s="68" t="s">
        <v>83</v>
      </c>
      <c r="E303" s="68" t="s">
        <v>79</v>
      </c>
      <c r="F303" s="71">
        <v>26.765218734741211</v>
      </c>
      <c r="G303" s="69">
        <v>26.90032958984375</v>
      </c>
      <c r="H303" s="69">
        <v>0.19107560813426971</v>
      </c>
      <c r="I303" s="73">
        <v>100</v>
      </c>
      <c r="J303" s="68" t="s">
        <v>83</v>
      </c>
      <c r="K303" s="68" t="s">
        <v>83</v>
      </c>
      <c r="L303" s="69">
        <v>34.035701751708984</v>
      </c>
      <c r="M303" s="69">
        <v>0.99449998140335083</v>
      </c>
      <c r="N303" s="69">
        <v>-3.513200044631958</v>
      </c>
      <c r="O303" s="69">
        <v>92.593124389648438</v>
      </c>
      <c r="P303" s="68" t="b">
        <v>1</v>
      </c>
      <c r="Q303" s="69">
        <v>0.30500191805910187</v>
      </c>
      <c r="R303" s="68" t="b">
        <v>1</v>
      </c>
      <c r="S303" s="68">
        <v>3</v>
      </c>
      <c r="T303" s="68">
        <v>20</v>
      </c>
      <c r="U303" s="68" t="s">
        <v>85</v>
      </c>
      <c r="V303" s="68" t="s">
        <v>83</v>
      </c>
      <c r="W303" s="69">
        <v>0.98184322179446082</v>
      </c>
      <c r="X303" s="68" t="s">
        <v>84</v>
      </c>
      <c r="Y303" s="68" t="s">
        <v>84</v>
      </c>
      <c r="Z303" s="68" t="s">
        <v>84</v>
      </c>
      <c r="AA303" s="69">
        <v>78.593490600585938</v>
      </c>
      <c r="AB303" s="68" t="s">
        <v>83</v>
      </c>
      <c r="AC303" s="68" t="s">
        <v>83</v>
      </c>
      <c r="AD303" s="68" t="s">
        <v>83</v>
      </c>
    </row>
    <row r="304" spans="1:30" x14ac:dyDescent="0.15">
      <c r="A304" s="68">
        <v>256</v>
      </c>
      <c r="B304" s="68" t="s">
        <v>169</v>
      </c>
      <c r="C304" s="68" t="b">
        <v>0</v>
      </c>
      <c r="D304" s="68" t="s">
        <v>83</v>
      </c>
      <c r="E304" s="68" t="s">
        <v>79</v>
      </c>
      <c r="F304" s="71">
        <v>29.872884750366211</v>
      </c>
      <c r="G304" s="69">
        <v>30.238866806030273</v>
      </c>
      <c r="H304" s="69">
        <v>0.51757681369781494</v>
      </c>
      <c r="I304" s="73">
        <v>10</v>
      </c>
      <c r="J304" s="68" t="s">
        <v>83</v>
      </c>
      <c r="K304" s="68" t="s">
        <v>83</v>
      </c>
      <c r="L304" s="69">
        <v>34.035701751708984</v>
      </c>
      <c r="M304" s="69">
        <v>0.99449998140335083</v>
      </c>
      <c r="N304" s="69">
        <v>-3.513200044631958</v>
      </c>
      <c r="O304" s="69">
        <v>92.593124389648438</v>
      </c>
      <c r="P304" s="68" t="b">
        <v>1</v>
      </c>
      <c r="Q304" s="69">
        <v>0.30500191805910187</v>
      </c>
      <c r="R304" s="68" t="b">
        <v>1</v>
      </c>
      <c r="S304" s="68">
        <v>3</v>
      </c>
      <c r="T304" s="68">
        <v>24</v>
      </c>
      <c r="U304" s="68" t="s">
        <v>85</v>
      </c>
      <c r="V304" s="68" t="s">
        <v>83</v>
      </c>
      <c r="W304" s="69">
        <v>0.97870165182075708</v>
      </c>
      <c r="X304" s="68" t="s">
        <v>84</v>
      </c>
      <c r="Y304" s="68" t="s">
        <v>84</v>
      </c>
      <c r="Z304" s="68" t="s">
        <v>112</v>
      </c>
      <c r="AA304" s="69">
        <v>78.593490600585938</v>
      </c>
      <c r="AB304" s="68" t="s">
        <v>83</v>
      </c>
      <c r="AC304" s="68" t="s">
        <v>83</v>
      </c>
      <c r="AD304" s="68" t="s">
        <v>83</v>
      </c>
    </row>
    <row r="305" spans="1:30" x14ac:dyDescent="0.15">
      <c r="A305" s="68">
        <v>257</v>
      </c>
      <c r="B305" s="68" t="s">
        <v>168</v>
      </c>
      <c r="C305" s="68" t="b">
        <v>0</v>
      </c>
      <c r="D305" s="68" t="s">
        <v>83</v>
      </c>
      <c r="E305" s="68" t="s">
        <v>79</v>
      </c>
      <c r="F305" s="71">
        <v>34.173351287841797</v>
      </c>
      <c r="G305" s="69">
        <v>34.261161804199219</v>
      </c>
      <c r="H305" s="69">
        <v>0.12418012320995331</v>
      </c>
      <c r="I305" s="73">
        <v>1</v>
      </c>
      <c r="J305" s="68" t="s">
        <v>83</v>
      </c>
      <c r="K305" s="68" t="s">
        <v>83</v>
      </c>
      <c r="L305" s="69">
        <v>34.035701751708984</v>
      </c>
      <c r="M305" s="69">
        <v>0.99449998140335083</v>
      </c>
      <c r="N305" s="69">
        <v>-3.513200044631958</v>
      </c>
      <c r="O305" s="69">
        <v>92.593124389648438</v>
      </c>
      <c r="P305" s="68" t="b">
        <v>1</v>
      </c>
      <c r="Q305" s="69">
        <v>0.30500191805910187</v>
      </c>
      <c r="R305" s="68" t="b">
        <v>1</v>
      </c>
      <c r="S305" s="68">
        <v>3</v>
      </c>
      <c r="T305" s="68">
        <v>27</v>
      </c>
      <c r="U305" s="68" t="s">
        <v>85</v>
      </c>
      <c r="V305" s="68" t="s">
        <v>83</v>
      </c>
      <c r="W305" s="69">
        <v>0.97346763086978083</v>
      </c>
      <c r="X305" s="68" t="s">
        <v>84</v>
      </c>
      <c r="Y305" s="68" t="s">
        <v>84</v>
      </c>
      <c r="Z305" s="68" t="s">
        <v>84</v>
      </c>
      <c r="AA305" s="69">
        <v>78.535552978515625</v>
      </c>
      <c r="AB305" s="68" t="s">
        <v>83</v>
      </c>
      <c r="AC305" s="68" t="s">
        <v>83</v>
      </c>
      <c r="AD305" s="68" t="s">
        <v>83</v>
      </c>
    </row>
    <row r="306" spans="1:30" x14ac:dyDescent="0.15">
      <c r="A306" s="68">
        <v>258</v>
      </c>
      <c r="B306" s="68" t="s">
        <v>167</v>
      </c>
      <c r="C306" s="68" t="b">
        <v>0</v>
      </c>
      <c r="D306" s="68" t="s">
        <v>83</v>
      </c>
      <c r="E306" s="68" t="s">
        <v>79</v>
      </c>
      <c r="F306" s="70" t="s">
        <v>100</v>
      </c>
      <c r="G306" s="68" t="s">
        <v>83</v>
      </c>
      <c r="H306" s="68" t="s">
        <v>83</v>
      </c>
      <c r="I306" s="72" t="s">
        <v>83</v>
      </c>
      <c r="J306" s="68" t="s">
        <v>83</v>
      </c>
      <c r="K306" s="68" t="s">
        <v>83</v>
      </c>
      <c r="L306" s="69">
        <v>34.035701751708984</v>
      </c>
      <c r="M306" s="69">
        <v>0.99449998140335083</v>
      </c>
      <c r="N306" s="69">
        <v>-3.513200044631958</v>
      </c>
      <c r="O306" s="69">
        <v>92.593124389648438</v>
      </c>
      <c r="P306" s="68" t="b">
        <v>1</v>
      </c>
      <c r="Q306" s="69">
        <v>0.30500191805910187</v>
      </c>
      <c r="R306" s="68" t="b">
        <v>1</v>
      </c>
      <c r="S306" s="68">
        <v>3</v>
      </c>
      <c r="T306" s="68">
        <v>7</v>
      </c>
      <c r="U306" s="68" t="s">
        <v>99</v>
      </c>
      <c r="V306" s="68" t="s">
        <v>83</v>
      </c>
      <c r="W306" s="69">
        <v>0</v>
      </c>
      <c r="X306" s="68" t="s">
        <v>84</v>
      </c>
      <c r="Y306" s="68" t="s">
        <v>112</v>
      </c>
      <c r="Z306" s="68" t="s">
        <v>84</v>
      </c>
      <c r="AA306" s="69">
        <v>86.446685791015625</v>
      </c>
      <c r="AB306" s="69">
        <v>91.419403076171875</v>
      </c>
      <c r="AC306" s="69">
        <v>93.792739868164062</v>
      </c>
      <c r="AD306" s="69">
        <v>82.830169677734375</v>
      </c>
    </row>
    <row r="307" spans="1:30" x14ac:dyDescent="0.15">
      <c r="A307" s="68">
        <v>265</v>
      </c>
      <c r="B307" s="68" t="s">
        <v>166</v>
      </c>
      <c r="C307" s="68" t="b">
        <v>0</v>
      </c>
      <c r="D307" s="68" t="s">
        <v>97</v>
      </c>
      <c r="E307" s="68" t="s">
        <v>157</v>
      </c>
      <c r="F307" s="71">
        <v>27.58941650390625</v>
      </c>
      <c r="G307" s="69">
        <v>27.73023796081543</v>
      </c>
      <c r="H307" s="69">
        <v>0.19915162026882172</v>
      </c>
      <c r="I307" s="73">
        <v>37.861305236816406</v>
      </c>
      <c r="J307" s="69">
        <v>34.570827484130859</v>
      </c>
      <c r="K307" s="69">
        <v>4.6534371376037598</v>
      </c>
      <c r="L307" s="69">
        <v>32.949600219726562</v>
      </c>
      <c r="M307" s="69">
        <v>0.99739998579025269</v>
      </c>
      <c r="N307" s="69">
        <v>-3.396399974822998</v>
      </c>
      <c r="O307" s="69">
        <v>96.983291625976562</v>
      </c>
      <c r="P307" s="68" t="b">
        <v>1</v>
      </c>
      <c r="Q307" s="69">
        <v>0.4571393279563824</v>
      </c>
      <c r="R307" s="68" t="b">
        <v>1</v>
      </c>
      <c r="S307" s="68">
        <v>3</v>
      </c>
      <c r="T307" s="68">
        <v>19</v>
      </c>
      <c r="U307" s="68" t="s">
        <v>85</v>
      </c>
      <c r="V307" s="68" t="s">
        <v>83</v>
      </c>
      <c r="W307" s="69">
        <v>0.97948338782081035</v>
      </c>
      <c r="X307" s="68" t="s">
        <v>84</v>
      </c>
      <c r="Y307" s="68" t="s">
        <v>84</v>
      </c>
      <c r="Z307" s="68" t="s">
        <v>84</v>
      </c>
      <c r="AA307" s="69">
        <v>87.054573059082031</v>
      </c>
      <c r="AB307" s="68" t="s">
        <v>83</v>
      </c>
      <c r="AC307" s="68" t="s">
        <v>83</v>
      </c>
      <c r="AD307" s="68" t="s">
        <v>83</v>
      </c>
    </row>
    <row r="308" spans="1:30" x14ac:dyDescent="0.15">
      <c r="A308" s="68">
        <v>266</v>
      </c>
      <c r="B308" s="68" t="s">
        <v>165</v>
      </c>
      <c r="C308" s="68" t="b">
        <v>0</v>
      </c>
      <c r="D308" s="68" t="s">
        <v>95</v>
      </c>
      <c r="E308" s="68" t="s">
        <v>157</v>
      </c>
      <c r="F308" s="71">
        <v>27.519412994384766</v>
      </c>
      <c r="G308" s="69">
        <v>27.452953338623047</v>
      </c>
      <c r="H308" s="69">
        <v>9.3986794352531433E-2</v>
      </c>
      <c r="I308" s="73">
        <v>39.70147705078125</v>
      </c>
      <c r="J308" s="69">
        <v>41.573322296142578</v>
      </c>
      <c r="K308" s="69">
        <v>2.6471889019012451</v>
      </c>
      <c r="L308" s="69">
        <v>32.949600219726562</v>
      </c>
      <c r="M308" s="69">
        <v>0.99739998579025269</v>
      </c>
      <c r="N308" s="69">
        <v>-3.396399974822998</v>
      </c>
      <c r="O308" s="69">
        <v>96.983291625976562</v>
      </c>
      <c r="P308" s="68" t="b">
        <v>1</v>
      </c>
      <c r="Q308" s="69">
        <v>0.4571393279563824</v>
      </c>
      <c r="R308" s="68" t="b">
        <v>1</v>
      </c>
      <c r="S308" s="68">
        <v>3</v>
      </c>
      <c r="T308" s="68">
        <v>21</v>
      </c>
      <c r="U308" s="68" t="s">
        <v>85</v>
      </c>
      <c r="V308" s="68" t="s">
        <v>83</v>
      </c>
      <c r="W308" s="69">
        <v>0.97307116080474354</v>
      </c>
      <c r="X308" s="68" t="s">
        <v>84</v>
      </c>
      <c r="Y308" s="68" t="s">
        <v>84</v>
      </c>
      <c r="Z308" s="68" t="s">
        <v>84</v>
      </c>
      <c r="AA308" s="69">
        <v>87.054573059082031</v>
      </c>
      <c r="AB308" s="68" t="s">
        <v>83</v>
      </c>
      <c r="AC308" s="68" t="s">
        <v>83</v>
      </c>
      <c r="AD308" s="68" t="s">
        <v>83</v>
      </c>
    </row>
    <row r="309" spans="1:30" x14ac:dyDescent="0.15">
      <c r="A309" s="68">
        <v>267</v>
      </c>
      <c r="B309" s="68" t="s">
        <v>164</v>
      </c>
      <c r="C309" s="68" t="b">
        <v>0</v>
      </c>
      <c r="D309" s="68" t="s">
        <v>93</v>
      </c>
      <c r="E309" s="68" t="s">
        <v>157</v>
      </c>
      <c r="F309" s="71">
        <v>28.124485015869141</v>
      </c>
      <c r="G309" s="69">
        <v>28.061214447021484</v>
      </c>
      <c r="H309" s="69">
        <v>8.9476749300956726E-2</v>
      </c>
      <c r="I309" s="73">
        <v>26.34242057800293</v>
      </c>
      <c r="J309" s="69">
        <v>27.522224426269531</v>
      </c>
      <c r="K309" s="69">
        <v>1.6684932708740234</v>
      </c>
      <c r="L309" s="69">
        <v>32.949600219726562</v>
      </c>
      <c r="M309" s="69">
        <v>0.99739998579025269</v>
      </c>
      <c r="N309" s="69">
        <v>-3.396399974822998</v>
      </c>
      <c r="O309" s="69">
        <v>96.983291625976562</v>
      </c>
      <c r="P309" s="68" t="b">
        <v>1</v>
      </c>
      <c r="Q309" s="69">
        <v>0.4571393279563824</v>
      </c>
      <c r="R309" s="68" t="b">
        <v>1</v>
      </c>
      <c r="S309" s="68">
        <v>3</v>
      </c>
      <c r="T309" s="68">
        <v>21</v>
      </c>
      <c r="U309" s="68" t="s">
        <v>85</v>
      </c>
      <c r="V309" s="68" t="s">
        <v>83</v>
      </c>
      <c r="W309" s="69">
        <v>0.96886598804974455</v>
      </c>
      <c r="X309" s="68" t="s">
        <v>84</v>
      </c>
      <c r="Y309" s="68" t="s">
        <v>84</v>
      </c>
      <c r="Z309" s="68" t="s">
        <v>84</v>
      </c>
      <c r="AA309" s="69">
        <v>86.941841125488281</v>
      </c>
      <c r="AB309" s="68" t="s">
        <v>83</v>
      </c>
      <c r="AC309" s="68" t="s">
        <v>83</v>
      </c>
      <c r="AD309" s="68" t="s">
        <v>83</v>
      </c>
    </row>
    <row r="310" spans="1:30" x14ac:dyDescent="0.15">
      <c r="A310" s="68">
        <v>268</v>
      </c>
      <c r="B310" s="68" t="s">
        <v>163</v>
      </c>
      <c r="C310" s="68" t="b">
        <v>0</v>
      </c>
      <c r="D310" s="68" t="s">
        <v>91</v>
      </c>
      <c r="E310" s="68" t="s">
        <v>157</v>
      </c>
      <c r="F310" s="71">
        <v>27.122875213623047</v>
      </c>
      <c r="G310" s="69">
        <v>27.125942230224609</v>
      </c>
      <c r="H310" s="69">
        <v>4.3374164961278439E-3</v>
      </c>
      <c r="I310" s="73">
        <v>51.946830749511719</v>
      </c>
      <c r="J310" s="69">
        <v>51.839042663574219</v>
      </c>
      <c r="K310" s="69">
        <v>0.15243537724018097</v>
      </c>
      <c r="L310" s="69">
        <v>32.949600219726562</v>
      </c>
      <c r="M310" s="69">
        <v>0.99739998579025269</v>
      </c>
      <c r="N310" s="69">
        <v>-3.396399974822998</v>
      </c>
      <c r="O310" s="69">
        <v>96.983291625976562</v>
      </c>
      <c r="P310" s="68" t="b">
        <v>1</v>
      </c>
      <c r="Q310" s="69">
        <v>0.4571393279563824</v>
      </c>
      <c r="R310" s="68" t="b">
        <v>1</v>
      </c>
      <c r="S310" s="68">
        <v>3</v>
      </c>
      <c r="T310" s="68">
        <v>20</v>
      </c>
      <c r="U310" s="68" t="s">
        <v>85</v>
      </c>
      <c r="V310" s="68" t="s">
        <v>83</v>
      </c>
      <c r="W310" s="69">
        <v>0.96370784596796388</v>
      </c>
      <c r="X310" s="68" t="s">
        <v>84</v>
      </c>
      <c r="Y310" s="68" t="s">
        <v>84</v>
      </c>
      <c r="Z310" s="68" t="s">
        <v>84</v>
      </c>
      <c r="AA310" s="69">
        <v>86.941841125488281</v>
      </c>
      <c r="AB310" s="68" t="s">
        <v>83</v>
      </c>
      <c r="AC310" s="68" t="s">
        <v>83</v>
      </c>
      <c r="AD310" s="68" t="s">
        <v>83</v>
      </c>
    </row>
    <row r="311" spans="1:30" x14ac:dyDescent="0.15">
      <c r="A311" s="68">
        <v>269</v>
      </c>
      <c r="B311" s="68" t="s">
        <v>162</v>
      </c>
      <c r="C311" s="68" t="b">
        <v>0</v>
      </c>
      <c r="D311" s="68" t="s">
        <v>83</v>
      </c>
      <c r="E311" s="68" t="s">
        <v>157</v>
      </c>
      <c r="F311" s="71">
        <v>22.961511611938477</v>
      </c>
      <c r="G311" s="69">
        <v>22.844106674194336</v>
      </c>
      <c r="H311" s="69">
        <v>0.16603565216064453</v>
      </c>
      <c r="I311" s="73">
        <v>1000</v>
      </c>
      <c r="J311" s="68" t="s">
        <v>83</v>
      </c>
      <c r="K311" s="68" t="s">
        <v>83</v>
      </c>
      <c r="L311" s="69">
        <v>32.949600219726562</v>
      </c>
      <c r="M311" s="69">
        <v>0.99739998579025269</v>
      </c>
      <c r="N311" s="69">
        <v>-3.396399974822998</v>
      </c>
      <c r="O311" s="69">
        <v>96.983291625976562</v>
      </c>
      <c r="P311" s="68" t="b">
        <v>1</v>
      </c>
      <c r="Q311" s="69">
        <v>0.4571393279563824</v>
      </c>
      <c r="R311" s="68" t="b">
        <v>1</v>
      </c>
      <c r="S311" s="68">
        <v>3</v>
      </c>
      <c r="T311" s="68">
        <v>17</v>
      </c>
      <c r="U311" s="68" t="s">
        <v>85</v>
      </c>
      <c r="V311" s="68" t="s">
        <v>83</v>
      </c>
      <c r="W311" s="69">
        <v>0.98436655761458003</v>
      </c>
      <c r="X311" s="68" t="s">
        <v>84</v>
      </c>
      <c r="Y311" s="68" t="s">
        <v>84</v>
      </c>
      <c r="Z311" s="68" t="s">
        <v>84</v>
      </c>
      <c r="AA311" s="69">
        <v>86.985580444335938</v>
      </c>
      <c r="AB311" s="68" t="s">
        <v>83</v>
      </c>
      <c r="AC311" s="68" t="s">
        <v>83</v>
      </c>
      <c r="AD311" s="68" t="s">
        <v>83</v>
      </c>
    </row>
    <row r="312" spans="1:30" x14ac:dyDescent="0.15">
      <c r="A312" s="68">
        <v>270</v>
      </c>
      <c r="B312" s="68" t="s">
        <v>161</v>
      </c>
      <c r="C312" s="68" t="b">
        <v>0</v>
      </c>
      <c r="D312" s="68" t="s">
        <v>83</v>
      </c>
      <c r="E312" s="68" t="s">
        <v>157</v>
      </c>
      <c r="F312" s="71">
        <v>26.160568237304688</v>
      </c>
      <c r="G312" s="69">
        <v>26.090541839599609</v>
      </c>
      <c r="H312" s="69">
        <v>9.9033631384372711E-2</v>
      </c>
      <c r="I312" s="73">
        <v>100</v>
      </c>
      <c r="J312" s="68" t="s">
        <v>83</v>
      </c>
      <c r="K312" s="68" t="s">
        <v>83</v>
      </c>
      <c r="L312" s="69">
        <v>32.949600219726562</v>
      </c>
      <c r="M312" s="69">
        <v>0.99739998579025269</v>
      </c>
      <c r="N312" s="69">
        <v>-3.396399974822998</v>
      </c>
      <c r="O312" s="69">
        <v>96.983291625976562</v>
      </c>
      <c r="P312" s="68" t="b">
        <v>1</v>
      </c>
      <c r="Q312" s="69">
        <v>0.4571393279563824</v>
      </c>
      <c r="R312" s="68" t="b">
        <v>1</v>
      </c>
      <c r="S312" s="68">
        <v>3</v>
      </c>
      <c r="T312" s="68">
        <v>21</v>
      </c>
      <c r="U312" s="68" t="s">
        <v>85</v>
      </c>
      <c r="V312" s="68" t="s">
        <v>83</v>
      </c>
      <c r="W312" s="69">
        <v>0.96460467948385886</v>
      </c>
      <c r="X312" s="68" t="s">
        <v>84</v>
      </c>
      <c r="Y312" s="68" t="s">
        <v>84</v>
      </c>
      <c r="Z312" s="68" t="s">
        <v>84</v>
      </c>
      <c r="AA312" s="69">
        <v>87.324302673339844</v>
      </c>
      <c r="AB312" s="68" t="s">
        <v>83</v>
      </c>
      <c r="AC312" s="68" t="s">
        <v>83</v>
      </c>
      <c r="AD312" s="68" t="s">
        <v>83</v>
      </c>
    </row>
    <row r="313" spans="1:30" x14ac:dyDescent="0.15">
      <c r="A313" s="68">
        <v>271</v>
      </c>
      <c r="B313" s="68" t="s">
        <v>160</v>
      </c>
      <c r="C313" s="68" t="b">
        <v>0</v>
      </c>
      <c r="D313" s="68" t="s">
        <v>83</v>
      </c>
      <c r="E313" s="68" t="s">
        <v>157</v>
      </c>
      <c r="F313" s="71">
        <v>29.492429733276367</v>
      </c>
      <c r="G313" s="69">
        <v>29.434684753417969</v>
      </c>
      <c r="H313" s="69">
        <v>8.1663735210895538E-2</v>
      </c>
      <c r="I313" s="73">
        <v>10</v>
      </c>
      <c r="J313" s="68" t="s">
        <v>83</v>
      </c>
      <c r="K313" s="68" t="s">
        <v>83</v>
      </c>
      <c r="L313" s="69">
        <v>32.949600219726562</v>
      </c>
      <c r="M313" s="69">
        <v>0.99739998579025269</v>
      </c>
      <c r="N313" s="69">
        <v>-3.396399974822998</v>
      </c>
      <c r="O313" s="69">
        <v>96.983291625976562</v>
      </c>
      <c r="P313" s="68" t="b">
        <v>1</v>
      </c>
      <c r="Q313" s="69">
        <v>0.4571393279563824</v>
      </c>
      <c r="R313" s="68" t="b">
        <v>1</v>
      </c>
      <c r="S313" s="68">
        <v>3</v>
      </c>
      <c r="T313" s="68">
        <v>23</v>
      </c>
      <c r="U313" s="68" t="s">
        <v>85</v>
      </c>
      <c r="V313" s="68" t="s">
        <v>83</v>
      </c>
      <c r="W313" s="69">
        <v>0.95919915034644088</v>
      </c>
      <c r="X313" s="68" t="s">
        <v>84</v>
      </c>
      <c r="Y313" s="68" t="s">
        <v>84</v>
      </c>
      <c r="Z313" s="68" t="s">
        <v>84</v>
      </c>
      <c r="AA313" s="69">
        <v>87.324302673339844</v>
      </c>
      <c r="AB313" s="68" t="s">
        <v>83</v>
      </c>
      <c r="AC313" s="68" t="s">
        <v>83</v>
      </c>
      <c r="AD313" s="68" t="s">
        <v>83</v>
      </c>
    </row>
    <row r="314" spans="1:30" x14ac:dyDescent="0.15">
      <c r="A314" s="68">
        <v>272</v>
      </c>
      <c r="B314" s="68" t="s">
        <v>159</v>
      </c>
      <c r="C314" s="68" t="b">
        <v>0</v>
      </c>
      <c r="D314" s="68" t="s">
        <v>83</v>
      </c>
      <c r="E314" s="68" t="s">
        <v>157</v>
      </c>
      <c r="F314" s="71">
        <v>33.353549957275391</v>
      </c>
      <c r="G314" s="69">
        <v>33.05084228515625</v>
      </c>
      <c r="H314" s="69">
        <v>0.42809328436851501</v>
      </c>
      <c r="I314" s="73">
        <v>1</v>
      </c>
      <c r="J314" s="68" t="s">
        <v>83</v>
      </c>
      <c r="K314" s="68" t="s">
        <v>83</v>
      </c>
      <c r="L314" s="69">
        <v>32.949600219726562</v>
      </c>
      <c r="M314" s="69">
        <v>0.99739998579025269</v>
      </c>
      <c r="N314" s="69">
        <v>-3.396399974822998</v>
      </c>
      <c r="O314" s="69">
        <v>96.983291625976562</v>
      </c>
      <c r="P314" s="68" t="b">
        <v>1</v>
      </c>
      <c r="Q314" s="69">
        <v>0.4571393279563824</v>
      </c>
      <c r="R314" s="68" t="b">
        <v>1</v>
      </c>
      <c r="S314" s="68">
        <v>3</v>
      </c>
      <c r="T314" s="68">
        <v>27</v>
      </c>
      <c r="U314" s="68" t="s">
        <v>85</v>
      </c>
      <c r="V314" s="68" t="s">
        <v>83</v>
      </c>
      <c r="W314" s="69">
        <v>0.94612672725521274</v>
      </c>
      <c r="X314" s="68" t="s">
        <v>84</v>
      </c>
      <c r="Y314" s="68" t="s">
        <v>84</v>
      </c>
      <c r="Z314" s="68" t="s">
        <v>84</v>
      </c>
      <c r="AA314" s="69">
        <v>87.324302673339844</v>
      </c>
      <c r="AB314" s="68" t="s">
        <v>83</v>
      </c>
      <c r="AC314" s="68" t="s">
        <v>83</v>
      </c>
      <c r="AD314" s="68" t="s">
        <v>83</v>
      </c>
    </row>
    <row r="315" spans="1:30" x14ac:dyDescent="0.15">
      <c r="A315" s="68">
        <v>273</v>
      </c>
      <c r="B315" s="68" t="s">
        <v>158</v>
      </c>
      <c r="C315" s="68" t="b">
        <v>0</v>
      </c>
      <c r="D315" s="68" t="s">
        <v>83</v>
      </c>
      <c r="E315" s="68" t="s">
        <v>157</v>
      </c>
      <c r="F315" s="70" t="s">
        <v>100</v>
      </c>
      <c r="G315" s="68" t="s">
        <v>83</v>
      </c>
      <c r="H315" s="68" t="s">
        <v>83</v>
      </c>
      <c r="I315" s="72" t="s">
        <v>83</v>
      </c>
      <c r="J315" s="68" t="s">
        <v>83</v>
      </c>
      <c r="K315" s="68" t="s">
        <v>83</v>
      </c>
      <c r="L315" s="69">
        <v>32.949600219726562</v>
      </c>
      <c r="M315" s="69">
        <v>0.99739998579025269</v>
      </c>
      <c r="N315" s="69">
        <v>-3.396399974822998</v>
      </c>
      <c r="O315" s="69">
        <v>96.983291625976562</v>
      </c>
      <c r="P315" s="68" t="b">
        <v>1</v>
      </c>
      <c r="Q315" s="69">
        <v>0.4571393279563824</v>
      </c>
      <c r="R315" s="68" t="b">
        <v>1</v>
      </c>
      <c r="S315" s="68">
        <v>3</v>
      </c>
      <c r="T315" s="68">
        <v>39</v>
      </c>
      <c r="U315" s="68" t="s">
        <v>99</v>
      </c>
      <c r="V315" s="68" t="s">
        <v>83</v>
      </c>
      <c r="W315" s="69">
        <v>0</v>
      </c>
      <c r="X315" s="68" t="s">
        <v>84</v>
      </c>
      <c r="Y315" s="68" t="s">
        <v>84</v>
      </c>
      <c r="Z315" s="68" t="s">
        <v>84</v>
      </c>
      <c r="AA315" s="69">
        <v>62.030364990234375</v>
      </c>
      <c r="AB315" s="68" t="s">
        <v>83</v>
      </c>
      <c r="AC315" s="68" t="s">
        <v>83</v>
      </c>
      <c r="AD315" s="68" t="s">
        <v>83</v>
      </c>
    </row>
    <row r="316" spans="1:30" x14ac:dyDescent="0.15">
      <c r="A316" s="68">
        <v>274</v>
      </c>
      <c r="B316" s="68" t="s">
        <v>156</v>
      </c>
      <c r="C316" s="68" t="b">
        <v>0</v>
      </c>
      <c r="D316" s="68" t="s">
        <v>97</v>
      </c>
      <c r="E316" s="68" t="s">
        <v>79</v>
      </c>
      <c r="F316" s="71">
        <v>28.112310409545898</v>
      </c>
      <c r="G316" s="69">
        <v>28.326992034912109</v>
      </c>
      <c r="H316" s="69">
        <v>0.30360430479049683</v>
      </c>
      <c r="I316" s="73">
        <v>48.533123016357422</v>
      </c>
      <c r="J316" s="69">
        <v>42.581039428710938</v>
      </c>
      <c r="K316" s="69">
        <v>8.4175195693969727</v>
      </c>
      <c r="L316" s="69">
        <v>34.035701751708984</v>
      </c>
      <c r="M316" s="69">
        <v>0.99449998140335083</v>
      </c>
      <c r="N316" s="69">
        <v>-3.513200044631958</v>
      </c>
      <c r="O316" s="69">
        <v>92.593124389648438</v>
      </c>
      <c r="P316" s="68" t="b">
        <v>1</v>
      </c>
      <c r="Q316" s="69">
        <v>0.30500191805910187</v>
      </c>
      <c r="R316" s="68" t="b">
        <v>1</v>
      </c>
      <c r="S316" s="68">
        <v>3</v>
      </c>
      <c r="T316" s="68">
        <v>22</v>
      </c>
      <c r="U316" s="68" t="s">
        <v>85</v>
      </c>
      <c r="V316" s="68" t="s">
        <v>83</v>
      </c>
      <c r="W316" s="69">
        <v>0.97051971181300534</v>
      </c>
      <c r="X316" s="68" t="s">
        <v>84</v>
      </c>
      <c r="Y316" s="68" t="s">
        <v>84</v>
      </c>
      <c r="Z316" s="68" t="s">
        <v>84</v>
      </c>
      <c r="AA316" s="69">
        <v>78.384490966796875</v>
      </c>
      <c r="AB316" s="68" t="s">
        <v>83</v>
      </c>
      <c r="AC316" s="68" t="s">
        <v>83</v>
      </c>
      <c r="AD316" s="68" t="s">
        <v>83</v>
      </c>
    </row>
    <row r="317" spans="1:30" x14ac:dyDescent="0.15">
      <c r="A317" s="68">
        <v>275</v>
      </c>
      <c r="B317" s="68" t="s">
        <v>155</v>
      </c>
      <c r="C317" s="68" t="b">
        <v>0</v>
      </c>
      <c r="D317" s="68" t="s">
        <v>95</v>
      </c>
      <c r="E317" s="68" t="s">
        <v>79</v>
      </c>
      <c r="F317" s="71">
        <v>28.069778442382812</v>
      </c>
      <c r="G317" s="69">
        <v>27.921825408935547</v>
      </c>
      <c r="H317" s="69">
        <v>0.20923852920532227</v>
      </c>
      <c r="I317" s="73">
        <v>49.905059814453125</v>
      </c>
      <c r="J317" s="69">
        <v>55.245513916015625</v>
      </c>
      <c r="K317" s="69">
        <v>7.5525426864624023</v>
      </c>
      <c r="L317" s="69">
        <v>34.035701751708984</v>
      </c>
      <c r="M317" s="69">
        <v>0.99449998140335083</v>
      </c>
      <c r="N317" s="69">
        <v>-3.513200044631958</v>
      </c>
      <c r="O317" s="69">
        <v>92.593124389648438</v>
      </c>
      <c r="P317" s="68" t="b">
        <v>1</v>
      </c>
      <c r="Q317" s="69">
        <v>0.30500191805910187</v>
      </c>
      <c r="R317" s="68" t="b">
        <v>1</v>
      </c>
      <c r="S317" s="68">
        <v>3</v>
      </c>
      <c r="T317" s="68">
        <v>22</v>
      </c>
      <c r="U317" s="68" t="s">
        <v>85</v>
      </c>
      <c r="V317" s="68" t="s">
        <v>83</v>
      </c>
      <c r="W317" s="69">
        <v>0.98593347728455538</v>
      </c>
      <c r="X317" s="68" t="s">
        <v>84</v>
      </c>
      <c r="Y317" s="68" t="s">
        <v>84</v>
      </c>
      <c r="Z317" s="68" t="s">
        <v>84</v>
      </c>
      <c r="AA317" s="69">
        <v>78.271697998046875</v>
      </c>
      <c r="AB317" s="68" t="s">
        <v>83</v>
      </c>
      <c r="AC317" s="68" t="s">
        <v>83</v>
      </c>
      <c r="AD317" s="68" t="s">
        <v>83</v>
      </c>
    </row>
    <row r="318" spans="1:30" x14ac:dyDescent="0.15">
      <c r="A318" s="68">
        <v>276</v>
      </c>
      <c r="B318" s="68" t="s">
        <v>154</v>
      </c>
      <c r="C318" s="68" t="b">
        <v>0</v>
      </c>
      <c r="D318" s="68" t="s">
        <v>93</v>
      </c>
      <c r="E318" s="68" t="s">
        <v>79</v>
      </c>
      <c r="F318" s="71">
        <v>29.503795623779297</v>
      </c>
      <c r="G318" s="69">
        <v>29.255096435546875</v>
      </c>
      <c r="H318" s="69">
        <v>0.35171240568161011</v>
      </c>
      <c r="I318" s="73">
        <v>19.496866226196289</v>
      </c>
      <c r="J318" s="69">
        <v>23.254039764404297</v>
      </c>
      <c r="K318" s="69">
        <v>5.3134469985961914</v>
      </c>
      <c r="L318" s="69">
        <v>34.035701751708984</v>
      </c>
      <c r="M318" s="69">
        <v>0.99449998140335083</v>
      </c>
      <c r="N318" s="69">
        <v>-3.513200044631958</v>
      </c>
      <c r="O318" s="69">
        <v>92.593124389648438</v>
      </c>
      <c r="P318" s="68" t="b">
        <v>1</v>
      </c>
      <c r="Q318" s="69">
        <v>0.30500191805910187</v>
      </c>
      <c r="R318" s="68" t="b">
        <v>1</v>
      </c>
      <c r="S318" s="68">
        <v>3</v>
      </c>
      <c r="T318" s="68">
        <v>23</v>
      </c>
      <c r="U318" s="68" t="s">
        <v>85</v>
      </c>
      <c r="V318" s="68" t="s">
        <v>83</v>
      </c>
      <c r="W318" s="69">
        <v>0.9843516588309299</v>
      </c>
      <c r="X318" s="68" t="s">
        <v>84</v>
      </c>
      <c r="Y318" s="68" t="s">
        <v>84</v>
      </c>
      <c r="Z318" s="68" t="s">
        <v>84</v>
      </c>
      <c r="AA318" s="69">
        <v>78.271697998046875</v>
      </c>
      <c r="AB318" s="68" t="s">
        <v>83</v>
      </c>
      <c r="AC318" s="68" t="s">
        <v>83</v>
      </c>
      <c r="AD318" s="68" t="s">
        <v>83</v>
      </c>
    </row>
    <row r="319" spans="1:30" x14ac:dyDescent="0.15">
      <c r="A319" s="68">
        <v>277</v>
      </c>
      <c r="B319" s="68" t="s">
        <v>153</v>
      </c>
      <c r="C319" s="68" t="b">
        <v>0</v>
      </c>
      <c r="D319" s="68" t="s">
        <v>91</v>
      </c>
      <c r="E319" s="68" t="s">
        <v>79</v>
      </c>
      <c r="F319" s="71">
        <v>28.212360382080078</v>
      </c>
      <c r="G319" s="69">
        <v>28.066600799560547</v>
      </c>
      <c r="H319" s="69">
        <v>0.20613382756710052</v>
      </c>
      <c r="I319" s="73">
        <v>45.452728271484375</v>
      </c>
      <c r="J319" s="69">
        <v>50.237445831298828</v>
      </c>
      <c r="K319" s="69">
        <v>6.7666125297546387</v>
      </c>
      <c r="L319" s="69">
        <v>34.035701751708984</v>
      </c>
      <c r="M319" s="69">
        <v>0.99449998140335083</v>
      </c>
      <c r="N319" s="69">
        <v>-3.513200044631958</v>
      </c>
      <c r="O319" s="69">
        <v>92.593124389648438</v>
      </c>
      <c r="P319" s="68" t="b">
        <v>1</v>
      </c>
      <c r="Q319" s="69">
        <v>0.30500191805910187</v>
      </c>
      <c r="R319" s="68" t="b">
        <v>1</v>
      </c>
      <c r="S319" s="68">
        <v>3</v>
      </c>
      <c r="T319" s="68">
        <v>22</v>
      </c>
      <c r="U319" s="68" t="s">
        <v>85</v>
      </c>
      <c r="V319" s="68" t="s">
        <v>83</v>
      </c>
      <c r="W319" s="69">
        <v>0.9666939673822621</v>
      </c>
      <c r="X319" s="68" t="s">
        <v>84</v>
      </c>
      <c r="Y319" s="68" t="s">
        <v>84</v>
      </c>
      <c r="Z319" s="68" t="s">
        <v>84</v>
      </c>
      <c r="AA319" s="69">
        <v>78.368118286132812</v>
      </c>
      <c r="AB319" s="68" t="s">
        <v>83</v>
      </c>
      <c r="AC319" s="68" t="s">
        <v>83</v>
      </c>
      <c r="AD319" s="68" t="s">
        <v>83</v>
      </c>
    </row>
    <row r="320" spans="1:30" x14ac:dyDescent="0.15">
      <c r="A320" s="68">
        <v>278</v>
      </c>
      <c r="B320" s="68" t="s">
        <v>152</v>
      </c>
      <c r="C320" s="68" t="b">
        <v>0</v>
      </c>
      <c r="D320" s="68" t="s">
        <v>83</v>
      </c>
      <c r="E320" s="68" t="s">
        <v>79</v>
      </c>
      <c r="F320" s="71">
        <v>23.728155136108398</v>
      </c>
      <c r="G320" s="69">
        <v>23.663036346435547</v>
      </c>
      <c r="H320" s="69">
        <v>9.2091873288154602E-2</v>
      </c>
      <c r="I320" s="73">
        <v>1000</v>
      </c>
      <c r="J320" s="68" t="s">
        <v>83</v>
      </c>
      <c r="K320" s="68" t="s">
        <v>83</v>
      </c>
      <c r="L320" s="69">
        <v>34.035701751708984</v>
      </c>
      <c r="M320" s="69">
        <v>0.99449998140335083</v>
      </c>
      <c r="N320" s="69">
        <v>-3.513200044631958</v>
      </c>
      <c r="O320" s="69">
        <v>92.593124389648438</v>
      </c>
      <c r="P320" s="68" t="b">
        <v>1</v>
      </c>
      <c r="Q320" s="69">
        <v>0.30500191805910187</v>
      </c>
      <c r="R320" s="68" t="b">
        <v>1</v>
      </c>
      <c r="S320" s="68">
        <v>3</v>
      </c>
      <c r="T320" s="68">
        <v>18</v>
      </c>
      <c r="U320" s="68" t="s">
        <v>85</v>
      </c>
      <c r="V320" s="68" t="s">
        <v>83</v>
      </c>
      <c r="W320" s="69">
        <v>0.99016420859433696</v>
      </c>
      <c r="X320" s="68" t="s">
        <v>84</v>
      </c>
      <c r="Y320" s="68" t="s">
        <v>84</v>
      </c>
      <c r="Z320" s="68" t="s">
        <v>84</v>
      </c>
      <c r="AA320" s="69">
        <v>78.25543212890625</v>
      </c>
      <c r="AB320" s="68" t="s">
        <v>83</v>
      </c>
      <c r="AC320" s="68" t="s">
        <v>83</v>
      </c>
      <c r="AD320" s="68" t="s">
        <v>83</v>
      </c>
    </row>
    <row r="321" spans="1:30" x14ac:dyDescent="0.15">
      <c r="A321" s="68">
        <v>279</v>
      </c>
      <c r="B321" s="68" t="s">
        <v>151</v>
      </c>
      <c r="C321" s="68" t="b">
        <v>0</v>
      </c>
      <c r="D321" s="68" t="s">
        <v>83</v>
      </c>
      <c r="E321" s="68" t="s">
        <v>79</v>
      </c>
      <c r="F321" s="71">
        <v>27.035440444946289</v>
      </c>
      <c r="G321" s="69">
        <v>26.90032958984375</v>
      </c>
      <c r="H321" s="69">
        <v>0.19107560813426971</v>
      </c>
      <c r="I321" s="73">
        <v>100</v>
      </c>
      <c r="J321" s="68" t="s">
        <v>83</v>
      </c>
      <c r="K321" s="68" t="s">
        <v>83</v>
      </c>
      <c r="L321" s="69">
        <v>34.035701751708984</v>
      </c>
      <c r="M321" s="69">
        <v>0.99449998140335083</v>
      </c>
      <c r="N321" s="69">
        <v>-3.513200044631958</v>
      </c>
      <c r="O321" s="69">
        <v>92.593124389648438</v>
      </c>
      <c r="P321" s="68" t="b">
        <v>1</v>
      </c>
      <c r="Q321" s="69">
        <v>0.30500191805910187</v>
      </c>
      <c r="R321" s="68" t="b">
        <v>1</v>
      </c>
      <c r="S321" s="68">
        <v>3</v>
      </c>
      <c r="T321" s="68">
        <v>22</v>
      </c>
      <c r="U321" s="68" t="s">
        <v>85</v>
      </c>
      <c r="V321" s="68" t="s">
        <v>83</v>
      </c>
      <c r="W321" s="69">
        <v>0.98360895670687998</v>
      </c>
      <c r="X321" s="68" t="s">
        <v>84</v>
      </c>
      <c r="Y321" s="68" t="s">
        <v>84</v>
      </c>
      <c r="Z321" s="68" t="s">
        <v>84</v>
      </c>
      <c r="AA321" s="69">
        <v>78.593490600585938</v>
      </c>
      <c r="AB321" s="68" t="s">
        <v>83</v>
      </c>
      <c r="AC321" s="68" t="s">
        <v>83</v>
      </c>
      <c r="AD321" s="68" t="s">
        <v>83</v>
      </c>
    </row>
    <row r="322" spans="1:30" x14ac:dyDescent="0.15">
      <c r="A322" s="68">
        <v>280</v>
      </c>
      <c r="B322" s="68" t="s">
        <v>150</v>
      </c>
      <c r="C322" s="68" t="b">
        <v>0</v>
      </c>
      <c r="D322" s="68" t="s">
        <v>83</v>
      </c>
      <c r="E322" s="68" t="s">
        <v>79</v>
      </c>
      <c r="F322" s="71">
        <v>30.604848861694336</v>
      </c>
      <c r="G322" s="69">
        <v>30.238866806030273</v>
      </c>
      <c r="H322" s="69">
        <v>0.51757681369781494</v>
      </c>
      <c r="I322" s="73">
        <v>10</v>
      </c>
      <c r="J322" s="68" t="s">
        <v>83</v>
      </c>
      <c r="K322" s="68" t="s">
        <v>83</v>
      </c>
      <c r="L322" s="69">
        <v>34.035701751708984</v>
      </c>
      <c r="M322" s="69">
        <v>0.99449998140335083</v>
      </c>
      <c r="N322" s="69">
        <v>-3.513200044631958</v>
      </c>
      <c r="O322" s="69">
        <v>92.593124389648438</v>
      </c>
      <c r="P322" s="68" t="b">
        <v>1</v>
      </c>
      <c r="Q322" s="69">
        <v>0.30500191805910187</v>
      </c>
      <c r="R322" s="68" t="b">
        <v>1</v>
      </c>
      <c r="S322" s="68">
        <v>3</v>
      </c>
      <c r="T322" s="68">
        <v>26</v>
      </c>
      <c r="U322" s="68" t="s">
        <v>85</v>
      </c>
      <c r="V322" s="68" t="s">
        <v>83</v>
      </c>
      <c r="W322" s="69">
        <v>0.9802001154735871</v>
      </c>
      <c r="X322" s="68" t="s">
        <v>84</v>
      </c>
      <c r="Y322" s="68" t="s">
        <v>84</v>
      </c>
      <c r="Z322" s="68" t="s">
        <v>112</v>
      </c>
      <c r="AA322" s="69">
        <v>78.593490600585938</v>
      </c>
      <c r="AB322" s="68" t="s">
        <v>83</v>
      </c>
      <c r="AC322" s="68" t="s">
        <v>83</v>
      </c>
      <c r="AD322" s="68" t="s">
        <v>83</v>
      </c>
    </row>
    <row r="323" spans="1:30" x14ac:dyDescent="0.15">
      <c r="A323" s="68">
        <v>281</v>
      </c>
      <c r="B323" s="68" t="s">
        <v>149</v>
      </c>
      <c r="C323" s="68" t="b">
        <v>0</v>
      </c>
      <c r="D323" s="68" t="s">
        <v>83</v>
      </c>
      <c r="E323" s="68" t="s">
        <v>79</v>
      </c>
      <c r="F323" s="71">
        <v>34.348968505859375</v>
      </c>
      <c r="G323" s="69">
        <v>34.261161804199219</v>
      </c>
      <c r="H323" s="69">
        <v>0.12418012320995331</v>
      </c>
      <c r="I323" s="73">
        <v>1</v>
      </c>
      <c r="J323" s="68" t="s">
        <v>83</v>
      </c>
      <c r="K323" s="68" t="s">
        <v>83</v>
      </c>
      <c r="L323" s="69">
        <v>34.035701751708984</v>
      </c>
      <c r="M323" s="69">
        <v>0.99449998140335083</v>
      </c>
      <c r="N323" s="69">
        <v>-3.513200044631958</v>
      </c>
      <c r="O323" s="69">
        <v>92.593124389648438</v>
      </c>
      <c r="P323" s="68" t="b">
        <v>1</v>
      </c>
      <c r="Q323" s="69">
        <v>0.30500191805910187</v>
      </c>
      <c r="R323" s="68" t="b">
        <v>1</v>
      </c>
      <c r="S323" s="68">
        <v>3</v>
      </c>
      <c r="T323" s="68">
        <v>29</v>
      </c>
      <c r="U323" s="68" t="s">
        <v>85</v>
      </c>
      <c r="V323" s="68" t="s">
        <v>83</v>
      </c>
      <c r="W323" s="69">
        <v>0.9671618958411613</v>
      </c>
      <c r="X323" s="68" t="s">
        <v>84</v>
      </c>
      <c r="Y323" s="68" t="s">
        <v>84</v>
      </c>
      <c r="Z323" s="68" t="s">
        <v>84</v>
      </c>
      <c r="AA323" s="69">
        <v>78.535552978515625</v>
      </c>
      <c r="AB323" s="68" t="s">
        <v>83</v>
      </c>
      <c r="AC323" s="68" t="s">
        <v>83</v>
      </c>
      <c r="AD323" s="68" t="s">
        <v>83</v>
      </c>
    </row>
    <row r="324" spans="1:30" x14ac:dyDescent="0.15">
      <c r="A324" s="68">
        <v>282</v>
      </c>
      <c r="B324" s="68" t="s">
        <v>148</v>
      </c>
      <c r="C324" s="68" t="b">
        <v>0</v>
      </c>
      <c r="D324" s="68" t="s">
        <v>83</v>
      </c>
      <c r="E324" s="68" t="s">
        <v>79</v>
      </c>
      <c r="F324" s="70" t="s">
        <v>100</v>
      </c>
      <c r="G324" s="68" t="s">
        <v>83</v>
      </c>
      <c r="H324" s="68" t="s">
        <v>83</v>
      </c>
      <c r="I324" s="72" t="s">
        <v>83</v>
      </c>
      <c r="J324" s="68" t="s">
        <v>83</v>
      </c>
      <c r="K324" s="68" t="s">
        <v>83</v>
      </c>
      <c r="L324" s="69">
        <v>34.035701751708984</v>
      </c>
      <c r="M324" s="69">
        <v>0.99449998140335083</v>
      </c>
      <c r="N324" s="69">
        <v>-3.513200044631958</v>
      </c>
      <c r="O324" s="69">
        <v>92.593124389648438</v>
      </c>
      <c r="P324" s="68" t="b">
        <v>1</v>
      </c>
      <c r="Q324" s="69">
        <v>0.30500191805910187</v>
      </c>
      <c r="R324" s="68" t="b">
        <v>1</v>
      </c>
      <c r="S324" s="68">
        <v>3</v>
      </c>
      <c r="T324" s="68">
        <v>39</v>
      </c>
      <c r="U324" s="68" t="s">
        <v>99</v>
      </c>
      <c r="V324" s="68" t="s">
        <v>83</v>
      </c>
      <c r="W324" s="69">
        <v>0</v>
      </c>
      <c r="X324" s="68" t="s">
        <v>84</v>
      </c>
      <c r="Y324" s="68" t="s">
        <v>112</v>
      </c>
      <c r="Z324" s="68" t="s">
        <v>84</v>
      </c>
      <c r="AA324" s="69">
        <v>88.028915405273438</v>
      </c>
      <c r="AB324" s="69">
        <v>90.289230346679688</v>
      </c>
      <c r="AC324" s="69">
        <v>80.908889770507812</v>
      </c>
      <c r="AD324" s="69">
        <v>83.621284484863281</v>
      </c>
    </row>
    <row r="325" spans="1:30" x14ac:dyDescent="0.15">
      <c r="A325" s="68">
        <v>289</v>
      </c>
      <c r="B325" s="68" t="s">
        <v>147</v>
      </c>
      <c r="C325" s="68" t="b">
        <v>0</v>
      </c>
      <c r="D325" s="68" t="s">
        <v>97</v>
      </c>
      <c r="E325" s="68" t="s">
        <v>77</v>
      </c>
      <c r="F325" s="71">
        <v>33.9857177734375</v>
      </c>
      <c r="G325" s="69">
        <v>33.952857971191406</v>
      </c>
      <c r="H325" s="69">
        <v>4.647347703576088E-2</v>
      </c>
      <c r="I325" s="73">
        <v>22.054828643798828</v>
      </c>
      <c r="J325" s="69">
        <v>22.463634490966797</v>
      </c>
      <c r="K325" s="69">
        <v>0.57813739776611328</v>
      </c>
      <c r="L325" s="69">
        <v>39.571201324462891</v>
      </c>
      <c r="M325" s="69">
        <v>0.99650001525878906</v>
      </c>
      <c r="N325" s="69">
        <v>-4.1574001312255859</v>
      </c>
      <c r="O325" s="69">
        <v>73.994270324707031</v>
      </c>
      <c r="P325" s="68" t="b">
        <v>1</v>
      </c>
      <c r="Q325" s="69">
        <v>0.23872747123953814</v>
      </c>
      <c r="R325" s="68" t="b">
        <v>1</v>
      </c>
      <c r="S325" s="68">
        <v>3</v>
      </c>
      <c r="T325" s="68">
        <v>28</v>
      </c>
      <c r="U325" s="68" t="s">
        <v>85</v>
      </c>
      <c r="V325" s="68" t="s">
        <v>83</v>
      </c>
      <c r="W325" s="69">
        <v>0.96443547704402144</v>
      </c>
      <c r="X325" s="68" t="s">
        <v>84</v>
      </c>
      <c r="Y325" s="68" t="s">
        <v>84</v>
      </c>
      <c r="Z325" s="68" t="s">
        <v>84</v>
      </c>
      <c r="AA325" s="69">
        <v>81.530967712402344</v>
      </c>
      <c r="AB325" s="68" t="s">
        <v>83</v>
      </c>
      <c r="AC325" s="68" t="s">
        <v>83</v>
      </c>
      <c r="AD325" s="68" t="s">
        <v>83</v>
      </c>
    </row>
    <row r="326" spans="1:30" x14ac:dyDescent="0.15">
      <c r="A326" s="68">
        <v>290</v>
      </c>
      <c r="B326" s="68" t="s">
        <v>146</v>
      </c>
      <c r="C326" s="68" t="b">
        <v>0</v>
      </c>
      <c r="D326" s="68" t="s">
        <v>95</v>
      </c>
      <c r="E326" s="68" t="s">
        <v>77</v>
      </c>
      <c r="F326" s="71">
        <v>33.508502960205078</v>
      </c>
      <c r="G326" s="69">
        <v>33.434333801269531</v>
      </c>
      <c r="H326" s="69">
        <v>0.10489103198051453</v>
      </c>
      <c r="I326" s="73">
        <v>28.727016448974609</v>
      </c>
      <c r="J326" s="69">
        <v>29.956916809082031</v>
      </c>
      <c r="K326" s="69">
        <v>1.7393431663513184</v>
      </c>
      <c r="L326" s="69">
        <v>39.571201324462891</v>
      </c>
      <c r="M326" s="69">
        <v>0.99650001525878906</v>
      </c>
      <c r="N326" s="69">
        <v>-4.1574001312255859</v>
      </c>
      <c r="O326" s="69">
        <v>73.994270324707031</v>
      </c>
      <c r="P326" s="68" t="b">
        <v>1</v>
      </c>
      <c r="Q326" s="69">
        <v>0.23872747123953814</v>
      </c>
      <c r="R326" s="68" t="b">
        <v>1</v>
      </c>
      <c r="S326" s="68">
        <v>3</v>
      </c>
      <c r="T326" s="68">
        <v>28</v>
      </c>
      <c r="U326" s="68" t="s">
        <v>85</v>
      </c>
      <c r="V326" s="68" t="s">
        <v>83</v>
      </c>
      <c r="W326" s="69">
        <v>0.97213864574763087</v>
      </c>
      <c r="X326" s="68" t="s">
        <v>84</v>
      </c>
      <c r="Y326" s="68" t="s">
        <v>84</v>
      </c>
      <c r="Z326" s="68" t="s">
        <v>84</v>
      </c>
      <c r="AA326" s="69">
        <v>81.530967712402344</v>
      </c>
      <c r="AB326" s="68" t="s">
        <v>83</v>
      </c>
      <c r="AC326" s="68" t="s">
        <v>83</v>
      </c>
      <c r="AD326" s="68" t="s">
        <v>83</v>
      </c>
    </row>
    <row r="327" spans="1:30" x14ac:dyDescent="0.15">
      <c r="A327" s="68">
        <v>291</v>
      </c>
      <c r="B327" s="68" t="s">
        <v>145</v>
      </c>
      <c r="C327" s="68" t="b">
        <v>0</v>
      </c>
      <c r="D327" s="68" t="s">
        <v>93</v>
      </c>
      <c r="E327" s="68" t="s">
        <v>77</v>
      </c>
      <c r="F327" s="71">
        <v>33.389011383056641</v>
      </c>
      <c r="G327" s="69">
        <v>33.533378601074219</v>
      </c>
      <c r="H327" s="69">
        <v>0.20416338741779327</v>
      </c>
      <c r="I327" s="73">
        <v>30.692512512207031</v>
      </c>
      <c r="J327" s="69">
        <v>28.424596786499023</v>
      </c>
      <c r="K327" s="69">
        <v>3.2073171138763428</v>
      </c>
      <c r="L327" s="69">
        <v>39.571201324462891</v>
      </c>
      <c r="M327" s="69">
        <v>0.99650001525878906</v>
      </c>
      <c r="N327" s="69">
        <v>-4.1574001312255859</v>
      </c>
      <c r="O327" s="69">
        <v>73.994270324707031</v>
      </c>
      <c r="P327" s="68" t="b">
        <v>1</v>
      </c>
      <c r="Q327" s="69">
        <v>0.23872747123953814</v>
      </c>
      <c r="R327" s="68" t="b">
        <v>1</v>
      </c>
      <c r="S327" s="68">
        <v>3</v>
      </c>
      <c r="T327" s="68">
        <v>27</v>
      </c>
      <c r="U327" s="68" t="s">
        <v>85</v>
      </c>
      <c r="V327" s="68" t="s">
        <v>83</v>
      </c>
      <c r="W327" s="69">
        <v>0.94837773686315974</v>
      </c>
      <c r="X327" s="68" t="s">
        <v>84</v>
      </c>
      <c r="Y327" s="68" t="s">
        <v>84</v>
      </c>
      <c r="Z327" s="68" t="s">
        <v>84</v>
      </c>
      <c r="AA327" s="69">
        <v>81.418243408203125</v>
      </c>
      <c r="AB327" s="68" t="s">
        <v>83</v>
      </c>
      <c r="AC327" s="68" t="s">
        <v>83</v>
      </c>
      <c r="AD327" s="68" t="s">
        <v>83</v>
      </c>
    </row>
    <row r="328" spans="1:30" x14ac:dyDescent="0.15">
      <c r="A328" s="68">
        <v>292</v>
      </c>
      <c r="B328" s="68" t="s">
        <v>144</v>
      </c>
      <c r="C328" s="68" t="b">
        <v>0</v>
      </c>
      <c r="D328" s="68" t="s">
        <v>91</v>
      </c>
      <c r="E328" s="68" t="s">
        <v>77</v>
      </c>
      <c r="F328" s="71">
        <v>31.887346267700195</v>
      </c>
      <c r="G328" s="69">
        <v>32.005104064941406</v>
      </c>
      <c r="H328" s="69">
        <v>0.16653332114219666</v>
      </c>
      <c r="I328" s="73">
        <v>70.50750732421875</v>
      </c>
      <c r="J328" s="69">
        <v>66.196304321289062</v>
      </c>
      <c r="K328" s="69">
        <v>6.0969619750976562</v>
      </c>
      <c r="L328" s="69">
        <v>39.571201324462891</v>
      </c>
      <c r="M328" s="69">
        <v>0.99650001525878906</v>
      </c>
      <c r="N328" s="69">
        <v>-4.1574001312255859</v>
      </c>
      <c r="O328" s="69">
        <v>73.994270324707031</v>
      </c>
      <c r="P328" s="68" t="b">
        <v>1</v>
      </c>
      <c r="Q328" s="69">
        <v>0.23872747123953814</v>
      </c>
      <c r="R328" s="68" t="b">
        <v>1</v>
      </c>
      <c r="S328" s="68">
        <v>3</v>
      </c>
      <c r="T328" s="68">
        <v>27</v>
      </c>
      <c r="U328" s="68" t="s">
        <v>85</v>
      </c>
      <c r="V328" s="68" t="s">
        <v>83</v>
      </c>
      <c r="W328" s="69">
        <v>0.9614848770249963</v>
      </c>
      <c r="X328" s="68" t="s">
        <v>84</v>
      </c>
      <c r="Y328" s="68" t="s">
        <v>84</v>
      </c>
      <c r="Z328" s="68" t="s">
        <v>84</v>
      </c>
      <c r="AA328" s="69">
        <v>81.418243408203125</v>
      </c>
      <c r="AB328" s="68" t="s">
        <v>83</v>
      </c>
      <c r="AC328" s="68" t="s">
        <v>83</v>
      </c>
      <c r="AD328" s="68" t="s">
        <v>83</v>
      </c>
    </row>
    <row r="329" spans="1:30" x14ac:dyDescent="0.15">
      <c r="A329" s="68">
        <v>293</v>
      </c>
      <c r="B329" s="68" t="s">
        <v>143</v>
      </c>
      <c r="C329" s="68" t="b">
        <v>0</v>
      </c>
      <c r="D329" s="68" t="s">
        <v>83</v>
      </c>
      <c r="E329" s="68" t="s">
        <v>77</v>
      </c>
      <c r="F329" s="71">
        <v>27.061748504638672</v>
      </c>
      <c r="G329" s="69">
        <v>27.097148895263672</v>
      </c>
      <c r="H329" s="69">
        <v>5.0065062940120697E-2</v>
      </c>
      <c r="I329" s="73">
        <v>1000</v>
      </c>
      <c r="J329" s="68" t="s">
        <v>83</v>
      </c>
      <c r="K329" s="68" t="s">
        <v>83</v>
      </c>
      <c r="L329" s="69">
        <v>39.571201324462891</v>
      </c>
      <c r="M329" s="69">
        <v>0.99650001525878906</v>
      </c>
      <c r="N329" s="69">
        <v>-4.1574001312255859</v>
      </c>
      <c r="O329" s="69">
        <v>73.994270324707031</v>
      </c>
      <c r="P329" s="68" t="b">
        <v>1</v>
      </c>
      <c r="Q329" s="69">
        <v>0.23872747123953814</v>
      </c>
      <c r="R329" s="68" t="b">
        <v>1</v>
      </c>
      <c r="S329" s="68">
        <v>3</v>
      </c>
      <c r="T329" s="68">
        <v>21</v>
      </c>
      <c r="U329" s="68" t="s">
        <v>85</v>
      </c>
      <c r="V329" s="68" t="s">
        <v>83</v>
      </c>
      <c r="W329" s="69">
        <v>0.97710591171828798</v>
      </c>
      <c r="X329" s="68" t="s">
        <v>84</v>
      </c>
      <c r="Y329" s="68" t="s">
        <v>84</v>
      </c>
      <c r="Z329" s="68" t="s">
        <v>84</v>
      </c>
      <c r="AA329" s="69">
        <v>81.3402099609375</v>
      </c>
      <c r="AB329" s="68" t="s">
        <v>83</v>
      </c>
      <c r="AC329" s="68" t="s">
        <v>83</v>
      </c>
      <c r="AD329" s="68" t="s">
        <v>83</v>
      </c>
    </row>
    <row r="330" spans="1:30" x14ac:dyDescent="0.15">
      <c r="A330" s="68">
        <v>294</v>
      </c>
      <c r="B330" s="68" t="s">
        <v>142</v>
      </c>
      <c r="C330" s="68" t="b">
        <v>0</v>
      </c>
      <c r="D330" s="68" t="s">
        <v>83</v>
      </c>
      <c r="E330" s="68" t="s">
        <v>77</v>
      </c>
      <c r="F330" s="71">
        <v>31.511383056640625</v>
      </c>
      <c r="G330" s="69">
        <v>31.390159606933594</v>
      </c>
      <c r="H330" s="69">
        <v>0.17143718898296356</v>
      </c>
      <c r="I330" s="73">
        <v>100</v>
      </c>
      <c r="J330" s="68" t="s">
        <v>83</v>
      </c>
      <c r="K330" s="68" t="s">
        <v>83</v>
      </c>
      <c r="L330" s="69">
        <v>39.571201324462891</v>
      </c>
      <c r="M330" s="69">
        <v>0.99650001525878906</v>
      </c>
      <c r="N330" s="69">
        <v>-4.1574001312255859</v>
      </c>
      <c r="O330" s="69">
        <v>73.994270324707031</v>
      </c>
      <c r="P330" s="68" t="b">
        <v>1</v>
      </c>
      <c r="Q330" s="69">
        <v>0.23872747123953814</v>
      </c>
      <c r="R330" s="68" t="b">
        <v>1</v>
      </c>
      <c r="S330" s="68">
        <v>3</v>
      </c>
      <c r="T330" s="68">
        <v>26</v>
      </c>
      <c r="U330" s="68" t="s">
        <v>85</v>
      </c>
      <c r="V330" s="68" t="s">
        <v>83</v>
      </c>
      <c r="W330" s="69">
        <v>0.97505057115229277</v>
      </c>
      <c r="X330" s="68" t="s">
        <v>84</v>
      </c>
      <c r="Y330" s="68" t="s">
        <v>84</v>
      </c>
      <c r="Z330" s="68" t="s">
        <v>84</v>
      </c>
      <c r="AA330" s="69">
        <v>81.791839599609375</v>
      </c>
      <c r="AB330" s="68" t="s">
        <v>83</v>
      </c>
      <c r="AC330" s="68" t="s">
        <v>83</v>
      </c>
      <c r="AD330" s="68" t="s">
        <v>83</v>
      </c>
    </row>
    <row r="331" spans="1:30" x14ac:dyDescent="0.15">
      <c r="A331" s="68">
        <v>295</v>
      </c>
      <c r="B331" s="68" t="s">
        <v>141</v>
      </c>
      <c r="C331" s="68" t="b">
        <v>0</v>
      </c>
      <c r="D331" s="68" t="s">
        <v>83</v>
      </c>
      <c r="E331" s="68" t="s">
        <v>77</v>
      </c>
      <c r="F331" s="71">
        <v>34.749027252197266</v>
      </c>
      <c r="G331" s="69">
        <v>35.150821685791016</v>
      </c>
      <c r="H331" s="69">
        <v>0.56822311878204346</v>
      </c>
      <c r="I331" s="73">
        <v>10</v>
      </c>
      <c r="J331" s="68" t="s">
        <v>83</v>
      </c>
      <c r="K331" s="68" t="s">
        <v>83</v>
      </c>
      <c r="L331" s="69">
        <v>39.571201324462891</v>
      </c>
      <c r="M331" s="69">
        <v>0.99650001525878906</v>
      </c>
      <c r="N331" s="69">
        <v>-4.1574001312255859</v>
      </c>
      <c r="O331" s="69">
        <v>73.994270324707031</v>
      </c>
      <c r="P331" s="68" t="b">
        <v>1</v>
      </c>
      <c r="Q331" s="69">
        <v>0.23872747123953814</v>
      </c>
      <c r="R331" s="68" t="b">
        <v>1</v>
      </c>
      <c r="S331" s="68">
        <v>3</v>
      </c>
      <c r="T331" s="68">
        <v>28</v>
      </c>
      <c r="U331" s="68" t="s">
        <v>85</v>
      </c>
      <c r="V331" s="68" t="s">
        <v>83</v>
      </c>
      <c r="W331" s="69">
        <v>0.9530474594366104</v>
      </c>
      <c r="X331" s="68" t="s">
        <v>84</v>
      </c>
      <c r="Y331" s="68" t="s">
        <v>84</v>
      </c>
      <c r="Z331" s="68" t="s">
        <v>112</v>
      </c>
      <c r="AA331" s="69">
        <v>81.791839599609375</v>
      </c>
      <c r="AB331" s="68" t="s">
        <v>83</v>
      </c>
      <c r="AC331" s="68" t="s">
        <v>83</v>
      </c>
      <c r="AD331" s="68" t="s">
        <v>83</v>
      </c>
    </row>
    <row r="332" spans="1:30" x14ac:dyDescent="0.15">
      <c r="A332" s="68">
        <v>296</v>
      </c>
      <c r="B332" s="68" t="s">
        <v>140</v>
      </c>
      <c r="C332" s="68" t="b">
        <v>0</v>
      </c>
      <c r="D332" s="68" t="s">
        <v>83</v>
      </c>
      <c r="E332" s="68" t="s">
        <v>77</v>
      </c>
      <c r="F332" s="71">
        <v>39.842964172363281</v>
      </c>
      <c r="G332" s="69">
        <v>39.701885223388672</v>
      </c>
      <c r="H332" s="69">
        <v>0.19951575994491577</v>
      </c>
      <c r="I332" s="73">
        <v>1</v>
      </c>
      <c r="J332" s="68" t="s">
        <v>83</v>
      </c>
      <c r="K332" s="68" t="s">
        <v>83</v>
      </c>
      <c r="L332" s="69">
        <v>39.571201324462891</v>
      </c>
      <c r="M332" s="69">
        <v>0.99650001525878906</v>
      </c>
      <c r="N332" s="69">
        <v>-4.1574001312255859</v>
      </c>
      <c r="O332" s="69">
        <v>73.994270324707031</v>
      </c>
      <c r="P332" s="68" t="b">
        <v>1</v>
      </c>
      <c r="Q332" s="69">
        <v>0.23872747123953814</v>
      </c>
      <c r="R332" s="68" t="b">
        <v>1</v>
      </c>
      <c r="S332" s="68">
        <v>3</v>
      </c>
      <c r="T332" s="68">
        <v>32</v>
      </c>
      <c r="U332" s="68" t="s">
        <v>121</v>
      </c>
      <c r="V332" s="68" t="s">
        <v>83</v>
      </c>
      <c r="W332" s="69">
        <v>0</v>
      </c>
      <c r="X332" s="68" t="s">
        <v>112</v>
      </c>
      <c r="Y332" s="68" t="s">
        <v>84</v>
      </c>
      <c r="Z332" s="68" t="s">
        <v>84</v>
      </c>
      <c r="AA332" s="69">
        <v>81.678932189941406</v>
      </c>
      <c r="AB332" s="68" t="s">
        <v>83</v>
      </c>
      <c r="AC332" s="68" t="s">
        <v>83</v>
      </c>
      <c r="AD332" s="68" t="s">
        <v>83</v>
      </c>
    </row>
    <row r="333" spans="1:30" x14ac:dyDescent="0.15">
      <c r="A333" s="68">
        <v>297</v>
      </c>
      <c r="B333" s="68" t="s">
        <v>139</v>
      </c>
      <c r="C333" s="68" t="b">
        <v>0</v>
      </c>
      <c r="D333" s="68" t="s">
        <v>83</v>
      </c>
      <c r="E333" s="68" t="s">
        <v>77</v>
      </c>
      <c r="F333" s="70" t="s">
        <v>100</v>
      </c>
      <c r="G333" s="68" t="s">
        <v>83</v>
      </c>
      <c r="H333" s="68" t="s">
        <v>83</v>
      </c>
      <c r="I333" s="72" t="s">
        <v>83</v>
      </c>
      <c r="J333" s="68" t="s">
        <v>83</v>
      </c>
      <c r="K333" s="68" t="s">
        <v>83</v>
      </c>
      <c r="L333" s="69">
        <v>39.571201324462891</v>
      </c>
      <c r="M333" s="69">
        <v>0.99650001525878906</v>
      </c>
      <c r="N333" s="69">
        <v>-4.1574001312255859</v>
      </c>
      <c r="O333" s="69">
        <v>73.994270324707031</v>
      </c>
      <c r="P333" s="68" t="b">
        <v>1</v>
      </c>
      <c r="Q333" s="69">
        <v>0.23872747123953814</v>
      </c>
      <c r="R333" s="68" t="b">
        <v>1</v>
      </c>
      <c r="S333" s="68">
        <v>3</v>
      </c>
      <c r="T333" s="68">
        <v>39</v>
      </c>
      <c r="U333" s="68" t="s">
        <v>99</v>
      </c>
      <c r="V333" s="68" t="s">
        <v>83</v>
      </c>
      <c r="W333" s="69">
        <v>0</v>
      </c>
      <c r="X333" s="68" t="s">
        <v>84</v>
      </c>
      <c r="Y333" s="68" t="s">
        <v>84</v>
      </c>
      <c r="Z333" s="68" t="s">
        <v>84</v>
      </c>
      <c r="AA333" s="69">
        <v>64.624465942382812</v>
      </c>
      <c r="AB333" s="68" t="s">
        <v>83</v>
      </c>
      <c r="AC333" s="68" t="s">
        <v>83</v>
      </c>
      <c r="AD333" s="68" t="s">
        <v>83</v>
      </c>
    </row>
    <row r="334" spans="1:30" x14ac:dyDescent="0.15">
      <c r="A334" s="68">
        <v>298</v>
      </c>
      <c r="B334" s="68" t="s">
        <v>138</v>
      </c>
      <c r="C334" s="68" t="b">
        <v>0</v>
      </c>
      <c r="D334" s="68" t="s">
        <v>97</v>
      </c>
      <c r="E334" s="68" t="s">
        <v>80</v>
      </c>
      <c r="F334" s="71">
        <v>26.366147994995117</v>
      </c>
      <c r="G334" s="69">
        <v>26.295421600341797</v>
      </c>
      <c r="H334" s="69">
        <v>0.1000208780169487</v>
      </c>
      <c r="I334" s="73">
        <v>25.251220703125</v>
      </c>
      <c r="J334" s="69">
        <v>26.638236999511719</v>
      </c>
      <c r="K334" s="69">
        <v>1.961538553237915</v>
      </c>
      <c r="L334" s="69">
        <v>30.74799919128418</v>
      </c>
      <c r="M334" s="69">
        <v>0.99129998683929443</v>
      </c>
      <c r="N334" s="69">
        <v>-3.1247999668121338</v>
      </c>
      <c r="O334" s="69">
        <v>108.93946838378906</v>
      </c>
      <c r="P334" s="68" t="b">
        <v>1</v>
      </c>
      <c r="Q334" s="69">
        <v>9.4607549979114025E-2</v>
      </c>
      <c r="R334" s="68" t="b">
        <v>1</v>
      </c>
      <c r="S334" s="68">
        <v>3</v>
      </c>
      <c r="T334" s="68">
        <v>22</v>
      </c>
      <c r="U334" s="68" t="s">
        <v>85</v>
      </c>
      <c r="V334" s="68" t="s">
        <v>83</v>
      </c>
      <c r="W334" s="69">
        <v>0.94924406560801722</v>
      </c>
      <c r="X334" s="68" t="s">
        <v>84</v>
      </c>
      <c r="Y334" s="68" t="s">
        <v>84</v>
      </c>
      <c r="Z334" s="68" t="s">
        <v>84</v>
      </c>
      <c r="AA334" s="69">
        <v>77.256622314453125</v>
      </c>
      <c r="AB334" s="68" t="s">
        <v>83</v>
      </c>
      <c r="AC334" s="68" t="s">
        <v>83</v>
      </c>
      <c r="AD334" s="68" t="s">
        <v>83</v>
      </c>
    </row>
    <row r="335" spans="1:30" x14ac:dyDescent="0.15">
      <c r="A335" s="68">
        <v>299</v>
      </c>
      <c r="B335" s="68" t="s">
        <v>137</v>
      </c>
      <c r="C335" s="68" t="b">
        <v>0</v>
      </c>
      <c r="D335" s="68" t="s">
        <v>95</v>
      </c>
      <c r="E335" s="68" t="s">
        <v>80</v>
      </c>
      <c r="F335" s="71">
        <v>25.778043746948242</v>
      </c>
      <c r="G335" s="69">
        <v>25.863815307617188</v>
      </c>
      <c r="H335" s="69">
        <v>0.12129795551300049</v>
      </c>
      <c r="I335" s="73">
        <v>38.948234558105469</v>
      </c>
      <c r="J335" s="69">
        <v>36.635848999023438</v>
      </c>
      <c r="K335" s="69">
        <v>3.2702069282531738</v>
      </c>
      <c r="L335" s="69">
        <v>30.74799919128418</v>
      </c>
      <c r="M335" s="69">
        <v>0.99129998683929443</v>
      </c>
      <c r="N335" s="69">
        <v>-3.1247999668121338</v>
      </c>
      <c r="O335" s="69">
        <v>108.93946838378906</v>
      </c>
      <c r="P335" s="68" t="b">
        <v>1</v>
      </c>
      <c r="Q335" s="69">
        <v>9.4607549979114025E-2</v>
      </c>
      <c r="R335" s="68" t="b">
        <v>1</v>
      </c>
      <c r="S335" s="68">
        <v>3</v>
      </c>
      <c r="T335" s="68">
        <v>21</v>
      </c>
      <c r="U335" s="68" t="s">
        <v>85</v>
      </c>
      <c r="V335" s="68" t="s">
        <v>83</v>
      </c>
      <c r="W335" s="69">
        <v>0.9608924342720101</v>
      </c>
      <c r="X335" s="68" t="s">
        <v>84</v>
      </c>
      <c r="Y335" s="68" t="s">
        <v>84</v>
      </c>
      <c r="Z335" s="68" t="s">
        <v>84</v>
      </c>
      <c r="AA335" s="69">
        <v>77.143829345703125</v>
      </c>
      <c r="AB335" s="68" t="s">
        <v>83</v>
      </c>
      <c r="AC335" s="68" t="s">
        <v>83</v>
      </c>
      <c r="AD335" s="68" t="s">
        <v>83</v>
      </c>
    </row>
    <row r="336" spans="1:30" x14ac:dyDescent="0.15">
      <c r="A336" s="68">
        <v>300</v>
      </c>
      <c r="B336" s="68" t="s">
        <v>136</v>
      </c>
      <c r="C336" s="68" t="b">
        <v>0</v>
      </c>
      <c r="D336" s="68" t="s">
        <v>93</v>
      </c>
      <c r="E336" s="68" t="s">
        <v>80</v>
      </c>
      <c r="F336" s="71">
        <v>27.184144973754883</v>
      </c>
      <c r="G336" s="69">
        <v>27.098312377929688</v>
      </c>
      <c r="H336" s="69">
        <v>0.12138427048921585</v>
      </c>
      <c r="I336" s="73">
        <v>13.819953918457031</v>
      </c>
      <c r="J336" s="69">
        <v>14.751715660095215</v>
      </c>
      <c r="K336" s="69">
        <v>1.3177100419998169</v>
      </c>
      <c r="L336" s="69">
        <v>30.74799919128418</v>
      </c>
      <c r="M336" s="69">
        <v>0.99129998683929443</v>
      </c>
      <c r="N336" s="69">
        <v>-3.1247999668121338</v>
      </c>
      <c r="O336" s="69">
        <v>108.93946838378906</v>
      </c>
      <c r="P336" s="68" t="b">
        <v>1</v>
      </c>
      <c r="Q336" s="69">
        <v>9.4607549979114025E-2</v>
      </c>
      <c r="R336" s="68" t="b">
        <v>1</v>
      </c>
      <c r="S336" s="68">
        <v>3</v>
      </c>
      <c r="T336" s="68">
        <v>22</v>
      </c>
      <c r="U336" s="68" t="s">
        <v>85</v>
      </c>
      <c r="V336" s="68" t="s">
        <v>83</v>
      </c>
      <c r="W336" s="69">
        <v>0.95551498482434605</v>
      </c>
      <c r="X336" s="68" t="s">
        <v>84</v>
      </c>
      <c r="Y336" s="68" t="s">
        <v>84</v>
      </c>
      <c r="Z336" s="68" t="s">
        <v>84</v>
      </c>
      <c r="AA336" s="69">
        <v>77.143829345703125</v>
      </c>
      <c r="AB336" s="68" t="s">
        <v>83</v>
      </c>
      <c r="AC336" s="68" t="s">
        <v>83</v>
      </c>
      <c r="AD336" s="68" t="s">
        <v>83</v>
      </c>
    </row>
    <row r="337" spans="1:30" x14ac:dyDescent="0.15">
      <c r="A337" s="68">
        <v>301</v>
      </c>
      <c r="B337" s="68" t="s">
        <v>135</v>
      </c>
      <c r="C337" s="68" t="b">
        <v>0</v>
      </c>
      <c r="D337" s="68" t="s">
        <v>91</v>
      </c>
      <c r="E337" s="68" t="s">
        <v>80</v>
      </c>
      <c r="F337" s="71">
        <v>25.435190200805664</v>
      </c>
      <c r="G337" s="69">
        <v>25.618108749389648</v>
      </c>
      <c r="H337" s="69">
        <v>0.2586858868598938</v>
      </c>
      <c r="I337" s="73">
        <v>50.142726898193359</v>
      </c>
      <c r="J337" s="69">
        <v>44.21844482421875</v>
      </c>
      <c r="K337" s="69">
        <v>8.3782005310058594</v>
      </c>
      <c r="L337" s="69">
        <v>30.74799919128418</v>
      </c>
      <c r="M337" s="69">
        <v>0.99129998683929443</v>
      </c>
      <c r="N337" s="69">
        <v>-3.1247999668121338</v>
      </c>
      <c r="O337" s="69">
        <v>108.93946838378906</v>
      </c>
      <c r="P337" s="68" t="b">
        <v>1</v>
      </c>
      <c r="Q337" s="69">
        <v>9.4607549979114025E-2</v>
      </c>
      <c r="R337" s="68" t="b">
        <v>1</v>
      </c>
      <c r="S337" s="68">
        <v>3</v>
      </c>
      <c r="T337" s="68">
        <v>21</v>
      </c>
      <c r="U337" s="68" t="s">
        <v>85</v>
      </c>
      <c r="V337" s="68" t="s">
        <v>83</v>
      </c>
      <c r="W337" s="69">
        <v>0.95982377288586962</v>
      </c>
      <c r="X337" s="68" t="s">
        <v>84</v>
      </c>
      <c r="Y337" s="68" t="s">
        <v>84</v>
      </c>
      <c r="Z337" s="68" t="s">
        <v>84</v>
      </c>
      <c r="AA337" s="69">
        <v>77.128585815429688</v>
      </c>
      <c r="AB337" s="68" t="s">
        <v>83</v>
      </c>
      <c r="AC337" s="68" t="s">
        <v>83</v>
      </c>
      <c r="AD337" s="68" t="s">
        <v>83</v>
      </c>
    </row>
    <row r="338" spans="1:30" x14ac:dyDescent="0.15">
      <c r="A338" s="68">
        <v>302</v>
      </c>
      <c r="B338" s="68" t="s">
        <v>134</v>
      </c>
      <c r="C338" s="68" t="b">
        <v>0</v>
      </c>
      <c r="D338" s="68" t="s">
        <v>83</v>
      </c>
      <c r="E338" s="68" t="s">
        <v>80</v>
      </c>
      <c r="F338" s="71">
        <v>21.295000076293945</v>
      </c>
      <c r="G338" s="69">
        <v>21.373405456542969</v>
      </c>
      <c r="H338" s="69">
        <v>0.11088195443153381</v>
      </c>
      <c r="I338" s="73">
        <v>1000</v>
      </c>
      <c r="J338" s="68" t="s">
        <v>83</v>
      </c>
      <c r="K338" s="68" t="s">
        <v>83</v>
      </c>
      <c r="L338" s="69">
        <v>30.74799919128418</v>
      </c>
      <c r="M338" s="69">
        <v>0.99129998683929443</v>
      </c>
      <c r="N338" s="69">
        <v>-3.1247999668121338</v>
      </c>
      <c r="O338" s="69">
        <v>108.93946838378906</v>
      </c>
      <c r="P338" s="68" t="b">
        <v>1</v>
      </c>
      <c r="Q338" s="69">
        <v>9.4607549979114025E-2</v>
      </c>
      <c r="R338" s="68" t="b">
        <v>1</v>
      </c>
      <c r="S338" s="68">
        <v>3</v>
      </c>
      <c r="T338" s="68">
        <v>17</v>
      </c>
      <c r="U338" s="68" t="s">
        <v>85</v>
      </c>
      <c r="V338" s="68" t="s">
        <v>83</v>
      </c>
      <c r="W338" s="69">
        <v>0.98901413001020244</v>
      </c>
      <c r="X338" s="68" t="s">
        <v>84</v>
      </c>
      <c r="Y338" s="68" t="s">
        <v>84</v>
      </c>
      <c r="Z338" s="68" t="s">
        <v>84</v>
      </c>
      <c r="AA338" s="69">
        <v>77.015899658203125</v>
      </c>
      <c r="AB338" s="68" t="s">
        <v>83</v>
      </c>
      <c r="AC338" s="68" t="s">
        <v>83</v>
      </c>
      <c r="AD338" s="68" t="s">
        <v>83</v>
      </c>
    </row>
    <row r="339" spans="1:30" x14ac:dyDescent="0.15">
      <c r="A339" s="68">
        <v>303</v>
      </c>
      <c r="B339" s="68" t="s">
        <v>133</v>
      </c>
      <c r="C339" s="68" t="b">
        <v>0</v>
      </c>
      <c r="D339" s="68" t="s">
        <v>83</v>
      </c>
      <c r="E339" s="68" t="s">
        <v>80</v>
      </c>
      <c r="F339" s="71">
        <v>24.492681503295898</v>
      </c>
      <c r="G339" s="69">
        <v>24.320474624633789</v>
      </c>
      <c r="H339" s="69">
        <v>0.2435373067855835</v>
      </c>
      <c r="I339" s="73">
        <v>100</v>
      </c>
      <c r="J339" s="68" t="s">
        <v>83</v>
      </c>
      <c r="K339" s="68" t="s">
        <v>83</v>
      </c>
      <c r="L339" s="69">
        <v>30.74799919128418</v>
      </c>
      <c r="M339" s="69">
        <v>0.99129998683929443</v>
      </c>
      <c r="N339" s="69">
        <v>-3.1247999668121338</v>
      </c>
      <c r="O339" s="69">
        <v>108.93946838378906</v>
      </c>
      <c r="P339" s="68" t="b">
        <v>1</v>
      </c>
      <c r="Q339" s="69">
        <v>9.4607549979114025E-2</v>
      </c>
      <c r="R339" s="68" t="b">
        <v>1</v>
      </c>
      <c r="S339" s="68">
        <v>3</v>
      </c>
      <c r="T339" s="68">
        <v>21</v>
      </c>
      <c r="U339" s="68" t="s">
        <v>85</v>
      </c>
      <c r="V339" s="68" t="s">
        <v>83</v>
      </c>
      <c r="W339" s="69">
        <v>0.95645041652226093</v>
      </c>
      <c r="X339" s="68" t="s">
        <v>84</v>
      </c>
      <c r="Y339" s="68" t="s">
        <v>84</v>
      </c>
      <c r="Z339" s="68" t="s">
        <v>84</v>
      </c>
      <c r="AA339" s="69">
        <v>77.466644287109375</v>
      </c>
      <c r="AB339" s="68" t="s">
        <v>83</v>
      </c>
      <c r="AC339" s="68" t="s">
        <v>83</v>
      </c>
      <c r="AD339" s="68" t="s">
        <v>83</v>
      </c>
    </row>
    <row r="340" spans="1:30" x14ac:dyDescent="0.15">
      <c r="A340" s="68">
        <v>304</v>
      </c>
      <c r="B340" s="68" t="s">
        <v>132</v>
      </c>
      <c r="C340" s="68" t="b">
        <v>0</v>
      </c>
      <c r="D340" s="68" t="s">
        <v>83</v>
      </c>
      <c r="E340" s="68" t="s">
        <v>80</v>
      </c>
      <c r="F340" s="71">
        <v>27.561862945556641</v>
      </c>
      <c r="G340" s="69">
        <v>27.978343963623047</v>
      </c>
      <c r="H340" s="69">
        <v>0.58899444341659546</v>
      </c>
      <c r="I340" s="73">
        <v>10</v>
      </c>
      <c r="J340" s="68" t="s">
        <v>83</v>
      </c>
      <c r="K340" s="68" t="s">
        <v>83</v>
      </c>
      <c r="L340" s="69">
        <v>30.74799919128418</v>
      </c>
      <c r="M340" s="69">
        <v>0.99129998683929443</v>
      </c>
      <c r="N340" s="69">
        <v>-3.1247999668121338</v>
      </c>
      <c r="O340" s="69">
        <v>108.93946838378906</v>
      </c>
      <c r="P340" s="68" t="b">
        <v>1</v>
      </c>
      <c r="Q340" s="69">
        <v>9.4607549979114025E-2</v>
      </c>
      <c r="R340" s="68" t="b">
        <v>1</v>
      </c>
      <c r="S340" s="68">
        <v>3</v>
      </c>
      <c r="T340" s="68">
        <v>24</v>
      </c>
      <c r="U340" s="68" t="s">
        <v>85</v>
      </c>
      <c r="V340" s="68" t="s">
        <v>83</v>
      </c>
      <c r="W340" s="69">
        <v>0.9558411381431875</v>
      </c>
      <c r="X340" s="68" t="s">
        <v>84</v>
      </c>
      <c r="Y340" s="68" t="s">
        <v>84</v>
      </c>
      <c r="Z340" s="68" t="s">
        <v>112</v>
      </c>
      <c r="AA340" s="69">
        <v>77.466644287109375</v>
      </c>
      <c r="AB340" s="68" t="s">
        <v>83</v>
      </c>
      <c r="AC340" s="68" t="s">
        <v>83</v>
      </c>
      <c r="AD340" s="68" t="s">
        <v>83</v>
      </c>
    </row>
    <row r="341" spans="1:30" x14ac:dyDescent="0.15">
      <c r="A341" s="68">
        <v>305</v>
      </c>
      <c r="B341" s="68" t="s">
        <v>131</v>
      </c>
      <c r="C341" s="68" t="b">
        <v>0</v>
      </c>
      <c r="D341" s="68" t="s">
        <v>83</v>
      </c>
      <c r="E341" s="68" t="s">
        <v>80</v>
      </c>
      <c r="F341" s="71">
        <v>30.731414794921875</v>
      </c>
      <c r="G341" s="69">
        <v>30.570438385009766</v>
      </c>
      <c r="H341" s="69">
        <v>0.22765366733074188</v>
      </c>
      <c r="I341" s="73">
        <v>1</v>
      </c>
      <c r="J341" s="68" t="s">
        <v>83</v>
      </c>
      <c r="K341" s="68" t="s">
        <v>83</v>
      </c>
      <c r="L341" s="69">
        <v>30.74799919128418</v>
      </c>
      <c r="M341" s="69">
        <v>0.99129998683929443</v>
      </c>
      <c r="N341" s="69">
        <v>-3.1247999668121338</v>
      </c>
      <c r="O341" s="69">
        <v>108.93946838378906</v>
      </c>
      <c r="P341" s="68" t="b">
        <v>1</v>
      </c>
      <c r="Q341" s="69">
        <v>9.4607549979114025E-2</v>
      </c>
      <c r="R341" s="68" t="b">
        <v>1</v>
      </c>
      <c r="S341" s="68">
        <v>3</v>
      </c>
      <c r="T341" s="68">
        <v>27</v>
      </c>
      <c r="U341" s="68" t="s">
        <v>85</v>
      </c>
      <c r="V341" s="68" t="s">
        <v>83</v>
      </c>
      <c r="W341" s="69">
        <v>0.95318535741482824</v>
      </c>
      <c r="X341" s="68" t="s">
        <v>84</v>
      </c>
      <c r="Y341" s="68" t="s">
        <v>84</v>
      </c>
      <c r="Z341" s="68" t="s">
        <v>84</v>
      </c>
      <c r="AA341" s="69">
        <v>77.518409729003906</v>
      </c>
      <c r="AB341" s="68" t="s">
        <v>83</v>
      </c>
      <c r="AC341" s="68" t="s">
        <v>83</v>
      </c>
      <c r="AD341" s="68" t="s">
        <v>83</v>
      </c>
    </row>
    <row r="342" spans="1:30" x14ac:dyDescent="0.15">
      <c r="A342" s="68">
        <v>306</v>
      </c>
      <c r="B342" s="68" t="s">
        <v>130</v>
      </c>
      <c r="C342" s="68" t="b">
        <v>0</v>
      </c>
      <c r="D342" s="68" t="s">
        <v>83</v>
      </c>
      <c r="E342" s="68" t="s">
        <v>80</v>
      </c>
      <c r="F342" s="70" t="s">
        <v>100</v>
      </c>
      <c r="G342" s="68" t="s">
        <v>83</v>
      </c>
      <c r="H342" s="68" t="s">
        <v>83</v>
      </c>
      <c r="I342" s="72" t="s">
        <v>83</v>
      </c>
      <c r="J342" s="68" t="s">
        <v>83</v>
      </c>
      <c r="K342" s="68" t="s">
        <v>83</v>
      </c>
      <c r="L342" s="69">
        <v>30.74799919128418</v>
      </c>
      <c r="M342" s="69">
        <v>0.99129998683929443</v>
      </c>
      <c r="N342" s="69">
        <v>-3.1247999668121338</v>
      </c>
      <c r="O342" s="69">
        <v>108.93946838378906</v>
      </c>
      <c r="P342" s="68" t="b">
        <v>1</v>
      </c>
      <c r="Q342" s="69">
        <v>9.4607549979114025E-2</v>
      </c>
      <c r="R342" s="68" t="b">
        <v>1</v>
      </c>
      <c r="S342" s="68">
        <v>3</v>
      </c>
      <c r="T342" s="68">
        <v>21</v>
      </c>
      <c r="U342" s="68" t="s">
        <v>99</v>
      </c>
      <c r="V342" s="68" t="s">
        <v>83</v>
      </c>
      <c r="W342" s="69">
        <v>0</v>
      </c>
      <c r="X342" s="68" t="s">
        <v>84</v>
      </c>
      <c r="Y342" s="68" t="s">
        <v>84</v>
      </c>
      <c r="Z342" s="68" t="s">
        <v>84</v>
      </c>
      <c r="AA342" s="69">
        <v>60.452964782714844</v>
      </c>
      <c r="AB342" s="68" t="s">
        <v>83</v>
      </c>
      <c r="AC342" s="68" t="s">
        <v>83</v>
      </c>
      <c r="AD342" s="68" t="s">
        <v>83</v>
      </c>
    </row>
    <row r="343" spans="1:30" x14ac:dyDescent="0.15">
      <c r="A343" s="68">
        <v>313</v>
      </c>
      <c r="B343" s="68" t="s">
        <v>129</v>
      </c>
      <c r="C343" s="68" t="b">
        <v>0</v>
      </c>
      <c r="D343" s="68" t="s">
        <v>97</v>
      </c>
      <c r="E343" s="68" t="s">
        <v>77</v>
      </c>
      <c r="F343" s="71">
        <v>33.919994354248047</v>
      </c>
      <c r="G343" s="69">
        <v>33.952857971191406</v>
      </c>
      <c r="H343" s="69">
        <v>4.647347703576088E-2</v>
      </c>
      <c r="I343" s="73">
        <v>22.872438430786133</v>
      </c>
      <c r="J343" s="69">
        <v>22.463634490966797</v>
      </c>
      <c r="K343" s="69">
        <v>0.57813739776611328</v>
      </c>
      <c r="L343" s="69">
        <v>39.571201324462891</v>
      </c>
      <c r="M343" s="69">
        <v>0.99650001525878906</v>
      </c>
      <c r="N343" s="69">
        <v>-4.1574001312255859</v>
      </c>
      <c r="O343" s="69">
        <v>73.994270324707031</v>
      </c>
      <c r="P343" s="68" t="b">
        <v>1</v>
      </c>
      <c r="Q343" s="69">
        <v>0.23872747123953814</v>
      </c>
      <c r="R343" s="68" t="b">
        <v>1</v>
      </c>
      <c r="S343" s="68">
        <v>3</v>
      </c>
      <c r="T343" s="68">
        <v>29</v>
      </c>
      <c r="U343" s="68" t="s">
        <v>85</v>
      </c>
      <c r="V343" s="68" t="s">
        <v>83</v>
      </c>
      <c r="W343" s="69">
        <v>0.9642007848604196</v>
      </c>
      <c r="X343" s="68" t="s">
        <v>84</v>
      </c>
      <c r="Y343" s="68" t="s">
        <v>84</v>
      </c>
      <c r="Z343" s="68" t="s">
        <v>84</v>
      </c>
      <c r="AA343" s="69">
        <v>81.418243408203125</v>
      </c>
      <c r="AB343" s="68" t="s">
        <v>83</v>
      </c>
      <c r="AC343" s="68" t="s">
        <v>83</v>
      </c>
      <c r="AD343" s="68" t="s">
        <v>83</v>
      </c>
    </row>
    <row r="344" spans="1:30" x14ac:dyDescent="0.15">
      <c r="A344" s="68">
        <v>314</v>
      </c>
      <c r="B344" s="68" t="s">
        <v>128</v>
      </c>
      <c r="C344" s="68" t="b">
        <v>0</v>
      </c>
      <c r="D344" s="68" t="s">
        <v>95</v>
      </c>
      <c r="E344" s="68" t="s">
        <v>77</v>
      </c>
      <c r="F344" s="71">
        <v>33.360164642333984</v>
      </c>
      <c r="G344" s="69">
        <v>33.434333801269531</v>
      </c>
      <c r="H344" s="69">
        <v>0.10489103198051453</v>
      </c>
      <c r="I344" s="73">
        <v>31.186819076538086</v>
      </c>
      <c r="J344" s="69">
        <v>29.956916809082031</v>
      </c>
      <c r="K344" s="69">
        <v>1.7393431663513184</v>
      </c>
      <c r="L344" s="69">
        <v>39.571201324462891</v>
      </c>
      <c r="M344" s="69">
        <v>0.99650001525878906</v>
      </c>
      <c r="N344" s="69">
        <v>-4.1574001312255859</v>
      </c>
      <c r="O344" s="69">
        <v>73.994270324707031</v>
      </c>
      <c r="P344" s="68" t="b">
        <v>1</v>
      </c>
      <c r="Q344" s="69">
        <v>0.23872747123953814</v>
      </c>
      <c r="R344" s="68" t="b">
        <v>1</v>
      </c>
      <c r="S344" s="68">
        <v>3</v>
      </c>
      <c r="T344" s="68">
        <v>27</v>
      </c>
      <c r="U344" s="68" t="s">
        <v>85</v>
      </c>
      <c r="V344" s="68" t="s">
        <v>83</v>
      </c>
      <c r="W344" s="69">
        <v>0.96499093299942929</v>
      </c>
      <c r="X344" s="68" t="s">
        <v>84</v>
      </c>
      <c r="Y344" s="68" t="s">
        <v>84</v>
      </c>
      <c r="Z344" s="68" t="s">
        <v>84</v>
      </c>
      <c r="AA344" s="69">
        <v>81.530967712402344</v>
      </c>
      <c r="AB344" s="68" t="s">
        <v>83</v>
      </c>
      <c r="AC344" s="68" t="s">
        <v>83</v>
      </c>
      <c r="AD344" s="68" t="s">
        <v>83</v>
      </c>
    </row>
    <row r="345" spans="1:30" x14ac:dyDescent="0.15">
      <c r="A345" s="68">
        <v>315</v>
      </c>
      <c r="B345" s="68" t="s">
        <v>127</v>
      </c>
      <c r="C345" s="68" t="b">
        <v>0</v>
      </c>
      <c r="D345" s="68" t="s">
        <v>93</v>
      </c>
      <c r="E345" s="68" t="s">
        <v>77</v>
      </c>
      <c r="F345" s="71">
        <v>33.677742004394531</v>
      </c>
      <c r="G345" s="69">
        <v>33.533378601074219</v>
      </c>
      <c r="H345" s="69">
        <v>0.20416338741779327</v>
      </c>
      <c r="I345" s="73">
        <v>26.156681060791016</v>
      </c>
      <c r="J345" s="69">
        <v>28.424596786499023</v>
      </c>
      <c r="K345" s="69">
        <v>3.2073171138763428</v>
      </c>
      <c r="L345" s="69">
        <v>39.571201324462891</v>
      </c>
      <c r="M345" s="69">
        <v>0.99650001525878906</v>
      </c>
      <c r="N345" s="69">
        <v>-4.1574001312255859</v>
      </c>
      <c r="O345" s="69">
        <v>73.994270324707031</v>
      </c>
      <c r="P345" s="68" t="b">
        <v>1</v>
      </c>
      <c r="Q345" s="69">
        <v>0.23872747123953814</v>
      </c>
      <c r="R345" s="68" t="b">
        <v>1</v>
      </c>
      <c r="S345" s="68">
        <v>3</v>
      </c>
      <c r="T345" s="68">
        <v>27</v>
      </c>
      <c r="U345" s="68" t="s">
        <v>85</v>
      </c>
      <c r="V345" s="68" t="s">
        <v>83</v>
      </c>
      <c r="W345" s="69">
        <v>0.97583939579381929</v>
      </c>
      <c r="X345" s="68" t="s">
        <v>84</v>
      </c>
      <c r="Y345" s="68" t="s">
        <v>84</v>
      </c>
      <c r="Z345" s="68" t="s">
        <v>84</v>
      </c>
      <c r="AA345" s="69">
        <v>81.418243408203125</v>
      </c>
      <c r="AB345" s="68" t="s">
        <v>83</v>
      </c>
      <c r="AC345" s="68" t="s">
        <v>83</v>
      </c>
      <c r="AD345" s="68" t="s">
        <v>83</v>
      </c>
    </row>
    <row r="346" spans="1:30" x14ac:dyDescent="0.15">
      <c r="A346" s="68">
        <v>316</v>
      </c>
      <c r="B346" s="68" t="s">
        <v>126</v>
      </c>
      <c r="C346" s="68" t="b">
        <v>0</v>
      </c>
      <c r="D346" s="68" t="s">
        <v>91</v>
      </c>
      <c r="E346" s="68" t="s">
        <v>77</v>
      </c>
      <c r="F346" s="71">
        <v>32.122859954833984</v>
      </c>
      <c r="G346" s="69">
        <v>32.005104064941406</v>
      </c>
      <c r="H346" s="69">
        <v>0.16653332114219666</v>
      </c>
      <c r="I346" s="73">
        <v>61.885101318359375</v>
      </c>
      <c r="J346" s="69">
        <v>66.196304321289062</v>
      </c>
      <c r="K346" s="69">
        <v>6.0969619750976562</v>
      </c>
      <c r="L346" s="69">
        <v>39.571201324462891</v>
      </c>
      <c r="M346" s="69">
        <v>0.99650001525878906</v>
      </c>
      <c r="N346" s="69">
        <v>-4.1574001312255859</v>
      </c>
      <c r="O346" s="69">
        <v>73.994270324707031</v>
      </c>
      <c r="P346" s="68" t="b">
        <v>1</v>
      </c>
      <c r="Q346" s="69">
        <v>0.23872747123953814</v>
      </c>
      <c r="R346" s="68" t="b">
        <v>1</v>
      </c>
      <c r="S346" s="68">
        <v>3</v>
      </c>
      <c r="T346" s="68">
        <v>25</v>
      </c>
      <c r="U346" s="68" t="s">
        <v>85</v>
      </c>
      <c r="V346" s="68" t="s">
        <v>83</v>
      </c>
      <c r="W346" s="69">
        <v>0.95366139944545447</v>
      </c>
      <c r="X346" s="68" t="s">
        <v>84</v>
      </c>
      <c r="Y346" s="68" t="s">
        <v>84</v>
      </c>
      <c r="Z346" s="68" t="s">
        <v>84</v>
      </c>
      <c r="AA346" s="69">
        <v>81.418243408203125</v>
      </c>
      <c r="AB346" s="68" t="s">
        <v>83</v>
      </c>
      <c r="AC346" s="68" t="s">
        <v>83</v>
      </c>
      <c r="AD346" s="68" t="s">
        <v>83</v>
      </c>
    </row>
    <row r="347" spans="1:30" x14ac:dyDescent="0.15">
      <c r="A347" s="68">
        <v>317</v>
      </c>
      <c r="B347" s="68" t="s">
        <v>125</v>
      </c>
      <c r="C347" s="68" t="b">
        <v>0</v>
      </c>
      <c r="D347" s="68" t="s">
        <v>83</v>
      </c>
      <c r="E347" s="68" t="s">
        <v>77</v>
      </c>
      <c r="F347" s="71">
        <v>27.132551193237305</v>
      </c>
      <c r="G347" s="69">
        <v>27.097148895263672</v>
      </c>
      <c r="H347" s="69">
        <v>5.0065062940120697E-2</v>
      </c>
      <c r="I347" s="73">
        <v>1000</v>
      </c>
      <c r="J347" s="68" t="s">
        <v>83</v>
      </c>
      <c r="K347" s="68" t="s">
        <v>83</v>
      </c>
      <c r="L347" s="69">
        <v>39.571201324462891</v>
      </c>
      <c r="M347" s="69">
        <v>0.99650001525878906</v>
      </c>
      <c r="N347" s="69">
        <v>-4.1574001312255859</v>
      </c>
      <c r="O347" s="69">
        <v>73.994270324707031</v>
      </c>
      <c r="P347" s="68" t="b">
        <v>1</v>
      </c>
      <c r="Q347" s="69">
        <v>0.23872747123953814</v>
      </c>
      <c r="R347" s="68" t="b">
        <v>1</v>
      </c>
      <c r="S347" s="68">
        <v>3</v>
      </c>
      <c r="T347" s="68">
        <v>22</v>
      </c>
      <c r="U347" s="68" t="s">
        <v>85</v>
      </c>
      <c r="V347" s="68" t="s">
        <v>83</v>
      </c>
      <c r="W347" s="69">
        <v>0.97967483020907153</v>
      </c>
      <c r="X347" s="68" t="s">
        <v>84</v>
      </c>
      <c r="Y347" s="68" t="s">
        <v>84</v>
      </c>
      <c r="Z347" s="68" t="s">
        <v>84</v>
      </c>
      <c r="AA347" s="69">
        <v>81.3402099609375</v>
      </c>
      <c r="AB347" s="68" t="s">
        <v>83</v>
      </c>
      <c r="AC347" s="68" t="s">
        <v>83</v>
      </c>
      <c r="AD347" s="68" t="s">
        <v>83</v>
      </c>
    </row>
    <row r="348" spans="1:30" x14ac:dyDescent="0.15">
      <c r="A348" s="68">
        <v>318</v>
      </c>
      <c r="B348" s="68" t="s">
        <v>124</v>
      </c>
      <c r="C348" s="68" t="b">
        <v>0</v>
      </c>
      <c r="D348" s="68" t="s">
        <v>83</v>
      </c>
      <c r="E348" s="68" t="s">
        <v>77</v>
      </c>
      <c r="F348" s="71">
        <v>31.26893424987793</v>
      </c>
      <c r="G348" s="69">
        <v>31.390159606933594</v>
      </c>
      <c r="H348" s="69">
        <v>0.17143718898296356</v>
      </c>
      <c r="I348" s="73">
        <v>100</v>
      </c>
      <c r="J348" s="68" t="s">
        <v>83</v>
      </c>
      <c r="K348" s="68" t="s">
        <v>83</v>
      </c>
      <c r="L348" s="69">
        <v>39.571201324462891</v>
      </c>
      <c r="M348" s="69">
        <v>0.99650001525878906</v>
      </c>
      <c r="N348" s="69">
        <v>-4.1574001312255859</v>
      </c>
      <c r="O348" s="69">
        <v>73.994270324707031</v>
      </c>
      <c r="P348" s="68" t="b">
        <v>1</v>
      </c>
      <c r="Q348" s="69">
        <v>0.23872747123953814</v>
      </c>
      <c r="R348" s="68" t="b">
        <v>1</v>
      </c>
      <c r="S348" s="68">
        <v>3</v>
      </c>
      <c r="T348" s="68">
        <v>25</v>
      </c>
      <c r="U348" s="68" t="s">
        <v>85</v>
      </c>
      <c r="V348" s="68" t="s">
        <v>83</v>
      </c>
      <c r="W348" s="69">
        <v>0.9712072770347806</v>
      </c>
      <c r="X348" s="68" t="s">
        <v>84</v>
      </c>
      <c r="Y348" s="68" t="s">
        <v>84</v>
      </c>
      <c r="Z348" s="68" t="s">
        <v>84</v>
      </c>
      <c r="AA348" s="69">
        <v>81.791839599609375</v>
      </c>
      <c r="AB348" s="68" t="s">
        <v>83</v>
      </c>
      <c r="AC348" s="68" t="s">
        <v>83</v>
      </c>
      <c r="AD348" s="68" t="s">
        <v>83</v>
      </c>
    </row>
    <row r="349" spans="1:30" x14ac:dyDescent="0.15">
      <c r="A349" s="68">
        <v>319</v>
      </c>
      <c r="B349" s="68" t="s">
        <v>123</v>
      </c>
      <c r="C349" s="68" t="b">
        <v>0</v>
      </c>
      <c r="D349" s="68" t="s">
        <v>83</v>
      </c>
      <c r="E349" s="68" t="s">
        <v>77</v>
      </c>
      <c r="F349" s="71">
        <v>35.552616119384766</v>
      </c>
      <c r="G349" s="69">
        <v>35.150821685791016</v>
      </c>
      <c r="H349" s="69">
        <v>0.56822311878204346</v>
      </c>
      <c r="I349" s="73">
        <v>10</v>
      </c>
      <c r="J349" s="68" t="s">
        <v>83</v>
      </c>
      <c r="K349" s="68" t="s">
        <v>83</v>
      </c>
      <c r="L349" s="69">
        <v>39.571201324462891</v>
      </c>
      <c r="M349" s="69">
        <v>0.99650001525878906</v>
      </c>
      <c r="N349" s="69">
        <v>-4.1574001312255859</v>
      </c>
      <c r="O349" s="69">
        <v>73.994270324707031</v>
      </c>
      <c r="P349" s="68" t="b">
        <v>1</v>
      </c>
      <c r="Q349" s="69">
        <v>0.23872747123953814</v>
      </c>
      <c r="R349" s="68" t="b">
        <v>1</v>
      </c>
      <c r="S349" s="68">
        <v>3</v>
      </c>
      <c r="T349" s="68">
        <v>30</v>
      </c>
      <c r="U349" s="68" t="s">
        <v>85</v>
      </c>
      <c r="V349" s="68" t="s">
        <v>83</v>
      </c>
      <c r="W349" s="69">
        <v>0.96556767464532745</v>
      </c>
      <c r="X349" s="68" t="s">
        <v>84</v>
      </c>
      <c r="Y349" s="68" t="s">
        <v>84</v>
      </c>
      <c r="Z349" s="68" t="s">
        <v>112</v>
      </c>
      <c r="AA349" s="69">
        <v>81.791839599609375</v>
      </c>
      <c r="AB349" s="68" t="s">
        <v>83</v>
      </c>
      <c r="AC349" s="68" t="s">
        <v>83</v>
      </c>
      <c r="AD349" s="68" t="s">
        <v>83</v>
      </c>
    </row>
    <row r="350" spans="1:30" x14ac:dyDescent="0.15">
      <c r="A350" s="68">
        <v>320</v>
      </c>
      <c r="B350" s="68" t="s">
        <v>122</v>
      </c>
      <c r="C350" s="68" t="b">
        <v>0</v>
      </c>
      <c r="D350" s="68" t="s">
        <v>83</v>
      </c>
      <c r="E350" s="68" t="s">
        <v>77</v>
      </c>
      <c r="F350" s="71">
        <v>39.560806274414062</v>
      </c>
      <c r="G350" s="69">
        <v>39.701885223388672</v>
      </c>
      <c r="H350" s="69">
        <v>0.19951575994491577</v>
      </c>
      <c r="I350" s="73">
        <v>1</v>
      </c>
      <c r="J350" s="68" t="s">
        <v>83</v>
      </c>
      <c r="K350" s="68" t="s">
        <v>83</v>
      </c>
      <c r="L350" s="69">
        <v>39.571201324462891</v>
      </c>
      <c r="M350" s="69">
        <v>0.99650001525878906</v>
      </c>
      <c r="N350" s="69">
        <v>-4.1574001312255859</v>
      </c>
      <c r="O350" s="69">
        <v>73.994270324707031</v>
      </c>
      <c r="P350" s="68" t="b">
        <v>1</v>
      </c>
      <c r="Q350" s="69">
        <v>0.23872747123953814</v>
      </c>
      <c r="R350" s="68" t="b">
        <v>1</v>
      </c>
      <c r="S350" s="68">
        <v>3</v>
      </c>
      <c r="T350" s="68">
        <v>31</v>
      </c>
      <c r="U350" s="68" t="s">
        <v>121</v>
      </c>
      <c r="V350" s="68" t="s">
        <v>83</v>
      </c>
      <c r="W350" s="69">
        <v>0</v>
      </c>
      <c r="X350" s="68" t="s">
        <v>112</v>
      </c>
      <c r="Y350" s="68" t="s">
        <v>84</v>
      </c>
      <c r="Z350" s="68" t="s">
        <v>84</v>
      </c>
      <c r="AA350" s="69">
        <v>81.678932189941406</v>
      </c>
      <c r="AB350" s="68" t="s">
        <v>83</v>
      </c>
      <c r="AC350" s="68" t="s">
        <v>83</v>
      </c>
      <c r="AD350" s="68" t="s">
        <v>83</v>
      </c>
    </row>
    <row r="351" spans="1:30" x14ac:dyDescent="0.15">
      <c r="A351" s="68">
        <v>321</v>
      </c>
      <c r="B351" s="68" t="s">
        <v>120</v>
      </c>
      <c r="C351" s="68" t="b">
        <v>0</v>
      </c>
      <c r="D351" s="68" t="s">
        <v>83</v>
      </c>
      <c r="E351" s="68" t="s">
        <v>77</v>
      </c>
      <c r="F351" s="70" t="s">
        <v>100</v>
      </c>
      <c r="G351" s="68" t="s">
        <v>83</v>
      </c>
      <c r="H351" s="68" t="s">
        <v>83</v>
      </c>
      <c r="I351" s="72" t="s">
        <v>83</v>
      </c>
      <c r="J351" s="68" t="s">
        <v>83</v>
      </c>
      <c r="K351" s="68" t="s">
        <v>83</v>
      </c>
      <c r="L351" s="69">
        <v>39.571201324462891</v>
      </c>
      <c r="M351" s="69">
        <v>0.99650001525878906</v>
      </c>
      <c r="N351" s="69">
        <v>-4.1574001312255859</v>
      </c>
      <c r="O351" s="69">
        <v>73.994270324707031</v>
      </c>
      <c r="P351" s="68" t="b">
        <v>1</v>
      </c>
      <c r="Q351" s="69">
        <v>0.23872747123953814</v>
      </c>
      <c r="R351" s="68" t="b">
        <v>1</v>
      </c>
      <c r="S351" s="68">
        <v>3</v>
      </c>
      <c r="T351" s="68">
        <v>18</v>
      </c>
      <c r="U351" s="68" t="s">
        <v>99</v>
      </c>
      <c r="V351" s="68" t="s">
        <v>83</v>
      </c>
      <c r="W351" s="69">
        <v>0</v>
      </c>
      <c r="X351" s="68" t="s">
        <v>84</v>
      </c>
      <c r="Y351" s="68" t="s">
        <v>112</v>
      </c>
      <c r="Z351" s="68" t="s">
        <v>84</v>
      </c>
      <c r="AA351" s="69">
        <v>80.527442932128906</v>
      </c>
      <c r="AB351" s="69">
        <v>83.234329223632812</v>
      </c>
      <c r="AC351" s="69">
        <v>77.707763671875</v>
      </c>
      <c r="AD351" s="69">
        <v>92.708450317382812</v>
      </c>
    </row>
    <row r="352" spans="1:30" x14ac:dyDescent="0.15">
      <c r="A352" s="68">
        <v>322</v>
      </c>
      <c r="B352" s="68" t="s">
        <v>119</v>
      </c>
      <c r="C352" s="68" t="b">
        <v>0</v>
      </c>
      <c r="D352" s="68" t="s">
        <v>97</v>
      </c>
      <c r="E352" s="68" t="s">
        <v>80</v>
      </c>
      <c r="F352" s="71">
        <v>26.224697113037109</v>
      </c>
      <c r="G352" s="69">
        <v>26.295421600341797</v>
      </c>
      <c r="H352" s="69">
        <v>0.1000208780169487</v>
      </c>
      <c r="I352" s="73">
        <v>28.02525520324707</v>
      </c>
      <c r="J352" s="69">
        <v>26.638236999511719</v>
      </c>
      <c r="K352" s="69">
        <v>1.961538553237915</v>
      </c>
      <c r="L352" s="69">
        <v>30.74799919128418</v>
      </c>
      <c r="M352" s="69">
        <v>0.99129998683929443</v>
      </c>
      <c r="N352" s="69">
        <v>-3.1247999668121338</v>
      </c>
      <c r="O352" s="69">
        <v>108.93946838378906</v>
      </c>
      <c r="P352" s="68" t="b">
        <v>1</v>
      </c>
      <c r="Q352" s="69">
        <v>9.4607549979114025E-2</v>
      </c>
      <c r="R352" s="68" t="b">
        <v>1</v>
      </c>
      <c r="S352" s="68">
        <v>3</v>
      </c>
      <c r="T352" s="68">
        <v>23</v>
      </c>
      <c r="U352" s="68" t="s">
        <v>85</v>
      </c>
      <c r="V352" s="68" t="s">
        <v>83</v>
      </c>
      <c r="W352" s="69">
        <v>0.95780850037740395</v>
      </c>
      <c r="X352" s="68" t="s">
        <v>84</v>
      </c>
      <c r="Y352" s="68" t="s">
        <v>84</v>
      </c>
      <c r="Z352" s="68" t="s">
        <v>84</v>
      </c>
      <c r="AA352" s="69">
        <v>77.256622314453125</v>
      </c>
      <c r="AB352" s="68" t="s">
        <v>83</v>
      </c>
      <c r="AC352" s="68" t="s">
        <v>83</v>
      </c>
      <c r="AD352" s="68" t="s">
        <v>83</v>
      </c>
    </row>
    <row r="353" spans="1:30" x14ac:dyDescent="0.15">
      <c r="A353" s="68">
        <v>323</v>
      </c>
      <c r="B353" s="68" t="s">
        <v>118</v>
      </c>
      <c r="C353" s="68" t="b">
        <v>0</v>
      </c>
      <c r="D353" s="68" t="s">
        <v>95</v>
      </c>
      <c r="E353" s="68" t="s">
        <v>80</v>
      </c>
      <c r="F353" s="71">
        <v>25.9495849609375</v>
      </c>
      <c r="G353" s="69">
        <v>25.863815307617188</v>
      </c>
      <c r="H353" s="69">
        <v>0.12129795551300049</v>
      </c>
      <c r="I353" s="73">
        <v>34.323463439941406</v>
      </c>
      <c r="J353" s="69">
        <v>36.635848999023438</v>
      </c>
      <c r="K353" s="69">
        <v>3.2702069282531738</v>
      </c>
      <c r="L353" s="69">
        <v>30.74799919128418</v>
      </c>
      <c r="M353" s="69">
        <v>0.99129998683929443</v>
      </c>
      <c r="N353" s="69">
        <v>-3.1247999668121338</v>
      </c>
      <c r="O353" s="69">
        <v>108.93946838378906</v>
      </c>
      <c r="P353" s="68" t="b">
        <v>1</v>
      </c>
      <c r="Q353" s="69">
        <v>9.4607549979114025E-2</v>
      </c>
      <c r="R353" s="68" t="b">
        <v>1</v>
      </c>
      <c r="S353" s="68">
        <v>3</v>
      </c>
      <c r="T353" s="68">
        <v>22</v>
      </c>
      <c r="U353" s="68" t="s">
        <v>85</v>
      </c>
      <c r="V353" s="68" t="s">
        <v>83</v>
      </c>
      <c r="W353" s="69">
        <v>0.95867178199260128</v>
      </c>
      <c r="X353" s="68" t="s">
        <v>84</v>
      </c>
      <c r="Y353" s="68" t="s">
        <v>84</v>
      </c>
      <c r="Z353" s="68" t="s">
        <v>84</v>
      </c>
      <c r="AA353" s="69">
        <v>77.143829345703125</v>
      </c>
      <c r="AB353" s="68" t="s">
        <v>83</v>
      </c>
      <c r="AC353" s="68" t="s">
        <v>83</v>
      </c>
      <c r="AD353" s="68" t="s">
        <v>83</v>
      </c>
    </row>
    <row r="354" spans="1:30" x14ac:dyDescent="0.15">
      <c r="A354" s="68">
        <v>324</v>
      </c>
      <c r="B354" s="68" t="s">
        <v>117</v>
      </c>
      <c r="C354" s="68" t="b">
        <v>0</v>
      </c>
      <c r="D354" s="68" t="s">
        <v>93</v>
      </c>
      <c r="E354" s="68" t="s">
        <v>80</v>
      </c>
      <c r="F354" s="71">
        <v>27.012481689453125</v>
      </c>
      <c r="G354" s="69">
        <v>27.098312377929688</v>
      </c>
      <c r="H354" s="69">
        <v>0.12138427048921585</v>
      </c>
      <c r="I354" s="73">
        <v>15.683477401733398</v>
      </c>
      <c r="J354" s="69">
        <v>14.751715660095215</v>
      </c>
      <c r="K354" s="69">
        <v>1.3177100419998169</v>
      </c>
      <c r="L354" s="69">
        <v>30.74799919128418</v>
      </c>
      <c r="M354" s="69">
        <v>0.99129998683929443</v>
      </c>
      <c r="N354" s="69">
        <v>-3.1247999668121338</v>
      </c>
      <c r="O354" s="69">
        <v>108.93946838378906</v>
      </c>
      <c r="P354" s="68" t="b">
        <v>1</v>
      </c>
      <c r="Q354" s="69">
        <v>9.4607549979114025E-2</v>
      </c>
      <c r="R354" s="68" t="b">
        <v>1</v>
      </c>
      <c r="S354" s="68">
        <v>3</v>
      </c>
      <c r="T354" s="68">
        <v>23</v>
      </c>
      <c r="U354" s="68" t="s">
        <v>85</v>
      </c>
      <c r="V354" s="68" t="s">
        <v>83</v>
      </c>
      <c r="W354" s="69">
        <v>0.95576732411953924</v>
      </c>
      <c r="X354" s="68" t="s">
        <v>84</v>
      </c>
      <c r="Y354" s="68" t="s">
        <v>84</v>
      </c>
      <c r="Z354" s="68" t="s">
        <v>84</v>
      </c>
      <c r="AA354" s="69">
        <v>77.143829345703125</v>
      </c>
      <c r="AB354" s="68" t="s">
        <v>83</v>
      </c>
      <c r="AC354" s="68" t="s">
        <v>83</v>
      </c>
      <c r="AD354" s="68" t="s">
        <v>83</v>
      </c>
    </row>
    <row r="355" spans="1:30" x14ac:dyDescent="0.15">
      <c r="A355" s="68">
        <v>325</v>
      </c>
      <c r="B355" s="68" t="s">
        <v>116</v>
      </c>
      <c r="C355" s="68" t="b">
        <v>0</v>
      </c>
      <c r="D355" s="68" t="s">
        <v>91</v>
      </c>
      <c r="E355" s="68" t="s">
        <v>80</v>
      </c>
      <c r="F355" s="71">
        <v>25.801027297973633</v>
      </c>
      <c r="G355" s="69">
        <v>25.618108749389648</v>
      </c>
      <c r="H355" s="69">
        <v>0.2586858868598938</v>
      </c>
      <c r="I355" s="73">
        <v>38.294162750244141</v>
      </c>
      <c r="J355" s="69">
        <v>44.21844482421875</v>
      </c>
      <c r="K355" s="69">
        <v>8.3782005310058594</v>
      </c>
      <c r="L355" s="69">
        <v>30.74799919128418</v>
      </c>
      <c r="M355" s="69">
        <v>0.99129998683929443</v>
      </c>
      <c r="N355" s="69">
        <v>-3.1247999668121338</v>
      </c>
      <c r="O355" s="69">
        <v>108.93946838378906</v>
      </c>
      <c r="P355" s="68" t="b">
        <v>1</v>
      </c>
      <c r="Q355" s="69">
        <v>9.4607549979114025E-2</v>
      </c>
      <c r="R355" s="68" t="b">
        <v>1</v>
      </c>
      <c r="S355" s="68">
        <v>3</v>
      </c>
      <c r="T355" s="68">
        <v>22</v>
      </c>
      <c r="U355" s="68" t="s">
        <v>85</v>
      </c>
      <c r="V355" s="68" t="s">
        <v>83</v>
      </c>
      <c r="W355" s="69">
        <v>0.96267642033465484</v>
      </c>
      <c r="X355" s="68" t="s">
        <v>84</v>
      </c>
      <c r="Y355" s="68" t="s">
        <v>84</v>
      </c>
      <c r="Z355" s="68" t="s">
        <v>84</v>
      </c>
      <c r="AA355" s="69">
        <v>77.128585815429688</v>
      </c>
      <c r="AB355" s="68" t="s">
        <v>83</v>
      </c>
      <c r="AC355" s="68" t="s">
        <v>83</v>
      </c>
      <c r="AD355" s="68" t="s">
        <v>83</v>
      </c>
    </row>
    <row r="356" spans="1:30" x14ac:dyDescent="0.15">
      <c r="A356" s="68">
        <v>326</v>
      </c>
      <c r="B356" s="68" t="s">
        <v>115</v>
      </c>
      <c r="C356" s="68" t="b">
        <v>0</v>
      </c>
      <c r="D356" s="68" t="s">
        <v>83</v>
      </c>
      <c r="E356" s="68" t="s">
        <v>80</v>
      </c>
      <c r="F356" s="71">
        <v>21.451810836791992</v>
      </c>
      <c r="G356" s="69">
        <v>21.373405456542969</v>
      </c>
      <c r="H356" s="69">
        <v>0.11088195443153381</v>
      </c>
      <c r="I356" s="73">
        <v>1000</v>
      </c>
      <c r="J356" s="68" t="s">
        <v>83</v>
      </c>
      <c r="K356" s="68" t="s">
        <v>83</v>
      </c>
      <c r="L356" s="69">
        <v>30.74799919128418</v>
      </c>
      <c r="M356" s="69">
        <v>0.99129998683929443</v>
      </c>
      <c r="N356" s="69">
        <v>-3.1247999668121338</v>
      </c>
      <c r="O356" s="69">
        <v>108.93946838378906</v>
      </c>
      <c r="P356" s="68" t="b">
        <v>1</v>
      </c>
      <c r="Q356" s="69">
        <v>9.4607549979114025E-2</v>
      </c>
      <c r="R356" s="68" t="b">
        <v>1</v>
      </c>
      <c r="S356" s="68">
        <v>3</v>
      </c>
      <c r="T356" s="68">
        <v>17</v>
      </c>
      <c r="U356" s="68" t="s">
        <v>85</v>
      </c>
      <c r="V356" s="68" t="s">
        <v>83</v>
      </c>
      <c r="W356" s="69">
        <v>0.96190534974765618</v>
      </c>
      <c r="X356" s="68" t="s">
        <v>84</v>
      </c>
      <c r="Y356" s="68" t="s">
        <v>84</v>
      </c>
      <c r="Z356" s="68" t="s">
        <v>84</v>
      </c>
      <c r="AA356" s="69">
        <v>77.128585815429688</v>
      </c>
      <c r="AB356" s="68" t="s">
        <v>83</v>
      </c>
      <c r="AC356" s="68" t="s">
        <v>83</v>
      </c>
      <c r="AD356" s="68" t="s">
        <v>83</v>
      </c>
    </row>
    <row r="357" spans="1:30" x14ac:dyDescent="0.15">
      <c r="A357" s="68">
        <v>327</v>
      </c>
      <c r="B357" s="68" t="s">
        <v>114</v>
      </c>
      <c r="C357" s="68" t="b">
        <v>0</v>
      </c>
      <c r="D357" s="68" t="s">
        <v>83</v>
      </c>
      <c r="E357" s="68" t="s">
        <v>80</v>
      </c>
      <c r="F357" s="71">
        <v>24.14826774597168</v>
      </c>
      <c r="G357" s="69">
        <v>24.320474624633789</v>
      </c>
      <c r="H357" s="69">
        <v>0.2435373067855835</v>
      </c>
      <c r="I357" s="73">
        <v>100</v>
      </c>
      <c r="J357" s="68" t="s">
        <v>83</v>
      </c>
      <c r="K357" s="68" t="s">
        <v>83</v>
      </c>
      <c r="L357" s="69">
        <v>30.74799919128418</v>
      </c>
      <c r="M357" s="69">
        <v>0.99129998683929443</v>
      </c>
      <c r="N357" s="69">
        <v>-3.1247999668121338</v>
      </c>
      <c r="O357" s="69">
        <v>108.93946838378906</v>
      </c>
      <c r="P357" s="68" t="b">
        <v>1</v>
      </c>
      <c r="Q357" s="69">
        <v>9.4607549979114025E-2</v>
      </c>
      <c r="R357" s="68" t="b">
        <v>1</v>
      </c>
      <c r="S357" s="68">
        <v>3</v>
      </c>
      <c r="T357" s="68">
        <v>20</v>
      </c>
      <c r="U357" s="68" t="s">
        <v>85</v>
      </c>
      <c r="V357" s="68" t="s">
        <v>83</v>
      </c>
      <c r="W357" s="69">
        <v>0.96243377191478308</v>
      </c>
      <c r="X357" s="68" t="s">
        <v>84</v>
      </c>
      <c r="Y357" s="68" t="s">
        <v>84</v>
      </c>
      <c r="Z357" s="68" t="s">
        <v>84</v>
      </c>
      <c r="AA357" s="69">
        <v>77.466644287109375</v>
      </c>
      <c r="AB357" s="68" t="s">
        <v>83</v>
      </c>
      <c r="AC357" s="68" t="s">
        <v>83</v>
      </c>
      <c r="AD357" s="68" t="s">
        <v>83</v>
      </c>
    </row>
    <row r="358" spans="1:30" x14ac:dyDescent="0.15">
      <c r="A358" s="68">
        <v>328</v>
      </c>
      <c r="B358" s="68" t="s">
        <v>113</v>
      </c>
      <c r="C358" s="68" t="b">
        <v>0</v>
      </c>
      <c r="D358" s="68" t="s">
        <v>83</v>
      </c>
      <c r="E358" s="68" t="s">
        <v>80</v>
      </c>
      <c r="F358" s="71">
        <v>28.394826889038086</v>
      </c>
      <c r="G358" s="69">
        <v>27.978343963623047</v>
      </c>
      <c r="H358" s="69">
        <v>0.58899444341659546</v>
      </c>
      <c r="I358" s="73">
        <v>10</v>
      </c>
      <c r="J358" s="68" t="s">
        <v>83</v>
      </c>
      <c r="K358" s="68" t="s">
        <v>83</v>
      </c>
      <c r="L358" s="69">
        <v>30.74799919128418</v>
      </c>
      <c r="M358" s="69">
        <v>0.99129998683929443</v>
      </c>
      <c r="N358" s="69">
        <v>-3.1247999668121338</v>
      </c>
      <c r="O358" s="69">
        <v>108.93946838378906</v>
      </c>
      <c r="P358" s="68" t="b">
        <v>1</v>
      </c>
      <c r="Q358" s="69">
        <v>9.4607549979114025E-2</v>
      </c>
      <c r="R358" s="68" t="b">
        <v>1</v>
      </c>
      <c r="S358" s="68">
        <v>3</v>
      </c>
      <c r="T358" s="68">
        <v>25</v>
      </c>
      <c r="U358" s="68" t="s">
        <v>85</v>
      </c>
      <c r="V358" s="68" t="s">
        <v>83</v>
      </c>
      <c r="W358" s="69">
        <v>0.95364964320859902</v>
      </c>
      <c r="X358" s="68" t="s">
        <v>84</v>
      </c>
      <c r="Y358" s="68" t="s">
        <v>84</v>
      </c>
      <c r="Z358" s="68" t="s">
        <v>112</v>
      </c>
      <c r="AA358" s="69">
        <v>77.466644287109375</v>
      </c>
      <c r="AB358" s="68" t="s">
        <v>83</v>
      </c>
      <c r="AC358" s="68" t="s">
        <v>83</v>
      </c>
      <c r="AD358" s="68" t="s">
        <v>83</v>
      </c>
    </row>
    <row r="359" spans="1:30" x14ac:dyDescent="0.15">
      <c r="A359" s="68">
        <v>329</v>
      </c>
      <c r="B359" s="68" t="s">
        <v>111</v>
      </c>
      <c r="C359" s="68" t="b">
        <v>0</v>
      </c>
      <c r="D359" s="68" t="s">
        <v>83</v>
      </c>
      <c r="E359" s="68" t="s">
        <v>80</v>
      </c>
      <c r="F359" s="71">
        <v>30.409463882446289</v>
      </c>
      <c r="G359" s="69">
        <v>30.570438385009766</v>
      </c>
      <c r="H359" s="69">
        <v>0.22765366733074188</v>
      </c>
      <c r="I359" s="73">
        <v>1</v>
      </c>
      <c r="J359" s="68" t="s">
        <v>83</v>
      </c>
      <c r="K359" s="68" t="s">
        <v>83</v>
      </c>
      <c r="L359" s="69">
        <v>30.74799919128418</v>
      </c>
      <c r="M359" s="69">
        <v>0.99129998683929443</v>
      </c>
      <c r="N359" s="69">
        <v>-3.1247999668121338</v>
      </c>
      <c r="O359" s="69">
        <v>108.93946838378906</v>
      </c>
      <c r="P359" s="68" t="b">
        <v>1</v>
      </c>
      <c r="Q359" s="69">
        <v>9.4607549979114025E-2</v>
      </c>
      <c r="R359" s="68" t="b">
        <v>1</v>
      </c>
      <c r="S359" s="68">
        <v>3</v>
      </c>
      <c r="T359" s="68">
        <v>26</v>
      </c>
      <c r="U359" s="68" t="s">
        <v>85</v>
      </c>
      <c r="V359" s="68" t="s">
        <v>83</v>
      </c>
      <c r="W359" s="69">
        <v>0.95671839285476745</v>
      </c>
      <c r="X359" s="68" t="s">
        <v>84</v>
      </c>
      <c r="Y359" s="68" t="s">
        <v>84</v>
      </c>
      <c r="Z359" s="68" t="s">
        <v>84</v>
      </c>
      <c r="AA359" s="69">
        <v>77.518409729003906</v>
      </c>
      <c r="AB359" s="68" t="s">
        <v>83</v>
      </c>
      <c r="AC359" s="68" t="s">
        <v>83</v>
      </c>
      <c r="AD359" s="68" t="s">
        <v>83</v>
      </c>
    </row>
    <row r="360" spans="1:30" x14ac:dyDescent="0.15">
      <c r="A360" s="68">
        <v>330</v>
      </c>
      <c r="B360" s="68" t="s">
        <v>110</v>
      </c>
      <c r="C360" s="68" t="b">
        <v>0</v>
      </c>
      <c r="D360" s="68" t="s">
        <v>83</v>
      </c>
      <c r="E360" s="68" t="s">
        <v>80</v>
      </c>
      <c r="F360" s="70" t="s">
        <v>100</v>
      </c>
      <c r="G360" s="68" t="s">
        <v>83</v>
      </c>
      <c r="H360" s="68" t="s">
        <v>83</v>
      </c>
      <c r="I360" s="72" t="s">
        <v>83</v>
      </c>
      <c r="J360" s="68" t="s">
        <v>83</v>
      </c>
      <c r="K360" s="68" t="s">
        <v>83</v>
      </c>
      <c r="L360" s="69">
        <v>30.74799919128418</v>
      </c>
      <c r="M360" s="69">
        <v>0.99129998683929443</v>
      </c>
      <c r="N360" s="69">
        <v>-3.1247999668121338</v>
      </c>
      <c r="O360" s="69">
        <v>108.93946838378906</v>
      </c>
      <c r="P360" s="68" t="b">
        <v>1</v>
      </c>
      <c r="Q360" s="69">
        <v>9.4607549979114025E-2</v>
      </c>
      <c r="R360" s="68" t="b">
        <v>1</v>
      </c>
      <c r="S360" s="68">
        <v>3</v>
      </c>
      <c r="T360" s="68">
        <v>39</v>
      </c>
      <c r="U360" s="68" t="s">
        <v>99</v>
      </c>
      <c r="V360" s="68" t="s">
        <v>83</v>
      </c>
      <c r="W360" s="69">
        <v>0</v>
      </c>
      <c r="X360" s="68" t="s">
        <v>84</v>
      </c>
      <c r="Y360" s="68" t="s">
        <v>84</v>
      </c>
      <c r="Z360" s="68" t="s">
        <v>84</v>
      </c>
      <c r="AA360" s="69">
        <v>67.572982788085938</v>
      </c>
      <c r="AB360" s="68" t="s">
        <v>83</v>
      </c>
      <c r="AC360" s="68" t="s">
        <v>83</v>
      </c>
      <c r="AD360" s="68" t="s">
        <v>83</v>
      </c>
    </row>
    <row r="361" spans="1:30" x14ac:dyDescent="0.15">
      <c r="A361" s="68">
        <v>337</v>
      </c>
      <c r="B361" s="68" t="s">
        <v>109</v>
      </c>
      <c r="C361" s="68" t="b">
        <v>0</v>
      </c>
      <c r="D361" s="68" t="s">
        <v>97</v>
      </c>
      <c r="E361" s="68" t="s">
        <v>78</v>
      </c>
      <c r="F361" s="71">
        <v>29.52880859375</v>
      </c>
      <c r="G361" s="69">
        <v>29.458457946777344</v>
      </c>
      <c r="H361" s="69">
        <v>9.9490836262702942E-2</v>
      </c>
      <c r="I361" s="73">
        <v>9.1920976638793945</v>
      </c>
      <c r="J361" s="69">
        <v>9.691950798034668</v>
      </c>
      <c r="K361" s="69">
        <v>0.70689910650253296</v>
      </c>
      <c r="L361" s="69">
        <v>32.552101135253906</v>
      </c>
      <c r="M361" s="69">
        <v>0.99470001459121704</v>
      </c>
      <c r="N361" s="69">
        <v>-3.1380999088287354</v>
      </c>
      <c r="O361" s="69">
        <v>108.28795623779297</v>
      </c>
      <c r="P361" s="68" t="b">
        <v>1</v>
      </c>
      <c r="Q361" s="69">
        <v>0.40217387021437079</v>
      </c>
      <c r="R361" s="68" t="b">
        <v>1</v>
      </c>
      <c r="S361" s="68">
        <v>3</v>
      </c>
      <c r="T361" s="68">
        <v>22</v>
      </c>
      <c r="U361" s="68" t="s">
        <v>85</v>
      </c>
      <c r="V361" s="68" t="s">
        <v>83</v>
      </c>
      <c r="W361" s="69">
        <v>0.97793493425545186</v>
      </c>
      <c r="X361" s="68" t="s">
        <v>84</v>
      </c>
      <c r="Y361" s="68" t="s">
        <v>84</v>
      </c>
      <c r="Z361" s="68" t="s">
        <v>84</v>
      </c>
      <c r="AA361" s="69">
        <v>82.883689880371094</v>
      </c>
      <c r="AB361" s="68" t="s">
        <v>83</v>
      </c>
      <c r="AC361" s="68" t="s">
        <v>83</v>
      </c>
      <c r="AD361" s="68" t="s">
        <v>83</v>
      </c>
    </row>
    <row r="362" spans="1:30" x14ac:dyDescent="0.15">
      <c r="A362" s="68">
        <v>338</v>
      </c>
      <c r="B362" s="68" t="s">
        <v>108</v>
      </c>
      <c r="C362" s="68" t="b">
        <v>0</v>
      </c>
      <c r="D362" s="68" t="s">
        <v>95</v>
      </c>
      <c r="E362" s="68" t="s">
        <v>78</v>
      </c>
      <c r="F362" s="71">
        <v>28.384679794311523</v>
      </c>
      <c r="G362" s="69">
        <v>28.434930801391602</v>
      </c>
      <c r="H362" s="69">
        <v>7.1065656840801239E-2</v>
      </c>
      <c r="I362" s="73">
        <v>21.281755447387695</v>
      </c>
      <c r="J362" s="69">
        <v>20.525295257568359</v>
      </c>
      <c r="K362" s="69">
        <v>1.0697962045669556</v>
      </c>
      <c r="L362" s="69">
        <v>32.552101135253906</v>
      </c>
      <c r="M362" s="69">
        <v>0.99470001459121704</v>
      </c>
      <c r="N362" s="69">
        <v>-3.1380999088287354</v>
      </c>
      <c r="O362" s="69">
        <v>108.28795623779297</v>
      </c>
      <c r="P362" s="68" t="b">
        <v>1</v>
      </c>
      <c r="Q362" s="69">
        <v>0.40217387021437079</v>
      </c>
      <c r="R362" s="68" t="b">
        <v>1</v>
      </c>
      <c r="S362" s="68">
        <v>3</v>
      </c>
      <c r="T362" s="68">
        <v>21</v>
      </c>
      <c r="U362" s="68" t="s">
        <v>85</v>
      </c>
      <c r="V362" s="68" t="s">
        <v>83</v>
      </c>
      <c r="W362" s="69">
        <v>0.96928153506921733</v>
      </c>
      <c r="X362" s="68" t="s">
        <v>84</v>
      </c>
      <c r="Y362" s="68" t="s">
        <v>84</v>
      </c>
      <c r="Z362" s="68" t="s">
        <v>84</v>
      </c>
      <c r="AA362" s="69">
        <v>82.883689880371094</v>
      </c>
      <c r="AB362" s="68" t="s">
        <v>83</v>
      </c>
      <c r="AC362" s="68" t="s">
        <v>83</v>
      </c>
      <c r="AD362" s="68" t="s">
        <v>83</v>
      </c>
    </row>
    <row r="363" spans="1:30" x14ac:dyDescent="0.15">
      <c r="A363" s="68">
        <v>339</v>
      </c>
      <c r="B363" s="68" t="s">
        <v>107</v>
      </c>
      <c r="C363" s="68" t="b">
        <v>0</v>
      </c>
      <c r="D363" s="68" t="s">
        <v>93</v>
      </c>
      <c r="E363" s="68" t="s">
        <v>78</v>
      </c>
      <c r="F363" s="71">
        <v>28.504152297973633</v>
      </c>
      <c r="G363" s="69">
        <v>28.647979736328125</v>
      </c>
      <c r="H363" s="69">
        <v>0.20340137183666229</v>
      </c>
      <c r="I363" s="73">
        <v>19.495565414428711</v>
      </c>
      <c r="J363" s="69">
        <v>17.640766143798828</v>
      </c>
      <c r="K363" s="69">
        <v>2.6230828762054443</v>
      </c>
      <c r="L363" s="69">
        <v>32.552101135253906</v>
      </c>
      <c r="M363" s="69">
        <v>0.99470001459121704</v>
      </c>
      <c r="N363" s="69">
        <v>-3.1380999088287354</v>
      </c>
      <c r="O363" s="69">
        <v>108.28795623779297</v>
      </c>
      <c r="P363" s="68" t="b">
        <v>1</v>
      </c>
      <c r="Q363" s="69">
        <v>0.40217387021437079</v>
      </c>
      <c r="R363" s="68" t="b">
        <v>1</v>
      </c>
      <c r="S363" s="68">
        <v>3</v>
      </c>
      <c r="T363" s="68">
        <v>21</v>
      </c>
      <c r="U363" s="68" t="s">
        <v>85</v>
      </c>
      <c r="V363" s="68" t="s">
        <v>83</v>
      </c>
      <c r="W363" s="69">
        <v>0.96969987762880749</v>
      </c>
      <c r="X363" s="68" t="s">
        <v>84</v>
      </c>
      <c r="Y363" s="68" t="s">
        <v>84</v>
      </c>
      <c r="Z363" s="68" t="s">
        <v>84</v>
      </c>
      <c r="AA363" s="69">
        <v>82.770965576171875</v>
      </c>
      <c r="AB363" s="68" t="s">
        <v>83</v>
      </c>
      <c r="AC363" s="68" t="s">
        <v>83</v>
      </c>
      <c r="AD363" s="68" t="s">
        <v>83</v>
      </c>
    </row>
    <row r="364" spans="1:30" x14ac:dyDescent="0.15">
      <c r="A364" s="68">
        <v>340</v>
      </c>
      <c r="B364" s="68" t="s">
        <v>106</v>
      </c>
      <c r="C364" s="68" t="b">
        <v>0</v>
      </c>
      <c r="D364" s="68" t="s">
        <v>91</v>
      </c>
      <c r="E364" s="68" t="s">
        <v>78</v>
      </c>
      <c r="F364" s="71">
        <v>27.893360137939453</v>
      </c>
      <c r="G364" s="69">
        <v>27.811149597167969</v>
      </c>
      <c r="H364" s="69">
        <v>0.11626461148262024</v>
      </c>
      <c r="I364" s="73">
        <v>30.519220352172852</v>
      </c>
      <c r="J364" s="69">
        <v>32.475883483886719</v>
      </c>
      <c r="K364" s="69">
        <v>2.7671382427215576</v>
      </c>
      <c r="L364" s="69">
        <v>32.552101135253906</v>
      </c>
      <c r="M364" s="69">
        <v>0.99470001459121704</v>
      </c>
      <c r="N364" s="69">
        <v>-3.1380999088287354</v>
      </c>
      <c r="O364" s="69">
        <v>108.28795623779297</v>
      </c>
      <c r="P364" s="68" t="b">
        <v>1</v>
      </c>
      <c r="Q364" s="69">
        <v>0.40217387021437079</v>
      </c>
      <c r="R364" s="68" t="b">
        <v>1</v>
      </c>
      <c r="S364" s="68">
        <v>3</v>
      </c>
      <c r="T364" s="68">
        <v>22</v>
      </c>
      <c r="U364" s="68" t="s">
        <v>85</v>
      </c>
      <c r="V364" s="68" t="s">
        <v>83</v>
      </c>
      <c r="W364" s="69">
        <v>0.98285120996264841</v>
      </c>
      <c r="X364" s="68" t="s">
        <v>84</v>
      </c>
      <c r="Y364" s="68" t="s">
        <v>84</v>
      </c>
      <c r="Z364" s="68" t="s">
        <v>84</v>
      </c>
      <c r="AA364" s="69">
        <v>82.770965576171875</v>
      </c>
      <c r="AB364" s="68" t="s">
        <v>83</v>
      </c>
      <c r="AC364" s="68" t="s">
        <v>83</v>
      </c>
      <c r="AD364" s="68" t="s">
        <v>83</v>
      </c>
    </row>
    <row r="365" spans="1:30" x14ac:dyDescent="0.15">
      <c r="A365" s="68">
        <v>341</v>
      </c>
      <c r="B365" s="68" t="s">
        <v>105</v>
      </c>
      <c r="C365" s="68" t="b">
        <v>0</v>
      </c>
      <c r="D365" s="68" t="s">
        <v>83</v>
      </c>
      <c r="E365" s="68" t="s">
        <v>78</v>
      </c>
      <c r="F365" s="71">
        <v>23.104438781738281</v>
      </c>
      <c r="G365" s="69">
        <v>23.157041549682617</v>
      </c>
      <c r="H365" s="69">
        <v>7.4391551315784454E-2</v>
      </c>
      <c r="I365" s="73">
        <v>1000</v>
      </c>
      <c r="J365" s="68" t="s">
        <v>83</v>
      </c>
      <c r="K365" s="68" t="s">
        <v>83</v>
      </c>
      <c r="L365" s="69">
        <v>32.552101135253906</v>
      </c>
      <c r="M365" s="69">
        <v>0.99470001459121704</v>
      </c>
      <c r="N365" s="69">
        <v>-3.1380999088287354</v>
      </c>
      <c r="O365" s="69">
        <v>108.28795623779297</v>
      </c>
      <c r="P365" s="68" t="b">
        <v>1</v>
      </c>
      <c r="Q365" s="69">
        <v>0.40217387021437079</v>
      </c>
      <c r="R365" s="68" t="b">
        <v>1</v>
      </c>
      <c r="S365" s="68">
        <v>3</v>
      </c>
      <c r="T365" s="68">
        <v>16</v>
      </c>
      <c r="U365" s="68" t="s">
        <v>85</v>
      </c>
      <c r="V365" s="68" t="s">
        <v>83</v>
      </c>
      <c r="W365" s="69">
        <v>0.96919651972591114</v>
      </c>
      <c r="X365" s="68" t="s">
        <v>84</v>
      </c>
      <c r="Y365" s="68" t="s">
        <v>84</v>
      </c>
      <c r="Z365" s="68" t="s">
        <v>84</v>
      </c>
      <c r="AA365" s="69">
        <v>82.695098876953125</v>
      </c>
      <c r="AB365" s="68" t="s">
        <v>83</v>
      </c>
      <c r="AC365" s="68" t="s">
        <v>83</v>
      </c>
      <c r="AD365" s="68" t="s">
        <v>83</v>
      </c>
    </row>
    <row r="366" spans="1:30" x14ac:dyDescent="0.15">
      <c r="A366" s="68">
        <v>342</v>
      </c>
      <c r="B366" s="68" t="s">
        <v>104</v>
      </c>
      <c r="C366" s="68" t="b">
        <v>0</v>
      </c>
      <c r="D366" s="68" t="s">
        <v>83</v>
      </c>
      <c r="E366" s="68" t="s">
        <v>78</v>
      </c>
      <c r="F366" s="71">
        <v>26.182254791259766</v>
      </c>
      <c r="G366" s="69">
        <v>26.133743286132812</v>
      </c>
      <c r="H366" s="69">
        <v>6.8605631589889526E-2</v>
      </c>
      <c r="I366" s="73">
        <v>100</v>
      </c>
      <c r="J366" s="68" t="s">
        <v>83</v>
      </c>
      <c r="K366" s="68" t="s">
        <v>83</v>
      </c>
      <c r="L366" s="69">
        <v>32.552101135253906</v>
      </c>
      <c r="M366" s="69">
        <v>0.99470001459121704</v>
      </c>
      <c r="N366" s="69">
        <v>-3.1380999088287354</v>
      </c>
      <c r="O366" s="69">
        <v>108.28795623779297</v>
      </c>
      <c r="P366" s="68" t="b">
        <v>1</v>
      </c>
      <c r="Q366" s="69">
        <v>0.40217387021437079</v>
      </c>
      <c r="R366" s="68" t="b">
        <v>1</v>
      </c>
      <c r="S366" s="68">
        <v>3</v>
      </c>
      <c r="T366" s="68">
        <v>21</v>
      </c>
      <c r="U366" s="68" t="s">
        <v>85</v>
      </c>
      <c r="V366" s="68" t="s">
        <v>83</v>
      </c>
      <c r="W366" s="69">
        <v>0.96916916055774571</v>
      </c>
      <c r="X366" s="68" t="s">
        <v>84</v>
      </c>
      <c r="Y366" s="68" t="s">
        <v>84</v>
      </c>
      <c r="Z366" s="68" t="s">
        <v>84</v>
      </c>
      <c r="AA366" s="69">
        <v>83.146728515625</v>
      </c>
      <c r="AB366" s="68" t="s">
        <v>83</v>
      </c>
      <c r="AC366" s="68" t="s">
        <v>83</v>
      </c>
      <c r="AD366" s="68" t="s">
        <v>83</v>
      </c>
    </row>
    <row r="367" spans="1:30" x14ac:dyDescent="0.15">
      <c r="A367" s="68">
        <v>343</v>
      </c>
      <c r="B367" s="68" t="s">
        <v>103</v>
      </c>
      <c r="C367" s="68" t="b">
        <v>0</v>
      </c>
      <c r="D367" s="68" t="s">
        <v>83</v>
      </c>
      <c r="E367" s="68" t="s">
        <v>78</v>
      </c>
      <c r="F367" s="71">
        <v>29.989612579345703</v>
      </c>
      <c r="G367" s="69">
        <v>29.640710830688477</v>
      </c>
      <c r="H367" s="69">
        <v>0.49342158436775208</v>
      </c>
      <c r="I367" s="73">
        <v>10</v>
      </c>
      <c r="J367" s="68" t="s">
        <v>83</v>
      </c>
      <c r="K367" s="68" t="s">
        <v>83</v>
      </c>
      <c r="L367" s="69">
        <v>32.552101135253906</v>
      </c>
      <c r="M367" s="69">
        <v>0.99470001459121704</v>
      </c>
      <c r="N367" s="69">
        <v>-3.1380999088287354</v>
      </c>
      <c r="O367" s="69">
        <v>108.28795623779297</v>
      </c>
      <c r="P367" s="68" t="b">
        <v>1</v>
      </c>
      <c r="Q367" s="69">
        <v>0.40217387021437079</v>
      </c>
      <c r="R367" s="68" t="b">
        <v>1</v>
      </c>
      <c r="S367" s="68">
        <v>3</v>
      </c>
      <c r="T367" s="68">
        <v>24</v>
      </c>
      <c r="U367" s="68" t="s">
        <v>85</v>
      </c>
      <c r="V367" s="68" t="s">
        <v>83</v>
      </c>
      <c r="W367" s="69">
        <v>0.88015676577278035</v>
      </c>
      <c r="X367" s="68" t="s">
        <v>84</v>
      </c>
      <c r="Y367" s="68" t="s">
        <v>84</v>
      </c>
      <c r="Z367" s="68" t="s">
        <v>84</v>
      </c>
      <c r="AA367" s="69">
        <v>83.146728515625</v>
      </c>
      <c r="AB367" s="68" t="s">
        <v>83</v>
      </c>
      <c r="AC367" s="68" t="s">
        <v>83</v>
      </c>
      <c r="AD367" s="68" t="s">
        <v>83</v>
      </c>
    </row>
    <row r="368" spans="1:30" x14ac:dyDescent="0.15">
      <c r="A368" s="68">
        <v>344</v>
      </c>
      <c r="B368" s="68" t="s">
        <v>102</v>
      </c>
      <c r="C368" s="68" t="b">
        <v>0</v>
      </c>
      <c r="D368" s="68" t="s">
        <v>83</v>
      </c>
      <c r="E368" s="68" t="s">
        <v>78</v>
      </c>
      <c r="F368" s="71">
        <v>32.672481536865234</v>
      </c>
      <c r="G368" s="69">
        <v>32.44842529296875</v>
      </c>
      <c r="H368" s="69">
        <v>0.31686338782310486</v>
      </c>
      <c r="I368" s="73">
        <v>1</v>
      </c>
      <c r="J368" s="68" t="s">
        <v>83</v>
      </c>
      <c r="K368" s="68" t="s">
        <v>83</v>
      </c>
      <c r="L368" s="69">
        <v>32.552101135253906</v>
      </c>
      <c r="M368" s="69">
        <v>0.99470001459121704</v>
      </c>
      <c r="N368" s="69">
        <v>-3.1380999088287354</v>
      </c>
      <c r="O368" s="69">
        <v>108.28795623779297</v>
      </c>
      <c r="P368" s="68" t="b">
        <v>1</v>
      </c>
      <c r="Q368" s="69">
        <v>0.40217387021437079</v>
      </c>
      <c r="R368" s="68" t="b">
        <v>1</v>
      </c>
      <c r="S368" s="68">
        <v>3</v>
      </c>
      <c r="T368" s="68">
        <v>27</v>
      </c>
      <c r="U368" s="68" t="s">
        <v>85</v>
      </c>
      <c r="V368" s="68" t="s">
        <v>83</v>
      </c>
      <c r="W368" s="69">
        <v>0.96094203285024737</v>
      </c>
      <c r="X368" s="68" t="s">
        <v>84</v>
      </c>
      <c r="Y368" s="68" t="s">
        <v>84</v>
      </c>
      <c r="Z368" s="68" t="s">
        <v>84</v>
      </c>
      <c r="AA368" s="69">
        <v>83.033821105957031</v>
      </c>
      <c r="AB368" s="68" t="s">
        <v>83</v>
      </c>
      <c r="AC368" s="68" t="s">
        <v>83</v>
      </c>
      <c r="AD368" s="68" t="s">
        <v>83</v>
      </c>
    </row>
    <row r="369" spans="1:30" x14ac:dyDescent="0.15">
      <c r="A369" s="68">
        <v>345</v>
      </c>
      <c r="B369" s="68" t="s">
        <v>101</v>
      </c>
      <c r="C369" s="68" t="b">
        <v>0</v>
      </c>
      <c r="D369" s="68" t="s">
        <v>83</v>
      </c>
      <c r="E369" s="68" t="s">
        <v>78</v>
      </c>
      <c r="F369" s="70" t="s">
        <v>100</v>
      </c>
      <c r="G369" s="68" t="s">
        <v>83</v>
      </c>
      <c r="H369" s="68" t="s">
        <v>83</v>
      </c>
      <c r="I369" s="72" t="s">
        <v>83</v>
      </c>
      <c r="J369" s="68" t="s">
        <v>83</v>
      </c>
      <c r="K369" s="68" t="s">
        <v>83</v>
      </c>
      <c r="L369" s="69">
        <v>32.552101135253906</v>
      </c>
      <c r="M369" s="69">
        <v>0.99470001459121704</v>
      </c>
      <c r="N369" s="69">
        <v>-3.1380999088287354</v>
      </c>
      <c r="O369" s="69">
        <v>108.28795623779297</v>
      </c>
      <c r="P369" s="68" t="b">
        <v>1</v>
      </c>
      <c r="Q369" s="69">
        <v>0.40217387021437079</v>
      </c>
      <c r="R369" s="68" t="b">
        <v>1</v>
      </c>
      <c r="S369" s="68">
        <v>3</v>
      </c>
      <c r="T369" s="68">
        <v>20</v>
      </c>
      <c r="U369" s="68" t="s">
        <v>99</v>
      </c>
      <c r="V369" s="68" t="s">
        <v>83</v>
      </c>
      <c r="W369" s="69">
        <v>0</v>
      </c>
      <c r="X369" s="68" t="s">
        <v>84</v>
      </c>
      <c r="Y369" s="68" t="s">
        <v>84</v>
      </c>
      <c r="Z369" s="68" t="s">
        <v>84</v>
      </c>
      <c r="AA369" s="69">
        <v>63.383808135986328</v>
      </c>
      <c r="AB369" s="68" t="s">
        <v>83</v>
      </c>
      <c r="AC369" s="68" t="s">
        <v>83</v>
      </c>
      <c r="AD369" s="68" t="s">
        <v>83</v>
      </c>
    </row>
    <row r="370" spans="1:30" x14ac:dyDescent="0.15">
      <c r="A370" s="68">
        <v>361</v>
      </c>
      <c r="B370" s="68" t="s">
        <v>98</v>
      </c>
      <c r="C370" s="68" t="b">
        <v>0</v>
      </c>
      <c r="D370" s="68" t="s">
        <v>97</v>
      </c>
      <c r="E370" s="68" t="s">
        <v>78</v>
      </c>
      <c r="F370" s="71">
        <v>29.388107299804688</v>
      </c>
      <c r="G370" s="69">
        <v>29.458457946777344</v>
      </c>
      <c r="H370" s="69">
        <v>9.9490836262702942E-2</v>
      </c>
      <c r="I370" s="73">
        <v>10.191803932189941</v>
      </c>
      <c r="J370" s="69">
        <v>9.691950798034668</v>
      </c>
      <c r="K370" s="69">
        <v>0.70689910650253296</v>
      </c>
      <c r="L370" s="69">
        <v>32.552101135253906</v>
      </c>
      <c r="M370" s="69">
        <v>0.99470001459121704</v>
      </c>
      <c r="N370" s="69">
        <v>-3.1380999088287354</v>
      </c>
      <c r="O370" s="69">
        <v>108.28795623779297</v>
      </c>
      <c r="P370" s="68" t="b">
        <v>1</v>
      </c>
      <c r="Q370" s="69">
        <v>0.40217387021437079</v>
      </c>
      <c r="R370" s="68" t="b">
        <v>1</v>
      </c>
      <c r="S370" s="68">
        <v>3</v>
      </c>
      <c r="T370" s="68">
        <v>21</v>
      </c>
      <c r="U370" s="68" t="s">
        <v>85</v>
      </c>
      <c r="V370" s="68" t="s">
        <v>83</v>
      </c>
      <c r="W370" s="69">
        <v>0.986082987098996</v>
      </c>
      <c r="X370" s="68" t="s">
        <v>84</v>
      </c>
      <c r="Y370" s="68" t="s">
        <v>84</v>
      </c>
      <c r="Z370" s="68" t="s">
        <v>84</v>
      </c>
      <c r="AA370" s="69">
        <v>82.770965576171875</v>
      </c>
      <c r="AB370" s="68" t="s">
        <v>83</v>
      </c>
      <c r="AC370" s="68" t="s">
        <v>83</v>
      </c>
      <c r="AD370" s="68" t="s">
        <v>83</v>
      </c>
    </row>
    <row r="371" spans="1:30" x14ac:dyDescent="0.15">
      <c r="A371" s="68">
        <v>362</v>
      </c>
      <c r="B371" s="68" t="s">
        <v>96</v>
      </c>
      <c r="C371" s="68" t="b">
        <v>0</v>
      </c>
      <c r="D371" s="68" t="s">
        <v>95</v>
      </c>
      <c r="E371" s="68" t="s">
        <v>78</v>
      </c>
      <c r="F371" s="71">
        <v>28.48518180847168</v>
      </c>
      <c r="G371" s="69">
        <v>28.434930801391602</v>
      </c>
      <c r="H371" s="69">
        <v>7.1065656840801239E-2</v>
      </c>
      <c r="I371" s="73">
        <v>19.768835067749023</v>
      </c>
      <c r="J371" s="69">
        <v>20.525295257568359</v>
      </c>
      <c r="K371" s="69">
        <v>1.0697962045669556</v>
      </c>
      <c r="L371" s="69">
        <v>32.552101135253906</v>
      </c>
      <c r="M371" s="69">
        <v>0.99470001459121704</v>
      </c>
      <c r="N371" s="69">
        <v>-3.1380999088287354</v>
      </c>
      <c r="O371" s="69">
        <v>108.28795623779297</v>
      </c>
      <c r="P371" s="68" t="b">
        <v>1</v>
      </c>
      <c r="Q371" s="69">
        <v>0.40217387021437079</v>
      </c>
      <c r="R371" s="68" t="b">
        <v>1</v>
      </c>
      <c r="S371" s="68">
        <v>3</v>
      </c>
      <c r="T371" s="68">
        <v>20</v>
      </c>
      <c r="U371" s="68" t="s">
        <v>85</v>
      </c>
      <c r="V371" s="68" t="s">
        <v>83</v>
      </c>
      <c r="W371" s="69">
        <v>0.98246244102561398</v>
      </c>
      <c r="X371" s="68" t="s">
        <v>84</v>
      </c>
      <c r="Y371" s="68" t="s">
        <v>84</v>
      </c>
      <c r="Z371" s="68" t="s">
        <v>84</v>
      </c>
      <c r="AA371" s="69">
        <v>82.883689880371094</v>
      </c>
      <c r="AB371" s="68" t="s">
        <v>83</v>
      </c>
      <c r="AC371" s="68" t="s">
        <v>83</v>
      </c>
      <c r="AD371" s="68" t="s">
        <v>83</v>
      </c>
    </row>
    <row r="372" spans="1:30" x14ac:dyDescent="0.15">
      <c r="A372" s="68">
        <v>363</v>
      </c>
      <c r="B372" s="68" t="s">
        <v>94</v>
      </c>
      <c r="C372" s="68" t="b">
        <v>0</v>
      </c>
      <c r="D372" s="68" t="s">
        <v>93</v>
      </c>
      <c r="E372" s="68" t="s">
        <v>78</v>
      </c>
      <c r="F372" s="71">
        <v>28.791805267333984</v>
      </c>
      <c r="G372" s="69">
        <v>28.647979736328125</v>
      </c>
      <c r="H372" s="69">
        <v>0.20340137183666229</v>
      </c>
      <c r="I372" s="73">
        <v>15.785965919494629</v>
      </c>
      <c r="J372" s="69">
        <v>17.640766143798828</v>
      </c>
      <c r="K372" s="69">
        <v>2.6230828762054443</v>
      </c>
      <c r="L372" s="69">
        <v>32.552101135253906</v>
      </c>
      <c r="M372" s="69">
        <v>0.99470001459121704</v>
      </c>
      <c r="N372" s="69">
        <v>-3.1380999088287354</v>
      </c>
      <c r="O372" s="69">
        <v>108.28795623779297</v>
      </c>
      <c r="P372" s="68" t="b">
        <v>1</v>
      </c>
      <c r="Q372" s="69">
        <v>0.40217387021437079</v>
      </c>
      <c r="R372" s="68" t="b">
        <v>1</v>
      </c>
      <c r="S372" s="68">
        <v>3</v>
      </c>
      <c r="T372" s="68">
        <v>21</v>
      </c>
      <c r="U372" s="68" t="s">
        <v>85</v>
      </c>
      <c r="V372" s="68" t="s">
        <v>83</v>
      </c>
      <c r="W372" s="69">
        <v>0.98098549719551531</v>
      </c>
      <c r="X372" s="68" t="s">
        <v>84</v>
      </c>
      <c r="Y372" s="68" t="s">
        <v>84</v>
      </c>
      <c r="Z372" s="68" t="s">
        <v>84</v>
      </c>
      <c r="AA372" s="69">
        <v>82.770965576171875</v>
      </c>
      <c r="AB372" s="68" t="s">
        <v>83</v>
      </c>
      <c r="AC372" s="68" t="s">
        <v>83</v>
      </c>
      <c r="AD372" s="68" t="s">
        <v>83</v>
      </c>
    </row>
    <row r="373" spans="1:30" x14ac:dyDescent="0.15">
      <c r="A373" s="68">
        <v>364</v>
      </c>
      <c r="B373" s="68" t="s">
        <v>92</v>
      </c>
      <c r="C373" s="68" t="b">
        <v>0</v>
      </c>
      <c r="D373" s="68" t="s">
        <v>91</v>
      </c>
      <c r="E373" s="68" t="s">
        <v>78</v>
      </c>
      <c r="F373" s="71">
        <v>27.728937149047852</v>
      </c>
      <c r="G373" s="69">
        <v>27.811149597167969</v>
      </c>
      <c r="H373" s="69">
        <v>0.11626461148262024</v>
      </c>
      <c r="I373" s="73">
        <v>34.432544708251953</v>
      </c>
      <c r="J373" s="69">
        <v>32.475883483886719</v>
      </c>
      <c r="K373" s="69">
        <v>2.7671382427215576</v>
      </c>
      <c r="L373" s="69">
        <v>32.552101135253906</v>
      </c>
      <c r="M373" s="69">
        <v>0.99470001459121704</v>
      </c>
      <c r="N373" s="69">
        <v>-3.1380999088287354</v>
      </c>
      <c r="O373" s="69">
        <v>108.28795623779297</v>
      </c>
      <c r="P373" s="68" t="b">
        <v>1</v>
      </c>
      <c r="Q373" s="69">
        <v>0.40217387021437079</v>
      </c>
      <c r="R373" s="68" t="b">
        <v>1</v>
      </c>
      <c r="S373" s="68">
        <v>3</v>
      </c>
      <c r="T373" s="68">
        <v>21</v>
      </c>
      <c r="U373" s="68" t="s">
        <v>85</v>
      </c>
      <c r="V373" s="68" t="s">
        <v>83</v>
      </c>
      <c r="W373" s="69">
        <v>0.98510884842459745</v>
      </c>
      <c r="X373" s="68" t="s">
        <v>84</v>
      </c>
      <c r="Y373" s="68" t="s">
        <v>84</v>
      </c>
      <c r="Z373" s="68" t="s">
        <v>84</v>
      </c>
      <c r="AA373" s="69">
        <v>82.770965576171875</v>
      </c>
      <c r="AB373" s="68" t="s">
        <v>83</v>
      </c>
      <c r="AC373" s="68" t="s">
        <v>83</v>
      </c>
      <c r="AD373" s="68" t="s">
        <v>83</v>
      </c>
    </row>
    <row r="374" spans="1:30" x14ac:dyDescent="0.15">
      <c r="A374" s="68">
        <v>365</v>
      </c>
      <c r="B374" s="68" t="s">
        <v>90</v>
      </c>
      <c r="C374" s="68" t="b">
        <v>0</v>
      </c>
      <c r="D374" s="68" t="s">
        <v>83</v>
      </c>
      <c r="E374" s="68" t="s">
        <v>78</v>
      </c>
      <c r="F374" s="71">
        <v>23.209644317626953</v>
      </c>
      <c r="G374" s="69">
        <v>23.157041549682617</v>
      </c>
      <c r="H374" s="69">
        <v>7.4391551315784454E-2</v>
      </c>
      <c r="I374" s="73">
        <v>1000</v>
      </c>
      <c r="J374" s="68" t="s">
        <v>83</v>
      </c>
      <c r="K374" s="68" t="s">
        <v>83</v>
      </c>
      <c r="L374" s="69">
        <v>32.552101135253906</v>
      </c>
      <c r="M374" s="69">
        <v>0.99470001459121704</v>
      </c>
      <c r="N374" s="69">
        <v>-3.1380999088287354</v>
      </c>
      <c r="O374" s="69">
        <v>108.28795623779297</v>
      </c>
      <c r="P374" s="68" t="b">
        <v>1</v>
      </c>
      <c r="Q374" s="69">
        <v>0.40217387021437079</v>
      </c>
      <c r="R374" s="68" t="b">
        <v>1</v>
      </c>
      <c r="S374" s="68">
        <v>3</v>
      </c>
      <c r="T374" s="68">
        <v>18</v>
      </c>
      <c r="U374" s="68" t="s">
        <v>85</v>
      </c>
      <c r="V374" s="68" t="s">
        <v>83</v>
      </c>
      <c r="W374" s="69">
        <v>0.9735773760238895</v>
      </c>
      <c r="X374" s="68" t="s">
        <v>84</v>
      </c>
      <c r="Y374" s="68" t="s">
        <v>84</v>
      </c>
      <c r="Z374" s="68" t="s">
        <v>84</v>
      </c>
      <c r="AA374" s="69">
        <v>82.695098876953125</v>
      </c>
      <c r="AB374" s="68" t="s">
        <v>83</v>
      </c>
      <c r="AC374" s="68" t="s">
        <v>83</v>
      </c>
      <c r="AD374" s="68" t="s">
        <v>83</v>
      </c>
    </row>
    <row r="375" spans="1:30" x14ac:dyDescent="0.15">
      <c r="A375" s="68">
        <v>366</v>
      </c>
      <c r="B375" s="68" t="s">
        <v>89</v>
      </c>
      <c r="C375" s="68" t="b">
        <v>0</v>
      </c>
      <c r="D375" s="68" t="s">
        <v>83</v>
      </c>
      <c r="E375" s="68" t="s">
        <v>78</v>
      </c>
      <c r="F375" s="71">
        <v>26.085231781005859</v>
      </c>
      <c r="G375" s="69">
        <v>26.133743286132812</v>
      </c>
      <c r="H375" s="69">
        <v>6.8605631589889526E-2</v>
      </c>
      <c r="I375" s="73">
        <v>100</v>
      </c>
      <c r="J375" s="68" t="s">
        <v>83</v>
      </c>
      <c r="K375" s="68" t="s">
        <v>83</v>
      </c>
      <c r="L375" s="69">
        <v>32.552101135253906</v>
      </c>
      <c r="M375" s="69">
        <v>0.99470001459121704</v>
      </c>
      <c r="N375" s="69">
        <v>-3.1380999088287354</v>
      </c>
      <c r="O375" s="69">
        <v>108.28795623779297</v>
      </c>
      <c r="P375" s="68" t="b">
        <v>1</v>
      </c>
      <c r="Q375" s="69">
        <v>0.40217387021437079</v>
      </c>
      <c r="R375" s="68" t="b">
        <v>1</v>
      </c>
      <c r="S375" s="68">
        <v>3</v>
      </c>
      <c r="T375" s="68">
        <v>19</v>
      </c>
      <c r="U375" s="68" t="s">
        <v>85</v>
      </c>
      <c r="V375" s="68" t="s">
        <v>83</v>
      </c>
      <c r="W375" s="69">
        <v>0.98032694006950649</v>
      </c>
      <c r="X375" s="68" t="s">
        <v>84</v>
      </c>
      <c r="Y375" s="68" t="s">
        <v>84</v>
      </c>
      <c r="Z375" s="68" t="s">
        <v>84</v>
      </c>
      <c r="AA375" s="69">
        <v>83.146728515625</v>
      </c>
      <c r="AB375" s="68" t="s">
        <v>83</v>
      </c>
      <c r="AC375" s="68" t="s">
        <v>83</v>
      </c>
      <c r="AD375" s="68" t="s">
        <v>83</v>
      </c>
    </row>
    <row r="376" spans="1:30" x14ac:dyDescent="0.15">
      <c r="A376" s="68">
        <v>367</v>
      </c>
      <c r="B376" s="68" t="s">
        <v>88</v>
      </c>
      <c r="C376" s="68" t="b">
        <v>0</v>
      </c>
      <c r="D376" s="68" t="s">
        <v>83</v>
      </c>
      <c r="E376" s="68" t="s">
        <v>78</v>
      </c>
      <c r="F376" s="71">
        <v>29.29180908203125</v>
      </c>
      <c r="G376" s="69">
        <v>29.640710830688477</v>
      </c>
      <c r="H376" s="69">
        <v>0.49342158436775208</v>
      </c>
      <c r="I376" s="73">
        <v>10</v>
      </c>
      <c r="J376" s="68" t="s">
        <v>83</v>
      </c>
      <c r="K376" s="68" t="s">
        <v>83</v>
      </c>
      <c r="L376" s="69">
        <v>32.552101135253906</v>
      </c>
      <c r="M376" s="69">
        <v>0.99470001459121704</v>
      </c>
      <c r="N376" s="69">
        <v>-3.1380999088287354</v>
      </c>
      <c r="O376" s="69">
        <v>108.28795623779297</v>
      </c>
      <c r="P376" s="68" t="b">
        <v>1</v>
      </c>
      <c r="Q376" s="69">
        <v>0.40217387021437079</v>
      </c>
      <c r="R376" s="68" t="b">
        <v>1</v>
      </c>
      <c r="S376" s="68">
        <v>3</v>
      </c>
      <c r="T376" s="68">
        <v>22</v>
      </c>
      <c r="U376" s="68" t="s">
        <v>85</v>
      </c>
      <c r="V376" s="68" t="s">
        <v>83</v>
      </c>
      <c r="W376" s="69">
        <v>0.97961121957179687</v>
      </c>
      <c r="X376" s="68" t="s">
        <v>84</v>
      </c>
      <c r="Y376" s="68" t="s">
        <v>84</v>
      </c>
      <c r="Z376" s="68" t="s">
        <v>84</v>
      </c>
      <c r="AA376" s="69">
        <v>83.146728515625</v>
      </c>
      <c r="AB376" s="68" t="s">
        <v>83</v>
      </c>
      <c r="AC376" s="68" t="s">
        <v>83</v>
      </c>
      <c r="AD376" s="68" t="s">
        <v>83</v>
      </c>
    </row>
    <row r="377" spans="1:30" x14ac:dyDescent="0.15">
      <c r="A377" s="68">
        <v>368</v>
      </c>
      <c r="B377" s="68" t="s">
        <v>87</v>
      </c>
      <c r="C377" s="68" t="b">
        <v>0</v>
      </c>
      <c r="D377" s="68" t="s">
        <v>83</v>
      </c>
      <c r="E377" s="68" t="s">
        <v>78</v>
      </c>
      <c r="F377" s="71">
        <v>32.224369049072266</v>
      </c>
      <c r="G377" s="69">
        <v>32.44842529296875</v>
      </c>
      <c r="H377" s="69">
        <v>0.31686338782310486</v>
      </c>
      <c r="I377" s="73">
        <v>1</v>
      </c>
      <c r="J377" s="68" t="s">
        <v>83</v>
      </c>
      <c r="K377" s="68" t="s">
        <v>83</v>
      </c>
      <c r="L377" s="69">
        <v>32.552101135253906</v>
      </c>
      <c r="M377" s="69">
        <v>0.99470001459121704</v>
      </c>
      <c r="N377" s="69">
        <v>-3.1380999088287354</v>
      </c>
      <c r="O377" s="69">
        <v>108.28795623779297</v>
      </c>
      <c r="P377" s="68" t="b">
        <v>1</v>
      </c>
      <c r="Q377" s="69">
        <v>0.40217387021437079</v>
      </c>
      <c r="R377" s="68" t="b">
        <v>1</v>
      </c>
      <c r="S377" s="68">
        <v>3</v>
      </c>
      <c r="T377" s="68">
        <v>25</v>
      </c>
      <c r="U377" s="68" t="s">
        <v>85</v>
      </c>
      <c r="V377" s="68" t="s">
        <v>83</v>
      </c>
      <c r="W377" s="69">
        <v>0.97149033964284048</v>
      </c>
      <c r="X377" s="68" t="s">
        <v>84</v>
      </c>
      <c r="Y377" s="68" t="s">
        <v>84</v>
      </c>
      <c r="Z377" s="68" t="s">
        <v>84</v>
      </c>
      <c r="AA377" s="69">
        <v>83.033821105957031</v>
      </c>
      <c r="AB377" s="68" t="s">
        <v>83</v>
      </c>
      <c r="AC377" s="68" t="s">
        <v>83</v>
      </c>
      <c r="AD377" s="68" t="s">
        <v>83</v>
      </c>
    </row>
    <row r="378" spans="1:30" x14ac:dyDescent="0.15">
      <c r="A378" s="68">
        <v>369</v>
      </c>
      <c r="B378" s="68" t="s">
        <v>86</v>
      </c>
      <c r="C378" s="68" t="b">
        <v>0</v>
      </c>
      <c r="D378" s="68" t="s">
        <v>83</v>
      </c>
      <c r="E378" s="68" t="s">
        <v>78</v>
      </c>
      <c r="F378" s="71">
        <v>36.833759307861328</v>
      </c>
      <c r="G378" s="68" t="s">
        <v>83</v>
      </c>
      <c r="H378" s="68" t="s">
        <v>83</v>
      </c>
      <c r="I378" s="72" t="s">
        <v>83</v>
      </c>
      <c r="J378" s="68" t="s">
        <v>83</v>
      </c>
      <c r="K378" s="68" t="s">
        <v>83</v>
      </c>
      <c r="L378" s="69">
        <v>32.552101135253906</v>
      </c>
      <c r="M378" s="69">
        <v>0.99470001459121704</v>
      </c>
      <c r="N378" s="69">
        <v>-3.1380999088287354</v>
      </c>
      <c r="O378" s="69">
        <v>108.28795623779297</v>
      </c>
      <c r="P378" s="68" t="b">
        <v>1</v>
      </c>
      <c r="Q378" s="69">
        <v>0.40217387021437079</v>
      </c>
      <c r="R378" s="68" t="b">
        <v>1</v>
      </c>
      <c r="S378" s="68">
        <v>3</v>
      </c>
      <c r="T378" s="68">
        <v>30</v>
      </c>
      <c r="U378" s="68" t="s">
        <v>85</v>
      </c>
      <c r="V378" s="68" t="s">
        <v>83</v>
      </c>
      <c r="W378" s="69">
        <v>0.96054138364543529</v>
      </c>
      <c r="X378" s="68" t="s">
        <v>84</v>
      </c>
      <c r="Y378" s="68" t="s">
        <v>84</v>
      </c>
      <c r="Z378" s="68" t="s">
        <v>84</v>
      </c>
      <c r="AA378" s="69">
        <v>72.293991088867188</v>
      </c>
      <c r="AB378" s="68" t="s">
        <v>83</v>
      </c>
      <c r="AC378" s="68" t="s">
        <v>83</v>
      </c>
      <c r="AD378" s="68" t="s">
        <v>83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41F3-DA4A-814A-AE46-3BC139079A6E}">
  <dimension ref="A1:Y48"/>
  <sheetViews>
    <sheetView topLeftCell="A22" workbookViewId="0">
      <selection activeCell="I37" sqref="I37:I48"/>
    </sheetView>
  </sheetViews>
  <sheetFormatPr baseColWidth="10" defaultRowHeight="16" x14ac:dyDescent="0.2"/>
  <sheetData>
    <row r="1" spans="1:25" x14ac:dyDescent="0.2">
      <c r="A1" s="68" t="s">
        <v>475</v>
      </c>
      <c r="B1" s="68" t="s">
        <v>555</v>
      </c>
      <c r="C1" s="68" t="s">
        <v>474</v>
      </c>
      <c r="D1" s="70" t="s">
        <v>473</v>
      </c>
      <c r="E1" s="68" t="s">
        <v>472</v>
      </c>
      <c r="F1" s="68" t="s">
        <v>471</v>
      </c>
      <c r="G1" s="72" t="s">
        <v>470</v>
      </c>
      <c r="H1" s="68" t="s">
        <v>556</v>
      </c>
      <c r="I1" s="68" t="s">
        <v>557</v>
      </c>
    </row>
    <row r="2" spans="1:25" x14ac:dyDescent="0.2">
      <c r="A2" s="68" t="s">
        <v>211</v>
      </c>
      <c r="B2" s="68" t="s">
        <v>553</v>
      </c>
      <c r="C2" s="68" t="s">
        <v>78</v>
      </c>
      <c r="D2" s="71">
        <v>28.832180023193359</v>
      </c>
      <c r="E2" s="69">
        <v>28.857563018798828</v>
      </c>
      <c r="F2" s="69">
        <v>3.5898324102163315E-2</v>
      </c>
      <c r="G2" s="73">
        <v>15.325165748596191</v>
      </c>
      <c r="H2" s="30">
        <v>1185.8673095703125</v>
      </c>
      <c r="I2" s="69">
        <f>G2/H2</f>
        <v>1.2923170767013652E-2</v>
      </c>
      <c r="K2" s="69"/>
      <c r="L2" s="69"/>
      <c r="M2" s="69"/>
      <c r="N2" s="68"/>
    </row>
    <row r="3" spans="1:25" x14ac:dyDescent="0.2">
      <c r="A3" s="68" t="s">
        <v>209</v>
      </c>
      <c r="B3" s="68" t="s">
        <v>553</v>
      </c>
      <c r="C3" s="68" t="s">
        <v>78</v>
      </c>
      <c r="D3" s="71">
        <v>28.564189910888672</v>
      </c>
      <c r="E3" s="69">
        <v>28.428182601928711</v>
      </c>
      <c r="F3" s="69">
        <v>0.19234338402748108</v>
      </c>
      <c r="G3" s="73">
        <v>18.655376434326172</v>
      </c>
      <c r="H3" s="30">
        <v>1529.6514892578125</v>
      </c>
      <c r="I3" s="69">
        <f t="shared" ref="I3:I48" si="0">G3/H3</f>
        <v>1.2195834518735878E-2</v>
      </c>
      <c r="K3" s="69"/>
      <c r="L3" s="69"/>
      <c r="M3" s="69"/>
      <c r="N3" s="68"/>
    </row>
    <row r="4" spans="1:25" x14ac:dyDescent="0.2">
      <c r="A4" s="68" t="s">
        <v>207</v>
      </c>
      <c r="B4" s="68" t="s">
        <v>553</v>
      </c>
      <c r="C4" s="68" t="s">
        <v>78</v>
      </c>
      <c r="D4" s="71">
        <v>30.027942657470703</v>
      </c>
      <c r="E4" s="69">
        <v>29.478122711181641</v>
      </c>
      <c r="F4" s="69">
        <v>0.77756416797637939</v>
      </c>
      <c r="G4" s="73">
        <v>6.3732137680053711</v>
      </c>
      <c r="H4" s="109">
        <v>1117.6370849609375</v>
      </c>
      <c r="I4" s="69">
        <f t="shared" si="0"/>
        <v>5.7024000489641243E-3</v>
      </c>
      <c r="K4" s="69"/>
      <c r="L4" s="69"/>
      <c r="M4" s="69"/>
      <c r="N4" s="68"/>
    </row>
    <row r="5" spans="1:25" x14ac:dyDescent="0.2">
      <c r="A5" s="68" t="s">
        <v>197</v>
      </c>
      <c r="B5" s="68" t="s">
        <v>554</v>
      </c>
      <c r="C5" s="68" t="s">
        <v>78</v>
      </c>
      <c r="D5" s="71">
        <v>28.616785049438477</v>
      </c>
      <c r="E5" s="69">
        <v>28.545755386352539</v>
      </c>
      <c r="F5" s="69">
        <v>0.10045111179351807</v>
      </c>
      <c r="G5" s="73">
        <v>17.949148178100586</v>
      </c>
      <c r="H5" s="30">
        <v>1185.8673095703125</v>
      </c>
      <c r="I5" s="69">
        <f t="shared" si="0"/>
        <v>1.5135882432415045E-2</v>
      </c>
      <c r="J5" s="69"/>
      <c r="K5" s="69"/>
      <c r="L5" s="69"/>
      <c r="M5" s="69"/>
      <c r="N5" s="68"/>
    </row>
    <row r="6" spans="1:25" x14ac:dyDescent="0.2">
      <c r="A6" s="68" t="s">
        <v>195</v>
      </c>
      <c r="B6" s="68" t="s">
        <v>554</v>
      </c>
      <c r="C6" s="68" t="s">
        <v>78</v>
      </c>
      <c r="D6" s="71">
        <v>27.89130973815918</v>
      </c>
      <c r="E6" s="69">
        <v>27.997848510742188</v>
      </c>
      <c r="F6" s="69">
        <v>0.15066857635974884</v>
      </c>
      <c r="G6" s="73">
        <v>30.565170288085938</v>
      </c>
      <c r="H6" s="30">
        <v>1529.6514892578125</v>
      </c>
      <c r="I6" s="69">
        <f t="shared" si="0"/>
        <v>1.9981787029747653E-2</v>
      </c>
      <c r="J6" s="69"/>
      <c r="K6" s="69"/>
      <c r="L6" s="69"/>
      <c r="M6" s="69"/>
      <c r="N6" s="68"/>
    </row>
    <row r="7" spans="1:25" s="68" customFormat="1" ht="15" x14ac:dyDescent="0.2">
      <c r="A7" s="68" t="s">
        <v>193</v>
      </c>
      <c r="B7" s="68" t="s">
        <v>554</v>
      </c>
      <c r="C7" s="68" t="s">
        <v>78</v>
      </c>
      <c r="D7" s="71">
        <v>28.510534286499023</v>
      </c>
      <c r="E7" s="69">
        <v>28.49290657043457</v>
      </c>
      <c r="F7" s="69">
        <v>2.4929355829954147E-2</v>
      </c>
      <c r="G7" s="73">
        <v>19.404485702514648</v>
      </c>
      <c r="H7" s="109">
        <v>1117.6370849609375</v>
      </c>
      <c r="I7" s="69">
        <f t="shared" si="0"/>
        <v>1.7362063198889693E-2</v>
      </c>
      <c r="J7" s="69"/>
      <c r="K7" s="69"/>
      <c r="L7" s="69"/>
      <c r="M7" s="69"/>
      <c r="O7" s="69"/>
      <c r="U7" s="69"/>
      <c r="Y7" s="69"/>
    </row>
    <row r="8" spans="1:25" s="68" customFormat="1" ht="15" x14ac:dyDescent="0.2">
      <c r="A8" s="68" t="s">
        <v>211</v>
      </c>
      <c r="B8" s="68" t="s">
        <v>553</v>
      </c>
      <c r="C8" s="68" t="s">
        <v>78</v>
      </c>
      <c r="D8" s="71">
        <v>28.88294792175293</v>
      </c>
      <c r="E8" s="69">
        <v>28.857563018798828</v>
      </c>
      <c r="F8" s="69">
        <v>3.5898324102163315E-2</v>
      </c>
      <c r="G8" s="73">
        <v>14.764789581298828</v>
      </c>
      <c r="H8" s="30">
        <v>1185.8673095703125</v>
      </c>
      <c r="I8" s="69">
        <f t="shared" si="0"/>
        <v>1.2450625345805938E-2</v>
      </c>
      <c r="J8" s="69"/>
      <c r="K8" s="69"/>
      <c r="L8" s="69"/>
      <c r="M8" s="69"/>
      <c r="O8" s="69"/>
      <c r="U8" s="69"/>
      <c r="Y8" s="69"/>
    </row>
    <row r="9" spans="1:25" s="68" customFormat="1" ht="15" x14ac:dyDescent="0.2">
      <c r="A9" s="68" t="s">
        <v>209</v>
      </c>
      <c r="B9" s="68" t="s">
        <v>553</v>
      </c>
      <c r="C9" s="68" t="s">
        <v>78</v>
      </c>
      <c r="D9" s="71">
        <v>28.29217529296875</v>
      </c>
      <c r="E9" s="69">
        <v>28.428182601928711</v>
      </c>
      <c r="F9" s="69">
        <v>0.19234338402748108</v>
      </c>
      <c r="G9" s="73">
        <v>22.776412963867188</v>
      </c>
      <c r="H9" s="30">
        <v>1529.6514892578125</v>
      </c>
      <c r="I9" s="69">
        <f t="shared" si="0"/>
        <v>1.4889936121932136E-2</v>
      </c>
      <c r="J9" s="69"/>
      <c r="K9" s="69"/>
      <c r="L9" s="69"/>
      <c r="M9" s="69"/>
      <c r="O9" s="69"/>
      <c r="U9" s="69"/>
      <c r="Y9" s="69"/>
    </row>
    <row r="10" spans="1:25" x14ac:dyDescent="0.2">
      <c r="A10" s="68" t="s">
        <v>207</v>
      </c>
      <c r="B10" s="68" t="s">
        <v>553</v>
      </c>
      <c r="C10" s="68" t="s">
        <v>78</v>
      </c>
      <c r="D10" s="71">
        <v>28.928300857543945</v>
      </c>
      <c r="E10" s="69">
        <v>29.478122711181641</v>
      </c>
      <c r="F10" s="69">
        <v>0.77756416797637939</v>
      </c>
      <c r="G10" s="73">
        <v>14.281536102294922</v>
      </c>
      <c r="H10" s="109">
        <v>1117.6370849609375</v>
      </c>
      <c r="I10" s="69">
        <f t="shared" si="0"/>
        <v>1.2778330546175528E-2</v>
      </c>
      <c r="J10" s="69"/>
      <c r="K10" s="69"/>
      <c r="L10" s="69"/>
      <c r="M10" s="69"/>
      <c r="N10" s="68"/>
    </row>
    <row r="11" spans="1:25" x14ac:dyDescent="0.2">
      <c r="A11" s="68" t="s">
        <v>197</v>
      </c>
      <c r="B11" s="68" t="s">
        <v>554</v>
      </c>
      <c r="C11" s="68" t="s">
        <v>78</v>
      </c>
      <c r="D11" s="71">
        <v>28.474725723266602</v>
      </c>
      <c r="E11" s="69">
        <v>28.545755386352539</v>
      </c>
      <c r="F11" s="69">
        <v>0.10045111179351807</v>
      </c>
      <c r="G11" s="73">
        <v>19.921087265014648</v>
      </c>
      <c r="H11" s="30">
        <v>1185.8673095703125</v>
      </c>
      <c r="I11" s="69">
        <f t="shared" si="0"/>
        <v>1.6798748986708186E-2</v>
      </c>
      <c r="J11" s="69"/>
      <c r="K11" s="69"/>
      <c r="L11" s="69"/>
      <c r="M11" s="69"/>
      <c r="N11" s="68"/>
    </row>
    <row r="12" spans="1:25" x14ac:dyDescent="0.2">
      <c r="A12" s="68" t="s">
        <v>195</v>
      </c>
      <c r="B12" s="68" t="s">
        <v>554</v>
      </c>
      <c r="C12" s="68" t="s">
        <v>78</v>
      </c>
      <c r="D12" s="71">
        <v>28.104387283325195</v>
      </c>
      <c r="E12" s="69">
        <v>27.997848510742188</v>
      </c>
      <c r="F12" s="69">
        <v>0.15066857635974884</v>
      </c>
      <c r="G12" s="73">
        <v>26.141267776489258</v>
      </c>
      <c r="H12" s="30">
        <v>1529.6514892578125</v>
      </c>
      <c r="I12" s="69">
        <f t="shared" si="0"/>
        <v>1.70896887036491E-2</v>
      </c>
      <c r="J12" s="69"/>
      <c r="K12" s="69"/>
      <c r="L12" s="69"/>
      <c r="M12" s="69"/>
      <c r="N12" s="68"/>
    </row>
    <row r="13" spans="1:25" x14ac:dyDescent="0.2">
      <c r="A13" s="68" t="s">
        <v>193</v>
      </c>
      <c r="B13" s="68" t="s">
        <v>554</v>
      </c>
      <c r="C13" s="68" t="s">
        <v>78</v>
      </c>
      <c r="D13" s="71">
        <v>28.475278854370117</v>
      </c>
      <c r="E13" s="69">
        <v>28.49290657043457</v>
      </c>
      <c r="F13" s="69">
        <v>2.4929355829954147E-2</v>
      </c>
      <c r="G13" s="73">
        <v>19.913003921508789</v>
      </c>
      <c r="H13" s="109">
        <v>1117.6370849609375</v>
      </c>
      <c r="I13" s="69">
        <f t="shared" si="0"/>
        <v>1.7817057244664324E-2</v>
      </c>
      <c r="J13" s="69"/>
      <c r="K13" s="69"/>
      <c r="L13" s="69"/>
      <c r="M13" s="69"/>
      <c r="N13" s="68"/>
    </row>
    <row r="14" spans="1:25" x14ac:dyDescent="0.2">
      <c r="A14" s="68" t="s">
        <v>211</v>
      </c>
      <c r="B14" s="68" t="s">
        <v>553</v>
      </c>
      <c r="C14" s="68" t="s">
        <v>79</v>
      </c>
      <c r="D14" s="71">
        <v>29.788135528564453</v>
      </c>
      <c r="E14" s="69">
        <v>29.630718231201172</v>
      </c>
      <c r="F14" s="69">
        <v>0.22262167930603027</v>
      </c>
      <c r="G14" s="73">
        <v>16.181921005249023</v>
      </c>
      <c r="H14" s="30">
        <v>1185.8673095703125</v>
      </c>
      <c r="I14" s="69">
        <f t="shared" si="0"/>
        <v>1.3645642201834863E-2</v>
      </c>
    </row>
    <row r="15" spans="1:25" x14ac:dyDescent="0.2">
      <c r="A15" s="68" t="s">
        <v>209</v>
      </c>
      <c r="B15" s="68" t="s">
        <v>553</v>
      </c>
      <c r="C15" s="68" t="s">
        <v>79</v>
      </c>
      <c r="D15" s="71">
        <v>29.118808746337891</v>
      </c>
      <c r="E15" s="69">
        <v>28.889682769775391</v>
      </c>
      <c r="F15" s="69">
        <v>0.32403305172920227</v>
      </c>
      <c r="G15" s="73">
        <v>25.092721939086914</v>
      </c>
      <c r="H15" s="30">
        <v>1529.6514892578125</v>
      </c>
      <c r="I15" s="69">
        <f t="shared" si="0"/>
        <v>1.640420848494183E-2</v>
      </c>
    </row>
    <row r="16" spans="1:25" x14ac:dyDescent="0.2">
      <c r="A16" s="68" t="s">
        <v>207</v>
      </c>
      <c r="B16" s="68" t="s">
        <v>553</v>
      </c>
      <c r="C16" s="68" t="s">
        <v>79</v>
      </c>
      <c r="D16" s="71">
        <v>30.607141494750977</v>
      </c>
      <c r="E16" s="69">
        <v>30.508567810058594</v>
      </c>
      <c r="F16" s="69">
        <v>0.13940289616584778</v>
      </c>
      <c r="G16" s="73">
        <v>9.4603586196899414</v>
      </c>
      <c r="H16" s="109">
        <v>1117.6370849609375</v>
      </c>
      <c r="I16" s="69">
        <f t="shared" si="0"/>
        <v>8.4646069345673067E-3</v>
      </c>
    </row>
    <row r="17" spans="1:9" x14ac:dyDescent="0.2">
      <c r="A17" s="68" t="s">
        <v>197</v>
      </c>
      <c r="B17" s="68" t="s">
        <v>554</v>
      </c>
      <c r="C17" s="68" t="s">
        <v>79</v>
      </c>
      <c r="D17" s="71">
        <v>27.269721984863281</v>
      </c>
      <c r="E17" s="69">
        <v>26.975017547607422</v>
      </c>
      <c r="F17" s="69">
        <v>0.41677501797676086</v>
      </c>
      <c r="G17" s="73">
        <v>84.308876037597656</v>
      </c>
      <c r="H17" s="30">
        <v>1185.8673095703125</v>
      </c>
      <c r="I17" s="69">
        <f t="shared" si="0"/>
        <v>7.1094696141127428E-2</v>
      </c>
    </row>
    <row r="18" spans="1:9" x14ac:dyDescent="0.2">
      <c r="A18" s="68" t="s">
        <v>195</v>
      </c>
      <c r="B18" s="68" t="s">
        <v>554</v>
      </c>
      <c r="C18" s="68" t="s">
        <v>79</v>
      </c>
      <c r="D18" s="71">
        <v>26.911699295043945</v>
      </c>
      <c r="E18" s="69">
        <v>26.858186721801758</v>
      </c>
      <c r="F18" s="69">
        <v>7.5678206980228424E-2</v>
      </c>
      <c r="G18" s="73">
        <v>106.60587310791016</v>
      </c>
      <c r="H18" s="30">
        <v>1529.6514892578125</v>
      </c>
      <c r="I18" s="69">
        <f t="shared" si="0"/>
        <v>6.9692916233903293E-2</v>
      </c>
    </row>
    <row r="19" spans="1:9" x14ac:dyDescent="0.2">
      <c r="A19" s="68" t="s">
        <v>193</v>
      </c>
      <c r="B19" s="68" t="s">
        <v>554</v>
      </c>
      <c r="C19" s="68" t="s">
        <v>79</v>
      </c>
      <c r="D19" s="71">
        <v>27.225448608398438</v>
      </c>
      <c r="E19" s="69">
        <v>27.294567108154297</v>
      </c>
      <c r="F19" s="69">
        <v>9.7749665379524231E-2</v>
      </c>
      <c r="G19" s="73">
        <v>86.791122436523438</v>
      </c>
      <c r="H19" s="109">
        <v>1117.6370849609375</v>
      </c>
      <c r="I19" s="69">
        <f t="shared" si="0"/>
        <v>7.7655907811574512E-2</v>
      </c>
    </row>
    <row r="20" spans="1:9" x14ac:dyDescent="0.2">
      <c r="A20" s="68" t="s">
        <v>211</v>
      </c>
      <c r="B20" s="68" t="s">
        <v>553</v>
      </c>
      <c r="C20" s="68" t="s">
        <v>79</v>
      </c>
      <c r="D20" s="71">
        <v>29.473300933837891</v>
      </c>
      <c r="E20" s="69">
        <v>29.630718231201172</v>
      </c>
      <c r="F20" s="69">
        <v>0.22262167930603027</v>
      </c>
      <c r="G20" s="73">
        <v>19.890460968017578</v>
      </c>
      <c r="H20" s="30">
        <v>1185.8673095703125</v>
      </c>
      <c r="I20" s="69">
        <f t="shared" si="0"/>
        <v>1.6772922912618862E-2</v>
      </c>
    </row>
    <row r="21" spans="1:9" x14ac:dyDescent="0.2">
      <c r="A21" s="68" t="s">
        <v>209</v>
      </c>
      <c r="B21" s="68" t="s">
        <v>553</v>
      </c>
      <c r="C21" s="68" t="s">
        <v>79</v>
      </c>
      <c r="D21" s="71">
        <v>28.660556793212891</v>
      </c>
      <c r="E21" s="69">
        <v>28.889682769775391</v>
      </c>
      <c r="F21" s="69">
        <v>0.32403305172920227</v>
      </c>
      <c r="G21" s="73">
        <v>33.883243560791016</v>
      </c>
      <c r="H21" s="30">
        <v>1529.6514892578125</v>
      </c>
      <c r="I21" s="69">
        <f t="shared" si="0"/>
        <v>2.215095647521069E-2</v>
      </c>
    </row>
    <row r="22" spans="1:9" x14ac:dyDescent="0.2">
      <c r="A22" s="68" t="s">
        <v>207</v>
      </c>
      <c r="B22" s="68" t="s">
        <v>553</v>
      </c>
      <c r="C22" s="68" t="s">
        <v>79</v>
      </c>
      <c r="D22" s="71">
        <v>30.409996032714844</v>
      </c>
      <c r="E22" s="69">
        <v>30.508567810058594</v>
      </c>
      <c r="F22" s="69">
        <v>0.13940289616584778</v>
      </c>
      <c r="G22" s="73">
        <v>10.765227317810059</v>
      </c>
      <c r="H22" s="109">
        <v>1117.6370849609375</v>
      </c>
      <c r="I22" s="69">
        <f>G22/H22</f>
        <v>9.6321314518534561E-3</v>
      </c>
    </row>
    <row r="23" spans="1:9" x14ac:dyDescent="0.2">
      <c r="A23" s="68" t="s">
        <v>197</v>
      </c>
      <c r="B23" s="68" t="s">
        <v>554</v>
      </c>
      <c r="C23" s="68" t="s">
        <v>79</v>
      </c>
      <c r="D23" s="71">
        <v>26.680313110351562</v>
      </c>
      <c r="E23" s="69">
        <v>26.975017547607422</v>
      </c>
      <c r="F23" s="69">
        <v>0.41677501797676086</v>
      </c>
      <c r="G23" s="73">
        <v>124.063232421875</v>
      </c>
      <c r="H23" s="30">
        <v>1185.8673095703125</v>
      </c>
      <c r="I23" s="69">
        <f t="shared" si="0"/>
        <v>0.10461814017525123</v>
      </c>
    </row>
    <row r="24" spans="1:9" x14ac:dyDescent="0.2">
      <c r="A24" s="68" t="s">
        <v>195</v>
      </c>
      <c r="B24" s="68" t="s">
        <v>554</v>
      </c>
      <c r="C24" s="68" t="s">
        <v>79</v>
      </c>
      <c r="D24" s="71">
        <v>26.80467414855957</v>
      </c>
      <c r="E24" s="69">
        <v>26.858186721801758</v>
      </c>
      <c r="F24" s="69">
        <v>7.5678206980228424E-2</v>
      </c>
      <c r="G24" s="73">
        <v>114.35228729248047</v>
      </c>
      <c r="H24" s="30">
        <v>1529.6514892578125</v>
      </c>
      <c r="I24" s="69">
        <f t="shared" si="0"/>
        <v>7.4757085581608027E-2</v>
      </c>
    </row>
    <row r="25" spans="1:9" x14ac:dyDescent="0.2">
      <c r="A25" s="68" t="s">
        <v>193</v>
      </c>
      <c r="B25" s="68" t="s">
        <v>554</v>
      </c>
      <c r="C25" s="68" t="s">
        <v>79</v>
      </c>
      <c r="D25" s="71">
        <v>27.363687515258789</v>
      </c>
      <c r="E25" s="69">
        <v>27.294567108154297</v>
      </c>
      <c r="F25" s="69">
        <v>9.7749665379524231E-2</v>
      </c>
      <c r="G25" s="73">
        <v>79.273284912109375</v>
      </c>
      <c r="H25" s="109">
        <v>1117.6370849609375</v>
      </c>
      <c r="I25" s="69">
        <f t="shared" si="0"/>
        <v>7.0929361577940164E-2</v>
      </c>
    </row>
    <row r="26" spans="1:9" x14ac:dyDescent="0.2">
      <c r="A26" s="68" t="s">
        <v>211</v>
      </c>
      <c r="B26" s="68" t="s">
        <v>553</v>
      </c>
      <c r="C26" s="68" t="s">
        <v>80</v>
      </c>
      <c r="D26" s="71">
        <v>26.679887771606445</v>
      </c>
      <c r="E26" s="69">
        <v>26.465002059936523</v>
      </c>
      <c r="F26" s="69">
        <v>0.3038942813873291</v>
      </c>
      <c r="G26" s="73">
        <v>20.039146423339844</v>
      </c>
      <c r="H26" s="30">
        <v>1185.8673095703125</v>
      </c>
      <c r="I26" s="69">
        <f t="shared" si="0"/>
        <v>1.6898304103349332E-2</v>
      </c>
    </row>
    <row r="27" spans="1:9" x14ac:dyDescent="0.2">
      <c r="A27" s="68" t="s">
        <v>209</v>
      </c>
      <c r="B27" s="68" t="s">
        <v>553</v>
      </c>
      <c r="C27" s="68" t="s">
        <v>80</v>
      </c>
      <c r="D27" s="71">
        <v>26.597389221191406</v>
      </c>
      <c r="E27" s="69">
        <v>26.520668029785156</v>
      </c>
      <c r="F27" s="69">
        <v>0.10850150138139725</v>
      </c>
      <c r="G27" s="73">
        <v>21.295137405395508</v>
      </c>
      <c r="H27" s="30">
        <v>1529.6514892578125</v>
      </c>
      <c r="I27" s="69">
        <f t="shared" si="0"/>
        <v>1.3921561581146772E-2</v>
      </c>
    </row>
    <row r="28" spans="1:9" x14ac:dyDescent="0.2">
      <c r="A28" s="68" t="s">
        <v>207</v>
      </c>
      <c r="B28" s="68" t="s">
        <v>553</v>
      </c>
      <c r="C28" s="68" t="s">
        <v>80</v>
      </c>
      <c r="D28" s="71">
        <v>27.48625373840332</v>
      </c>
      <c r="E28" s="69">
        <v>27.425992965698242</v>
      </c>
      <c r="F28" s="69">
        <v>8.5221603512763977E-2</v>
      </c>
      <c r="G28" s="73">
        <v>11.061795234680176</v>
      </c>
      <c r="H28" s="109">
        <v>1117.6370849609375</v>
      </c>
      <c r="I28" s="69">
        <f t="shared" si="0"/>
        <v>9.8974840612655549E-3</v>
      </c>
    </row>
    <row r="29" spans="1:9" x14ac:dyDescent="0.2">
      <c r="A29" s="68" t="s">
        <v>197</v>
      </c>
      <c r="B29" s="68" t="s">
        <v>554</v>
      </c>
      <c r="C29" s="68" t="s">
        <v>80</v>
      </c>
      <c r="D29" s="71">
        <v>24.290964126586914</v>
      </c>
      <c r="E29" s="69">
        <v>24.305671691894531</v>
      </c>
      <c r="F29" s="69">
        <v>2.0800987258553505E-2</v>
      </c>
      <c r="G29" s="73">
        <v>116.5155029296875</v>
      </c>
      <c r="H29" s="30">
        <v>1185.8673095703125</v>
      </c>
      <c r="I29" s="69">
        <f t="shared" si="0"/>
        <v>9.8253406590578643E-2</v>
      </c>
    </row>
    <row r="30" spans="1:9" x14ac:dyDescent="0.2">
      <c r="A30" s="68" t="s">
        <v>193</v>
      </c>
      <c r="B30" s="68" t="s">
        <v>554</v>
      </c>
      <c r="C30" s="68" t="s">
        <v>80</v>
      </c>
      <c r="D30" s="71">
        <v>24.800054550170898</v>
      </c>
      <c r="E30" s="69">
        <v>24.737106323242188</v>
      </c>
      <c r="F30" s="69">
        <v>8.9022234082221985E-2</v>
      </c>
      <c r="G30" s="73">
        <v>80.068992614746094</v>
      </c>
      <c r="H30" s="30">
        <v>1529.6514892578125</v>
      </c>
      <c r="I30" s="69">
        <f t="shared" si="0"/>
        <v>5.2344598215372316E-2</v>
      </c>
    </row>
    <row r="31" spans="1:9" x14ac:dyDescent="0.2">
      <c r="A31" s="68" t="s">
        <v>211</v>
      </c>
      <c r="B31" s="68" t="s">
        <v>553</v>
      </c>
      <c r="C31" s="68" t="s">
        <v>80</v>
      </c>
      <c r="D31" s="71">
        <v>26.250116348266602</v>
      </c>
      <c r="E31" s="69">
        <v>26.465002059936523</v>
      </c>
      <c r="F31" s="69">
        <v>0.3038942813873291</v>
      </c>
      <c r="G31" s="73">
        <v>27.505205154418945</v>
      </c>
      <c r="H31" s="109">
        <v>1117.6370849609375</v>
      </c>
      <c r="I31" s="69">
        <f t="shared" si="0"/>
        <v>2.4610140021776639E-2</v>
      </c>
    </row>
    <row r="32" spans="1:9" x14ac:dyDescent="0.2">
      <c r="A32" s="68" t="s">
        <v>209</v>
      </c>
      <c r="B32" s="68" t="s">
        <v>553</v>
      </c>
      <c r="C32" s="68" t="s">
        <v>80</v>
      </c>
      <c r="D32" s="71">
        <v>26.443944931030273</v>
      </c>
      <c r="E32" s="69">
        <v>26.520668029785156</v>
      </c>
      <c r="F32" s="69">
        <v>0.10850150138139725</v>
      </c>
      <c r="G32" s="73">
        <v>23.844366073608398</v>
      </c>
      <c r="H32" s="30">
        <v>1185.8673095703125</v>
      </c>
      <c r="I32" s="69">
        <f t="shared" si="0"/>
        <v>2.0107111378462883E-2</v>
      </c>
    </row>
    <row r="33" spans="1:9" x14ac:dyDescent="0.2">
      <c r="A33" s="68" t="s">
        <v>207</v>
      </c>
      <c r="B33" s="68" t="s">
        <v>553</v>
      </c>
      <c r="C33" s="68" t="s">
        <v>80</v>
      </c>
      <c r="D33" s="71">
        <v>27.365732192993164</v>
      </c>
      <c r="E33" s="69">
        <v>27.425992965698242</v>
      </c>
      <c r="F33" s="69">
        <v>8.5221603512763977E-2</v>
      </c>
      <c r="G33" s="73">
        <v>12.089127540588379</v>
      </c>
      <c r="H33" s="30">
        <v>1529.6514892578125</v>
      </c>
      <c r="I33" s="69">
        <f t="shared" si="0"/>
        <v>7.9031907761251078E-3</v>
      </c>
    </row>
    <row r="34" spans="1:9" x14ac:dyDescent="0.2">
      <c r="A34" s="68" t="s">
        <v>197</v>
      </c>
      <c r="B34" s="68" t="s">
        <v>554</v>
      </c>
      <c r="C34" s="68" t="s">
        <v>80</v>
      </c>
      <c r="D34" s="71">
        <v>24.320381164550781</v>
      </c>
      <c r="E34" s="69">
        <v>24.305671691894531</v>
      </c>
      <c r="F34" s="69">
        <v>2.0800987258553505E-2</v>
      </c>
      <c r="G34" s="73">
        <v>114.01701354980469</v>
      </c>
      <c r="H34" s="109">
        <v>1117.6370849609375</v>
      </c>
      <c r="I34" s="69">
        <f t="shared" si="0"/>
        <v>0.10201613303999275</v>
      </c>
    </row>
    <row r="35" spans="1:9" x14ac:dyDescent="0.2">
      <c r="A35" s="68" t="s">
        <v>195</v>
      </c>
      <c r="B35" s="68" t="s">
        <v>554</v>
      </c>
      <c r="C35" s="68" t="s">
        <v>80</v>
      </c>
      <c r="D35" s="71">
        <v>24.626171112060547</v>
      </c>
      <c r="E35" s="69">
        <v>24.626171112060547</v>
      </c>
      <c r="F35" s="68" t="s">
        <v>83</v>
      </c>
      <c r="G35" s="73">
        <v>91.014511108398438</v>
      </c>
      <c r="H35" s="30">
        <v>1185.8673095703125</v>
      </c>
      <c r="I35" s="69">
        <f t="shared" si="0"/>
        <v>7.6749321255323799E-2</v>
      </c>
    </row>
    <row r="36" spans="1:9" x14ac:dyDescent="0.2">
      <c r="A36" s="68" t="s">
        <v>193</v>
      </c>
      <c r="B36" s="68" t="s">
        <v>554</v>
      </c>
      <c r="C36" s="68" t="s">
        <v>80</v>
      </c>
      <c r="D36" s="71">
        <v>24.674158096313477</v>
      </c>
      <c r="E36" s="69">
        <v>24.737106323242188</v>
      </c>
      <c r="F36" s="69">
        <v>8.9022234082221985E-2</v>
      </c>
      <c r="G36" s="73">
        <v>87.852439880371094</v>
      </c>
      <c r="H36" s="30">
        <v>1529.6514892578125</v>
      </c>
      <c r="I36" s="69">
        <f t="shared" si="0"/>
        <v>5.7432977705919881E-2</v>
      </c>
    </row>
    <row r="37" spans="1:9" x14ac:dyDescent="0.2">
      <c r="A37" s="68" t="s">
        <v>211</v>
      </c>
      <c r="B37" s="68" t="s">
        <v>553</v>
      </c>
      <c r="C37" s="68" t="s">
        <v>157</v>
      </c>
      <c r="D37" s="71">
        <v>28.909818649291992</v>
      </c>
      <c r="E37" s="69">
        <v>28.759067535400391</v>
      </c>
      <c r="F37" s="69">
        <v>0.21319292485713959</v>
      </c>
      <c r="G37" s="73">
        <v>15.467864990234375</v>
      </c>
      <c r="H37" s="30">
        <v>1185.8673095703125</v>
      </c>
      <c r="I37" s="69">
        <f t="shared" si="0"/>
        <v>1.3043503995264872E-2</v>
      </c>
    </row>
    <row r="38" spans="1:9" x14ac:dyDescent="0.2">
      <c r="A38" s="68" t="s">
        <v>209</v>
      </c>
      <c r="B38" s="68" t="s">
        <v>553</v>
      </c>
      <c r="C38" s="68" t="s">
        <v>157</v>
      </c>
      <c r="D38" s="71">
        <v>27.989065170288086</v>
      </c>
      <c r="E38" s="69">
        <v>28.08769416809082</v>
      </c>
      <c r="F38" s="69">
        <v>0.13948246836662292</v>
      </c>
      <c r="G38" s="73">
        <v>28.875350952148438</v>
      </c>
      <c r="H38" s="30">
        <v>1529.6514892578125</v>
      </c>
      <c r="I38" s="69">
        <f t="shared" si="0"/>
        <v>1.8877078311582442E-2</v>
      </c>
    </row>
    <row r="39" spans="1:9" x14ac:dyDescent="0.2">
      <c r="A39" s="68" t="s">
        <v>207</v>
      </c>
      <c r="B39" s="68" t="s">
        <v>553</v>
      </c>
      <c r="C39" s="68" t="s">
        <v>157</v>
      </c>
      <c r="D39" s="71">
        <v>29.850553512573242</v>
      </c>
      <c r="E39" s="69">
        <v>29.671947479248047</v>
      </c>
      <c r="F39" s="69">
        <v>0.25258573889732361</v>
      </c>
      <c r="G39" s="73">
        <v>8.1742963790893555</v>
      </c>
      <c r="H39" s="109">
        <v>1117.6370849609375</v>
      </c>
      <c r="I39" s="69">
        <f t="shared" si="0"/>
        <v>7.3139093978570472E-3</v>
      </c>
    </row>
    <row r="40" spans="1:9" x14ac:dyDescent="0.2">
      <c r="A40" s="68" t="s">
        <v>197</v>
      </c>
      <c r="B40" s="68" t="s">
        <v>554</v>
      </c>
      <c r="C40" s="68" t="s">
        <v>157</v>
      </c>
      <c r="D40" s="71">
        <v>26.102783203125</v>
      </c>
      <c r="E40" s="69">
        <v>26.169326782226562</v>
      </c>
      <c r="F40" s="69">
        <v>9.410548210144043E-2</v>
      </c>
      <c r="G40" s="73">
        <v>103.72994232177734</v>
      </c>
      <c r="H40" s="30">
        <v>1185.8673095703125</v>
      </c>
      <c r="I40" s="69">
        <f t="shared" si="0"/>
        <v>8.7471795102744568E-2</v>
      </c>
    </row>
    <row r="41" spans="1:9" x14ac:dyDescent="0.2">
      <c r="A41" s="68" t="s">
        <v>195</v>
      </c>
      <c r="B41" s="68" t="s">
        <v>554</v>
      </c>
      <c r="C41" s="68" t="s">
        <v>157</v>
      </c>
      <c r="D41" s="71">
        <v>26.818502426147461</v>
      </c>
      <c r="E41" s="69">
        <v>26.658483505249023</v>
      </c>
      <c r="F41" s="69">
        <v>0.2263009250164032</v>
      </c>
      <c r="G41" s="73">
        <v>63.852123260498047</v>
      </c>
      <c r="H41" s="30">
        <v>1529.6514892578125</v>
      </c>
      <c r="I41" s="69">
        <f t="shared" si="0"/>
        <v>4.1742922298908178E-2</v>
      </c>
    </row>
    <row r="42" spans="1:9" x14ac:dyDescent="0.2">
      <c r="A42" s="68" t="s">
        <v>193</v>
      </c>
      <c r="B42" s="68" t="s">
        <v>554</v>
      </c>
      <c r="C42" s="68" t="s">
        <v>157</v>
      </c>
      <c r="D42" s="71">
        <v>26.824634552001953</v>
      </c>
      <c r="E42" s="69">
        <v>26.998445510864258</v>
      </c>
      <c r="F42" s="69">
        <v>0.24580581486225128</v>
      </c>
      <c r="G42" s="73">
        <v>63.587226867675781</v>
      </c>
      <c r="H42" s="109">
        <v>1117.6370849609375</v>
      </c>
      <c r="I42" s="69">
        <f t="shared" si="0"/>
        <v>5.6894342289919825E-2</v>
      </c>
    </row>
    <row r="43" spans="1:9" x14ac:dyDescent="0.2">
      <c r="A43" s="68" t="s">
        <v>211</v>
      </c>
      <c r="B43" s="68" t="s">
        <v>553</v>
      </c>
      <c r="C43" s="68" t="s">
        <v>157</v>
      </c>
      <c r="D43" s="71">
        <v>28.608318328857422</v>
      </c>
      <c r="E43" s="69">
        <v>28.759067535400391</v>
      </c>
      <c r="F43" s="69">
        <v>0.21319292485713959</v>
      </c>
      <c r="G43" s="73">
        <v>18.975837707519531</v>
      </c>
      <c r="H43" s="30">
        <v>1185.8673095703125</v>
      </c>
      <c r="I43" s="69">
        <f t="shared" si="0"/>
        <v>1.6001653434898414E-2</v>
      </c>
    </row>
    <row r="44" spans="1:9" x14ac:dyDescent="0.2">
      <c r="A44" s="68" t="s">
        <v>209</v>
      </c>
      <c r="B44" s="68" t="s">
        <v>553</v>
      </c>
      <c r="C44" s="68" t="s">
        <v>157</v>
      </c>
      <c r="D44" s="71">
        <v>28.186323165893555</v>
      </c>
      <c r="E44" s="69">
        <v>28.08769416809082</v>
      </c>
      <c r="F44" s="69">
        <v>0.13948246836662292</v>
      </c>
      <c r="G44" s="73">
        <v>25.260894775390625</v>
      </c>
      <c r="H44" s="30">
        <v>1529.6514892578125</v>
      </c>
      <c r="I44" s="69">
        <f t="shared" si="0"/>
        <v>1.6514150414515153E-2</v>
      </c>
    </row>
    <row r="45" spans="1:9" x14ac:dyDescent="0.2">
      <c r="A45" s="68" t="s">
        <v>207</v>
      </c>
      <c r="B45" s="68" t="s">
        <v>553</v>
      </c>
      <c r="C45" s="68" t="s">
        <v>157</v>
      </c>
      <c r="D45" s="71">
        <v>29.493343353271484</v>
      </c>
      <c r="E45" s="69">
        <v>29.671947479248047</v>
      </c>
      <c r="F45" s="69">
        <v>0.25258573889732361</v>
      </c>
      <c r="G45" s="73">
        <v>10.414143562316895</v>
      </c>
      <c r="H45" s="109">
        <v>1117.6370849609375</v>
      </c>
      <c r="I45" s="69">
        <f t="shared" si="0"/>
        <v>9.3180010778551418E-3</v>
      </c>
    </row>
    <row r="46" spans="1:9" x14ac:dyDescent="0.2">
      <c r="A46" s="68" t="s">
        <v>197</v>
      </c>
      <c r="B46" s="68" t="s">
        <v>554</v>
      </c>
      <c r="C46" s="68" t="s">
        <v>157</v>
      </c>
      <c r="D46" s="71">
        <v>26.235868453979492</v>
      </c>
      <c r="E46" s="69">
        <v>26.169326782226562</v>
      </c>
      <c r="F46" s="69">
        <v>9.410548210144043E-2</v>
      </c>
      <c r="G46" s="73">
        <v>94.78070068359375</v>
      </c>
      <c r="H46" s="30">
        <v>1185.8673095703125</v>
      </c>
      <c r="I46" s="69">
        <f t="shared" si="0"/>
        <v>7.9925215847240633E-2</v>
      </c>
    </row>
    <row r="47" spans="1:9" x14ac:dyDescent="0.2">
      <c r="A47" s="68" t="s">
        <v>195</v>
      </c>
      <c r="B47" s="68" t="s">
        <v>554</v>
      </c>
      <c r="C47" s="68" t="s">
        <v>157</v>
      </c>
      <c r="D47" s="71">
        <v>26.498464584350586</v>
      </c>
      <c r="E47" s="69">
        <v>26.658483505249023</v>
      </c>
      <c r="F47" s="69">
        <v>0.2263009250164032</v>
      </c>
      <c r="G47" s="73">
        <v>79.323867797851562</v>
      </c>
      <c r="H47" s="30">
        <v>1529.6514892578125</v>
      </c>
      <c r="I47" s="69">
        <f t="shared" si="0"/>
        <v>5.1857477572449878E-2</v>
      </c>
    </row>
    <row r="48" spans="1:9" x14ac:dyDescent="0.2">
      <c r="A48" s="68" t="s">
        <v>193</v>
      </c>
      <c r="B48" s="68" t="s">
        <v>554</v>
      </c>
      <c r="C48" s="68" t="s">
        <v>157</v>
      </c>
      <c r="D48" s="71">
        <v>27.172256469726562</v>
      </c>
      <c r="E48" s="69">
        <v>26.998445510864258</v>
      </c>
      <c r="F48" s="69">
        <v>0.24580581486225128</v>
      </c>
      <c r="G48" s="73">
        <v>50.236545562744141</v>
      </c>
      <c r="H48" s="109">
        <v>1117.6370849609375</v>
      </c>
      <c r="I48" s="69">
        <f t="shared" si="0"/>
        <v>4.4948889258179865E-2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297D-2914-694C-BD1C-13C0320EDB55}">
  <dimension ref="A1:D48"/>
  <sheetViews>
    <sheetView workbookViewId="0">
      <selection activeCell="C37" sqref="C37:C48"/>
    </sheetView>
  </sheetViews>
  <sheetFormatPr baseColWidth="10" defaultRowHeight="16" x14ac:dyDescent="0.2"/>
  <sheetData>
    <row r="1" spans="1:4" x14ac:dyDescent="0.2">
      <c r="A1" s="68" t="s">
        <v>475</v>
      </c>
      <c r="B1" s="68" t="s">
        <v>555</v>
      </c>
      <c r="C1" s="68" t="s">
        <v>474</v>
      </c>
      <c r="D1" t="s">
        <v>557</v>
      </c>
    </row>
    <row r="2" spans="1:4" x14ac:dyDescent="0.2">
      <c r="A2" s="68" t="s">
        <v>211</v>
      </c>
      <c r="B2" s="68" t="s">
        <v>553</v>
      </c>
      <c r="C2" s="68" t="s">
        <v>78</v>
      </c>
      <c r="D2">
        <v>1.2923170767013652E-2</v>
      </c>
    </row>
    <row r="3" spans="1:4" x14ac:dyDescent="0.2">
      <c r="A3" s="68" t="s">
        <v>209</v>
      </c>
      <c r="B3" s="68" t="s">
        <v>553</v>
      </c>
      <c r="C3" s="68" t="s">
        <v>78</v>
      </c>
      <c r="D3">
        <v>1.2195834518735878E-2</v>
      </c>
    </row>
    <row r="4" spans="1:4" x14ac:dyDescent="0.2">
      <c r="A4" s="68" t="s">
        <v>207</v>
      </c>
      <c r="B4" s="68" t="s">
        <v>553</v>
      </c>
      <c r="C4" s="68" t="s">
        <v>78</v>
      </c>
      <c r="D4">
        <v>5.7024000489641243E-3</v>
      </c>
    </row>
    <row r="5" spans="1:4" x14ac:dyDescent="0.2">
      <c r="A5" s="68" t="s">
        <v>197</v>
      </c>
      <c r="B5" s="68" t="s">
        <v>554</v>
      </c>
      <c r="C5" s="68" t="s">
        <v>78</v>
      </c>
      <c r="D5">
        <v>1.5135882432415045E-2</v>
      </c>
    </row>
    <row r="6" spans="1:4" x14ac:dyDescent="0.2">
      <c r="A6" s="68" t="s">
        <v>195</v>
      </c>
      <c r="B6" s="68" t="s">
        <v>554</v>
      </c>
      <c r="C6" s="68" t="s">
        <v>78</v>
      </c>
      <c r="D6">
        <v>1.9981787029747653E-2</v>
      </c>
    </row>
    <row r="7" spans="1:4" x14ac:dyDescent="0.2">
      <c r="A7" s="68" t="s">
        <v>193</v>
      </c>
      <c r="B7" s="68" t="s">
        <v>554</v>
      </c>
      <c r="C7" s="68" t="s">
        <v>78</v>
      </c>
      <c r="D7">
        <v>1.7362063198889693E-2</v>
      </c>
    </row>
    <row r="8" spans="1:4" x14ac:dyDescent="0.2">
      <c r="A8" s="68" t="s">
        <v>211</v>
      </c>
      <c r="B8" s="68" t="s">
        <v>553</v>
      </c>
      <c r="C8" s="68" t="s">
        <v>78</v>
      </c>
      <c r="D8">
        <v>1.2450625345805938E-2</v>
      </c>
    </row>
    <row r="9" spans="1:4" x14ac:dyDescent="0.2">
      <c r="A9" s="68" t="s">
        <v>209</v>
      </c>
      <c r="B9" s="68" t="s">
        <v>553</v>
      </c>
      <c r="C9" s="68" t="s">
        <v>78</v>
      </c>
      <c r="D9">
        <v>1.4889936121932136E-2</v>
      </c>
    </row>
    <row r="10" spans="1:4" x14ac:dyDescent="0.2">
      <c r="A10" s="68" t="s">
        <v>207</v>
      </c>
      <c r="B10" s="68" t="s">
        <v>553</v>
      </c>
      <c r="C10" s="68" t="s">
        <v>78</v>
      </c>
      <c r="D10">
        <v>1.2778330546175528E-2</v>
      </c>
    </row>
    <row r="11" spans="1:4" x14ac:dyDescent="0.2">
      <c r="A11" s="68" t="s">
        <v>197</v>
      </c>
      <c r="B11" s="68" t="s">
        <v>554</v>
      </c>
      <c r="C11" s="68" t="s">
        <v>78</v>
      </c>
      <c r="D11">
        <v>1.6798748986708186E-2</v>
      </c>
    </row>
    <row r="12" spans="1:4" x14ac:dyDescent="0.2">
      <c r="A12" s="68" t="s">
        <v>195</v>
      </c>
      <c r="B12" s="68" t="s">
        <v>554</v>
      </c>
      <c r="C12" s="68" t="s">
        <v>78</v>
      </c>
      <c r="D12">
        <v>1.70896887036491E-2</v>
      </c>
    </row>
    <row r="13" spans="1:4" x14ac:dyDescent="0.2">
      <c r="A13" s="68" t="s">
        <v>193</v>
      </c>
      <c r="B13" s="68" t="s">
        <v>554</v>
      </c>
      <c r="C13" s="68" t="s">
        <v>78</v>
      </c>
      <c r="D13">
        <v>1.7817057244664324E-2</v>
      </c>
    </row>
    <row r="14" spans="1:4" x14ac:dyDescent="0.2">
      <c r="A14" s="68" t="s">
        <v>211</v>
      </c>
      <c r="B14" s="68" t="s">
        <v>553</v>
      </c>
      <c r="C14" s="68" t="s">
        <v>79</v>
      </c>
      <c r="D14">
        <v>1.3645642201834863E-2</v>
      </c>
    </row>
    <row r="15" spans="1:4" x14ac:dyDescent="0.2">
      <c r="A15" s="68" t="s">
        <v>209</v>
      </c>
      <c r="B15" s="68" t="s">
        <v>553</v>
      </c>
      <c r="C15" s="68" t="s">
        <v>79</v>
      </c>
      <c r="D15">
        <v>1.640420848494183E-2</v>
      </c>
    </row>
    <row r="16" spans="1:4" x14ac:dyDescent="0.2">
      <c r="A16" s="68" t="s">
        <v>207</v>
      </c>
      <c r="B16" s="68" t="s">
        <v>553</v>
      </c>
      <c r="C16" s="68" t="s">
        <v>79</v>
      </c>
      <c r="D16">
        <v>8.4646069345673067E-3</v>
      </c>
    </row>
    <row r="17" spans="1:4" x14ac:dyDescent="0.2">
      <c r="A17" s="68" t="s">
        <v>197</v>
      </c>
      <c r="B17" s="68" t="s">
        <v>554</v>
      </c>
      <c r="C17" s="68" t="s">
        <v>79</v>
      </c>
      <c r="D17">
        <v>7.1094696141127428E-2</v>
      </c>
    </row>
    <row r="18" spans="1:4" x14ac:dyDescent="0.2">
      <c r="A18" s="68" t="s">
        <v>195</v>
      </c>
      <c r="B18" s="68" t="s">
        <v>554</v>
      </c>
      <c r="C18" s="68" t="s">
        <v>79</v>
      </c>
      <c r="D18">
        <v>6.9692916233903293E-2</v>
      </c>
    </row>
    <row r="19" spans="1:4" x14ac:dyDescent="0.2">
      <c r="A19" s="68" t="s">
        <v>193</v>
      </c>
      <c r="B19" s="68" t="s">
        <v>554</v>
      </c>
      <c r="C19" s="68" t="s">
        <v>79</v>
      </c>
      <c r="D19">
        <v>7.7655907811574512E-2</v>
      </c>
    </row>
    <row r="20" spans="1:4" x14ac:dyDescent="0.2">
      <c r="A20" s="68" t="s">
        <v>211</v>
      </c>
      <c r="B20" s="68" t="s">
        <v>553</v>
      </c>
      <c r="C20" s="68" t="s">
        <v>79</v>
      </c>
      <c r="D20">
        <v>1.6772922912618862E-2</v>
      </c>
    </row>
    <row r="21" spans="1:4" x14ac:dyDescent="0.2">
      <c r="A21" s="68" t="s">
        <v>209</v>
      </c>
      <c r="B21" s="68" t="s">
        <v>553</v>
      </c>
      <c r="C21" s="68" t="s">
        <v>79</v>
      </c>
      <c r="D21">
        <v>2.215095647521069E-2</v>
      </c>
    </row>
    <row r="22" spans="1:4" x14ac:dyDescent="0.2">
      <c r="A22" s="68" t="s">
        <v>207</v>
      </c>
      <c r="B22" s="68" t="s">
        <v>553</v>
      </c>
      <c r="C22" s="68" t="s">
        <v>79</v>
      </c>
      <c r="D22">
        <v>9.6321314518534561E-3</v>
      </c>
    </row>
    <row r="23" spans="1:4" x14ac:dyDescent="0.2">
      <c r="A23" s="68" t="s">
        <v>197</v>
      </c>
      <c r="B23" s="68" t="s">
        <v>554</v>
      </c>
      <c r="C23" s="68" t="s">
        <v>79</v>
      </c>
      <c r="D23">
        <v>0.10461814017525123</v>
      </c>
    </row>
    <row r="24" spans="1:4" x14ac:dyDescent="0.2">
      <c r="A24" s="68" t="s">
        <v>195</v>
      </c>
      <c r="B24" s="68" t="s">
        <v>554</v>
      </c>
      <c r="C24" s="68" t="s">
        <v>79</v>
      </c>
      <c r="D24">
        <v>7.4757085581608027E-2</v>
      </c>
    </row>
    <row r="25" spans="1:4" x14ac:dyDescent="0.2">
      <c r="A25" s="68" t="s">
        <v>193</v>
      </c>
      <c r="B25" s="68" t="s">
        <v>554</v>
      </c>
      <c r="C25" s="68" t="s">
        <v>79</v>
      </c>
      <c r="D25">
        <v>7.0929361577940164E-2</v>
      </c>
    </row>
    <row r="26" spans="1:4" x14ac:dyDescent="0.2">
      <c r="A26" s="68" t="s">
        <v>211</v>
      </c>
      <c r="B26" s="68" t="s">
        <v>553</v>
      </c>
      <c r="C26" s="68" t="s">
        <v>80</v>
      </c>
      <c r="D26">
        <v>1.6898304103349332E-2</v>
      </c>
    </row>
    <row r="27" spans="1:4" x14ac:dyDescent="0.2">
      <c r="A27" s="68" t="s">
        <v>209</v>
      </c>
      <c r="B27" s="68" t="s">
        <v>553</v>
      </c>
      <c r="C27" s="68" t="s">
        <v>80</v>
      </c>
      <c r="D27">
        <v>1.3921561581146772E-2</v>
      </c>
    </row>
    <row r="28" spans="1:4" x14ac:dyDescent="0.2">
      <c r="A28" s="68" t="s">
        <v>207</v>
      </c>
      <c r="B28" s="68" t="s">
        <v>553</v>
      </c>
      <c r="C28" s="68" t="s">
        <v>80</v>
      </c>
      <c r="D28">
        <v>9.8974840612655549E-3</v>
      </c>
    </row>
    <row r="29" spans="1:4" x14ac:dyDescent="0.2">
      <c r="A29" s="68" t="s">
        <v>197</v>
      </c>
      <c r="B29" s="68" t="s">
        <v>554</v>
      </c>
      <c r="C29" s="68" t="s">
        <v>80</v>
      </c>
      <c r="D29">
        <v>9.8253406590578643E-2</v>
      </c>
    </row>
    <row r="30" spans="1:4" x14ac:dyDescent="0.2">
      <c r="A30" s="68" t="s">
        <v>193</v>
      </c>
      <c r="B30" s="68" t="s">
        <v>554</v>
      </c>
      <c r="C30" s="68" t="s">
        <v>80</v>
      </c>
      <c r="D30">
        <v>5.2344598215372316E-2</v>
      </c>
    </row>
    <row r="31" spans="1:4" x14ac:dyDescent="0.2">
      <c r="A31" s="68" t="s">
        <v>211</v>
      </c>
      <c r="B31" s="68" t="s">
        <v>553</v>
      </c>
      <c r="C31" s="68" t="s">
        <v>80</v>
      </c>
      <c r="D31">
        <v>2.4610140021776639E-2</v>
      </c>
    </row>
    <row r="32" spans="1:4" x14ac:dyDescent="0.2">
      <c r="A32" s="68" t="s">
        <v>209</v>
      </c>
      <c r="B32" s="68" t="s">
        <v>553</v>
      </c>
      <c r="C32" s="68" t="s">
        <v>80</v>
      </c>
      <c r="D32">
        <v>2.0107111378462883E-2</v>
      </c>
    </row>
    <row r="33" spans="1:4" x14ac:dyDescent="0.2">
      <c r="A33" s="68" t="s">
        <v>207</v>
      </c>
      <c r="B33" s="68" t="s">
        <v>553</v>
      </c>
      <c r="C33" s="68" t="s">
        <v>80</v>
      </c>
      <c r="D33">
        <v>7.9031907761251078E-3</v>
      </c>
    </row>
    <row r="34" spans="1:4" x14ac:dyDescent="0.2">
      <c r="A34" s="68" t="s">
        <v>197</v>
      </c>
      <c r="B34" s="68" t="s">
        <v>554</v>
      </c>
      <c r="C34" s="68" t="s">
        <v>80</v>
      </c>
      <c r="D34">
        <v>0.10201613303999275</v>
      </c>
    </row>
    <row r="35" spans="1:4" x14ac:dyDescent="0.2">
      <c r="A35" s="68" t="s">
        <v>195</v>
      </c>
      <c r="B35" s="68" t="s">
        <v>554</v>
      </c>
      <c r="C35" s="68" t="s">
        <v>80</v>
      </c>
      <c r="D35">
        <v>7.6749321255323799E-2</v>
      </c>
    </row>
    <row r="36" spans="1:4" x14ac:dyDescent="0.2">
      <c r="A36" s="68" t="s">
        <v>193</v>
      </c>
      <c r="B36" s="68" t="s">
        <v>554</v>
      </c>
      <c r="C36" s="68" t="s">
        <v>80</v>
      </c>
      <c r="D36">
        <v>5.7432977705919881E-2</v>
      </c>
    </row>
    <row r="37" spans="1:4" x14ac:dyDescent="0.2">
      <c r="A37" s="68" t="s">
        <v>211</v>
      </c>
      <c r="B37" s="68" t="s">
        <v>553</v>
      </c>
      <c r="C37" s="68" t="s">
        <v>76</v>
      </c>
      <c r="D37">
        <v>1.3043503995264872E-2</v>
      </c>
    </row>
    <row r="38" spans="1:4" x14ac:dyDescent="0.2">
      <c r="A38" s="68" t="s">
        <v>209</v>
      </c>
      <c r="B38" s="68" t="s">
        <v>553</v>
      </c>
      <c r="C38" s="68" t="s">
        <v>76</v>
      </c>
      <c r="D38">
        <v>1.8877078311582442E-2</v>
      </c>
    </row>
    <row r="39" spans="1:4" x14ac:dyDescent="0.2">
      <c r="A39" s="68" t="s">
        <v>207</v>
      </c>
      <c r="B39" s="68" t="s">
        <v>553</v>
      </c>
      <c r="C39" s="68" t="s">
        <v>76</v>
      </c>
      <c r="D39">
        <v>7.3139093978570472E-3</v>
      </c>
    </row>
    <row r="40" spans="1:4" x14ac:dyDescent="0.2">
      <c r="A40" s="68" t="s">
        <v>197</v>
      </c>
      <c r="B40" s="68" t="s">
        <v>554</v>
      </c>
      <c r="C40" s="68" t="s">
        <v>76</v>
      </c>
      <c r="D40">
        <v>8.7471795102744568E-2</v>
      </c>
    </row>
    <row r="41" spans="1:4" x14ac:dyDescent="0.2">
      <c r="A41" s="68" t="s">
        <v>195</v>
      </c>
      <c r="B41" s="68" t="s">
        <v>554</v>
      </c>
      <c r="C41" s="68" t="s">
        <v>76</v>
      </c>
      <c r="D41">
        <v>4.1742922298908178E-2</v>
      </c>
    </row>
    <row r="42" spans="1:4" x14ac:dyDescent="0.2">
      <c r="A42" s="68" t="s">
        <v>193</v>
      </c>
      <c r="B42" s="68" t="s">
        <v>554</v>
      </c>
      <c r="C42" s="68" t="s">
        <v>76</v>
      </c>
      <c r="D42">
        <v>5.6894342289919825E-2</v>
      </c>
    </row>
    <row r="43" spans="1:4" x14ac:dyDescent="0.2">
      <c r="A43" s="68" t="s">
        <v>211</v>
      </c>
      <c r="B43" s="68" t="s">
        <v>553</v>
      </c>
      <c r="C43" s="68" t="s">
        <v>76</v>
      </c>
      <c r="D43">
        <v>1.6001653434898414E-2</v>
      </c>
    </row>
    <row r="44" spans="1:4" x14ac:dyDescent="0.2">
      <c r="A44" s="68" t="s">
        <v>209</v>
      </c>
      <c r="B44" s="68" t="s">
        <v>553</v>
      </c>
      <c r="C44" s="68" t="s">
        <v>76</v>
      </c>
      <c r="D44">
        <v>1.6514150414515153E-2</v>
      </c>
    </row>
    <row r="45" spans="1:4" x14ac:dyDescent="0.2">
      <c r="A45" s="68" t="s">
        <v>207</v>
      </c>
      <c r="B45" s="68" t="s">
        <v>553</v>
      </c>
      <c r="C45" s="68" t="s">
        <v>76</v>
      </c>
      <c r="D45">
        <v>9.3180010778551418E-3</v>
      </c>
    </row>
    <row r="46" spans="1:4" x14ac:dyDescent="0.2">
      <c r="A46" s="68" t="s">
        <v>197</v>
      </c>
      <c r="B46" s="68" t="s">
        <v>554</v>
      </c>
      <c r="C46" s="68" t="s">
        <v>76</v>
      </c>
      <c r="D46">
        <v>7.9925215847240633E-2</v>
      </c>
    </row>
    <row r="47" spans="1:4" x14ac:dyDescent="0.2">
      <c r="A47" s="68" t="s">
        <v>195</v>
      </c>
      <c r="B47" s="68" t="s">
        <v>554</v>
      </c>
      <c r="C47" s="68" t="s">
        <v>76</v>
      </c>
      <c r="D47">
        <v>5.1857477572449878E-2</v>
      </c>
    </row>
    <row r="48" spans="1:4" x14ac:dyDescent="0.2">
      <c r="A48" s="68" t="s">
        <v>193</v>
      </c>
      <c r="B48" s="68" t="s">
        <v>554</v>
      </c>
      <c r="C48" s="68" t="s">
        <v>76</v>
      </c>
      <c r="D48">
        <v>4.4948889258179865E-2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rt-pcr </vt:lpstr>
      <vt:lpstr>Csta</vt:lpstr>
      <vt:lpstr>Akt2</vt:lpstr>
      <vt:lpstr>Cers1</vt:lpstr>
      <vt:lpstr>Plin2</vt:lpstr>
      <vt:lpstr>Insig2</vt:lpstr>
      <vt:lpstr>Results</vt:lpstr>
      <vt:lpstr>Deuel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RAGHAV JAIN</cp:lastModifiedBy>
  <cp:lastPrinted>2022-02-23T19:42:15Z</cp:lastPrinted>
  <dcterms:created xsi:type="dcterms:W3CDTF">2022-02-23T19:27:11Z</dcterms:created>
  <dcterms:modified xsi:type="dcterms:W3CDTF">2022-02-24T22:55:25Z</dcterms:modified>
</cp:coreProperties>
</file>