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esktop/"/>
    </mc:Choice>
  </mc:AlternateContent>
  <xr:revisionPtr revIDLastSave="0" documentId="13_ncr:1_{80C3953D-CD14-F947-AE05-AE1E19325AF3}" xr6:coauthVersionLast="47" xr6:coauthVersionMax="47" xr10:uidLastSave="{00000000-0000-0000-0000-000000000000}"/>
  <bookViews>
    <workbookView xWindow="0" yWindow="500" windowWidth="20780" windowHeight="14800" xr2:uid="{A8D50CCE-4FAA-4E3C-B732-D8E88D7D9E43}"/>
  </bookViews>
  <sheets>
    <sheet name="R_FINAL" sheetId="10" r:id="rId1"/>
    <sheet name="SAMPLES" sheetId="9" r:id="rId2"/>
    <sheet name="Curve" sheetId="8" r:id="rId3"/>
    <sheet name="FINAL_BLANK" sheetId="7" r:id="rId4"/>
    <sheet name="FINAL" sheetId="6" r:id="rId5"/>
    <sheet name="BLANK" sheetId="4" r:id="rId6"/>
    <sheet name="Sheet5" sheetId="5" r:id="rId7"/>
    <sheet name="Sheet3" sheetId="3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4" i="9"/>
  <c r="F4" i="8"/>
  <c r="F11" i="8"/>
  <c r="F3" i="8"/>
  <c r="F5" i="8"/>
  <c r="F6" i="8"/>
  <c r="F7" i="8"/>
  <c r="F8" i="8"/>
  <c r="F9" i="8"/>
  <c r="F10" i="8"/>
  <c r="F2" i="8"/>
  <c r="G11" i="8"/>
  <c r="G4" i="8"/>
  <c r="G3" i="8" s="1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C40" i="7"/>
  <c r="D40" i="7"/>
  <c r="E40" i="7"/>
  <c r="F40" i="7"/>
  <c r="G40" i="7"/>
  <c r="H40" i="7"/>
  <c r="I40" i="7"/>
  <c r="J40" i="7"/>
  <c r="K40" i="7"/>
  <c r="L40" i="7"/>
  <c r="M40" i="7"/>
  <c r="B40" i="7"/>
  <c r="J22" i="7"/>
  <c r="J18" i="7"/>
  <c r="I18" i="7"/>
  <c r="G22" i="7"/>
  <c r="E21" i="7"/>
  <c r="G19" i="7"/>
  <c r="F19" i="7"/>
  <c r="E1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91324E3-2119-4205-A051-6767420FC7E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8528B1-FEA8-413D-A85E-A46053ACDB5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190B6C5A-711F-4AC5-9846-815CAC1A676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F54B383-F592-4A1F-9D77-B0A7EDD54F2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D3E41BD2-8B06-44A8-B7B1-95A29C50705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B38CC9-9C31-416A-9589-EC9BAF52336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0E3D5EB-CFE0-4F50-8661-68A9C6CE4AE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7FDA96C-AB4A-4CEB-B1D9-2374833E74D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1E889DD1-43FA-4E5E-B552-6BDADB0BE3CA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0A881B-EE62-4FFD-9337-22F785A36B7F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<sst xmlns="http://schemas.openxmlformats.org/spreadsheetml/2006/main" count="337" uniqueCount="85">
  <si>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</si>
  <si>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</si>
  <si>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</si>
  <si>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</si>
  <si>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</si>
  <si>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</si>
  <si>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</si>
  <si>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</si>
  <si>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</si>
  <si>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1:56:20 PM</t>
  </si>
  <si>
    <t>System</t>
  </si>
  <si>
    <t>BIOCNB-01294W</t>
  </si>
  <si>
    <t>User</t>
  </si>
  <si>
    <t>BIOCNB-01294W\Administrator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</si>
  <si>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</si>
  <si>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</si>
  <si>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</si>
  <si>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</si>
  <si>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</si>
  <si>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</si>
  <si>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</si>
  <si>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</si>
  <si>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 xml:space="preserve">Incubation Time </t>
  </si>
  <si>
    <t>00:05:00 (hh:mm:ss) includes 0 shaking and 0 waiting times.</t>
  </si>
  <si>
    <t>Remaining Wait Time</t>
  </si>
  <si>
    <t>2:01:48 PM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</si>
  <si>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</si>
  <si>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</si>
  <si>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</si>
  <si>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</si>
  <si>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</si>
  <si>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</si>
  <si>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</si>
  <si>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</si>
  <si>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</si>
  <si>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</si>
  <si>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4/20/2023 2:01:48 PM</t>
  </si>
  <si>
    <t>Temperature: 37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</si>
  <si>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</si>
  <si>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</si>
  <si>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</si>
  <si>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</si>
  <si>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</si>
  <si>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</si>
  <si>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</si>
  <si>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</si>
  <si>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</si>
  <si>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</si>
  <si>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4/20/2023 2:03:06 PM</t>
  </si>
  <si>
    <t>2:05:21 PM</t>
  </si>
  <si>
    <t>4/20/2023 2:05:21 PM</t>
  </si>
  <si>
    <t>Temperature: 37.6 °C</t>
  </si>
  <si>
    <t>4/20/2023 2:06:39 PM</t>
  </si>
  <si>
    <t>2:09:52 PM</t>
  </si>
  <si>
    <t>2:15:52 PM</t>
  </si>
  <si>
    <t>4/20/2023 2:15:52 PM</t>
  </si>
  <si>
    <t>Temperature: 37.5 °C</t>
  </si>
  <si>
    <t>4/20/2023 2:17:10 PM</t>
  </si>
  <si>
    <t>D4 = sample 1</t>
  </si>
  <si>
    <t>D5=sample 1</t>
  </si>
  <si>
    <t>D6 = Sample 1</t>
  </si>
  <si>
    <t>E4=sample 2</t>
  </si>
  <si>
    <t>etc</t>
  </si>
  <si>
    <t>BLANKS</t>
  </si>
  <si>
    <t>FINAL</t>
  </si>
  <si>
    <t>NEW BLANKS</t>
  </si>
  <si>
    <t>FINAL-NEW BLANKS</t>
  </si>
  <si>
    <t>mg/dL</t>
  </si>
  <si>
    <t>Calibrant</t>
  </si>
  <si>
    <t>BLANK</t>
  </si>
  <si>
    <t>I</t>
  </si>
  <si>
    <t>uL/well</t>
  </si>
  <si>
    <t>Abs1</t>
  </si>
  <si>
    <t>Abs2</t>
  </si>
  <si>
    <t>Abs3</t>
  </si>
  <si>
    <t>AVG_Abs</t>
  </si>
  <si>
    <t>mg_dL=1091.6*Abs</t>
  </si>
  <si>
    <t>Sample</t>
  </si>
  <si>
    <t>mg_dL</t>
  </si>
  <si>
    <t>RT</t>
  </si>
  <si>
    <t>Temp</t>
  </si>
  <si>
    <t>Con_KD</t>
  </si>
  <si>
    <t>Cold</t>
  </si>
  <si>
    <t>Con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</si>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</sst>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 applyFill="1"/>
  </cellXfs>
  <cellStyles count="8">
    <cellStyle name="Normal" xfId="0" builtinId="0"/>
    <cellStyle name="Tecan.At.Excel.Attenuation" xfId="6" xr:uid="{9449024F-5E5D-4C33-9845-065F5071C758}"/>
    <cellStyle name="Tecan.At.Excel.AutoGain_0" xfId="7" xr:uid="{A8AC6531-5EAB-4412-A18D-19B62F24E9C9}"/>
    <cellStyle name="Tecan.At.Excel.Error" xfId="1" xr:uid="{39B0A4F2-DF51-4035-A225-30CEC04D0E28}"/>
    <cellStyle name="Tecan.At.Excel.GFactorAndMeasurementBlank" xfId="5" xr:uid="{D1CD8A25-05C1-41B3-835E-0A688E0D85DC}"/>
    <cellStyle name="Tecan.At.Excel.GFactorBlank" xfId="3" xr:uid="{1830C9AC-723E-45C2-8362-E81762800221}"/>
    <cellStyle name="Tecan.At.Excel.GFactorReference" xfId="4" xr:uid="{DD592428-57C0-4676-9074-0C3AE9075F66}"/>
    <cellStyle name="Tecan.At.Excel.MeasurementBlank" xfId="2" xr:uid="{0D48F5AE-9586-4BD4-B2B8-E9895461EB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Curve!$G$1</c:f>
              <c:strCache>
                <c:ptCount val="1"/>
                <c:pt idx="0">
                  <c:v>mg/dL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Curve!$F$2:$F$11</c:f>
              <c:numCache>
                <c:formatCode>General</c:formatCode>
                <c:ptCount val="3"/>
                <c:pt idx="0">
                  <c:v>4.9999977151552832E-4</c:v>
                </c:pt>
                <c:pt idx="1">
                  <c:v>1.2799999366203943E-2</c:v>
                </c:pt>
                <c:pt idx="2">
                  <c:v>4.3433330953121185E-2</c:v>
                </c:pt>
              </c:numCache>
            </c:numRef>
          </c:xVal>
          <c:yVal>
            <c:numRef>
              <c:f>Curve!$G$2:$G$11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EB40-9879-EDB97F0E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560064"/>
        <c:axId val="1112876432"/>
      </c:scatterChart>
      <c:valAx>
        <c:axId val="10965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6432"/>
        <c:crosses val="autoZero"/>
        <c:crossBetween val="midCat"/>
      </c:valAx>
      <c:valAx>
        <c:axId val="11128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9</xdr:row>
      <xdr:rowOff>107950</xdr:rowOff>
    </xdr:from>
    <xdr:to>
      <xdr:col>9</xdr:col>
      <xdr:colOff>774700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E723A-D530-A8B4-3AC6-744EF3CE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0494-E73B-104F-984A-8538D308746C}">
  <dimension ref="A1:G23"/>
  <sheetViews>
    <sheetView tabSelected="1" workbookViewId="0">
      <selection activeCell="E7" sqref="E7"/>
    </sheetView>
  </sheetViews>
  <sheetFormatPr baseColWidth="10" defaultRowHeight="15" x14ac:dyDescent="0.2"/>
  <sheetData>
    <row r="1" spans="1:7" x14ac:dyDescent="0.2">
      <c r="A1" t="s">
        <v>77</v>
      </c>
      <c r="B1" t="s">
        <v>72</v>
      </c>
      <c r="C1" t="s">
        <v>73</v>
      </c>
      <c r="D1" t="s">
        <v>74</v>
      </c>
      <c r="E1" t="s">
        <v>78</v>
      </c>
      <c r="F1" t="s">
        <v>80</v>
      </c>
      <c r="G1" t="s">
        <v>81</v>
      </c>
    </row>
    <row r="2" spans="1:7" x14ac:dyDescent="0.2">
      <c r="A2">
        <v>1</v>
      </c>
      <c r="B2">
        <v>9.1500001028180122E-2</v>
      </c>
      <c r="C2">
        <v>5.8800004422664642E-2</v>
      </c>
      <c r="D2">
        <v>5.9599999338388443E-2</v>
      </c>
      <c r="E2">
        <v>76.400000000000006</v>
      </c>
      <c r="F2" t="s">
        <v>79</v>
      </c>
      <c r="G2" t="s">
        <v>83</v>
      </c>
    </row>
    <row r="3" spans="1:7" x14ac:dyDescent="0.2">
      <c r="A3">
        <v>2</v>
      </c>
      <c r="B3">
        <v>8.9799996465444565E-2</v>
      </c>
      <c r="C3">
        <v>8.4049994125962257E-2</v>
      </c>
      <c r="D3">
        <v>6.9999996572732925E-2</v>
      </c>
      <c r="E3">
        <v>88.7</v>
      </c>
      <c r="F3" t="s">
        <v>79</v>
      </c>
      <c r="G3" t="s">
        <v>83</v>
      </c>
    </row>
    <row r="4" spans="1:7" x14ac:dyDescent="0.2">
      <c r="A4">
        <v>3</v>
      </c>
      <c r="B4">
        <v>7.3000002652406693E-2</v>
      </c>
      <c r="C4">
        <v>7.1700002998113632E-2</v>
      </c>
      <c r="D4">
        <v>6.0499999672174454E-2</v>
      </c>
      <c r="E4">
        <v>74.7</v>
      </c>
      <c r="F4" t="s">
        <v>79</v>
      </c>
      <c r="G4" t="s">
        <v>83</v>
      </c>
    </row>
    <row r="5" spans="1:7" x14ac:dyDescent="0.2">
      <c r="A5">
        <v>4</v>
      </c>
      <c r="B5">
        <v>4.7750001773238182E-2</v>
      </c>
      <c r="C5">
        <v>5.5600002408027649E-2</v>
      </c>
      <c r="D5">
        <v>5.3299997001886368E-2</v>
      </c>
      <c r="E5">
        <v>57</v>
      </c>
      <c r="F5" t="s">
        <v>79</v>
      </c>
      <c r="G5" t="s">
        <v>83</v>
      </c>
    </row>
    <row r="6" spans="1:7" x14ac:dyDescent="0.2">
      <c r="A6">
        <v>5</v>
      </c>
      <c r="B6">
        <v>5.2500002086162567E-2</v>
      </c>
      <c r="C6">
        <v>6.4799997955560684E-2</v>
      </c>
      <c r="D6">
        <v>5.6499999016523361E-2</v>
      </c>
      <c r="E6">
        <v>63.2</v>
      </c>
      <c r="F6" t="s">
        <v>79</v>
      </c>
      <c r="G6" t="s">
        <v>83</v>
      </c>
    </row>
    <row r="7" spans="1:7" x14ac:dyDescent="0.2">
      <c r="A7">
        <v>6</v>
      </c>
      <c r="B7">
        <v>8.0599993467330933E-2</v>
      </c>
      <c r="C7">
        <v>6.6299997270107269E-2</v>
      </c>
      <c r="D7">
        <v>7.8100007027387619E-2</v>
      </c>
      <c r="E7">
        <v>81.900000000000006</v>
      </c>
      <c r="F7" t="s">
        <v>82</v>
      </c>
      <c r="G7" t="s">
        <v>83</v>
      </c>
    </row>
    <row r="8" spans="1:7" x14ac:dyDescent="0.2">
      <c r="A8">
        <v>7</v>
      </c>
      <c r="B8">
        <v>5.8000002056360245E-2</v>
      </c>
      <c r="C8">
        <v>7.1199994534254074E-2</v>
      </c>
      <c r="D8">
        <v>5.9099998325109482E-2</v>
      </c>
      <c r="E8">
        <v>68.5</v>
      </c>
      <c r="F8" t="s">
        <v>82</v>
      </c>
      <c r="G8" t="s">
        <v>83</v>
      </c>
    </row>
    <row r="9" spans="1:7" x14ac:dyDescent="0.2">
      <c r="A9">
        <v>8</v>
      </c>
      <c r="B9">
        <v>5.0700001418590546E-2</v>
      </c>
      <c r="C9">
        <v>5.2499998360872269E-2</v>
      </c>
      <c r="D9">
        <v>5.0399996340274811E-2</v>
      </c>
      <c r="E9">
        <v>55.9</v>
      </c>
      <c r="F9" t="s">
        <v>82</v>
      </c>
      <c r="G9" t="s">
        <v>83</v>
      </c>
    </row>
    <row r="10" spans="1:7" x14ac:dyDescent="0.2">
      <c r="A10">
        <v>9</v>
      </c>
      <c r="C10">
        <v>4.0100002661347389E-2</v>
      </c>
      <c r="D10">
        <v>4.1499996557831764E-2</v>
      </c>
      <c r="E10">
        <v>44.5</v>
      </c>
      <c r="F10" t="s">
        <v>82</v>
      </c>
      <c r="G10" t="s">
        <v>83</v>
      </c>
    </row>
    <row r="11" spans="1:7" x14ac:dyDescent="0.2">
      <c r="A11">
        <v>10</v>
      </c>
      <c r="B11">
        <v>4.0899995714426041E-2</v>
      </c>
      <c r="C11">
        <v>4.349999874830246E-2</v>
      </c>
      <c r="D11">
        <v>4.4700000435113907E-2</v>
      </c>
      <c r="E11">
        <v>47</v>
      </c>
      <c r="F11" t="s">
        <v>82</v>
      </c>
      <c r="G11" t="s">
        <v>83</v>
      </c>
    </row>
    <row r="12" spans="1:7" x14ac:dyDescent="0.2">
      <c r="A12">
        <v>11</v>
      </c>
      <c r="B12">
        <v>6.0300000011920929E-2</v>
      </c>
      <c r="C12">
        <v>6.5100003033876419E-2</v>
      </c>
      <c r="D12">
        <v>6.3300002366304398E-2</v>
      </c>
      <c r="E12">
        <v>68.7</v>
      </c>
      <c r="F12" t="s">
        <v>79</v>
      </c>
      <c r="G12" t="s">
        <v>84</v>
      </c>
    </row>
    <row r="13" spans="1:7" x14ac:dyDescent="0.2">
      <c r="A13">
        <v>12</v>
      </c>
      <c r="B13">
        <v>3.7999998778104782E-2</v>
      </c>
      <c r="C13">
        <v>3.8700003176927567E-2</v>
      </c>
      <c r="D13">
        <v>2.7800001204013824E-2</v>
      </c>
      <c r="E13">
        <v>38</v>
      </c>
      <c r="F13" t="s">
        <v>79</v>
      </c>
      <c r="G13" t="s">
        <v>84</v>
      </c>
    </row>
    <row r="14" spans="1:7" x14ac:dyDescent="0.2">
      <c r="A14">
        <v>13</v>
      </c>
      <c r="B14">
        <v>9.2400003224611282E-2</v>
      </c>
      <c r="C14">
        <v>0.10500000417232513</v>
      </c>
      <c r="D14">
        <v>0.10099999792873859</v>
      </c>
      <c r="E14">
        <v>108.6</v>
      </c>
      <c r="F14" t="s">
        <v>79</v>
      </c>
      <c r="G14" t="s">
        <v>84</v>
      </c>
    </row>
    <row r="15" spans="1:7" x14ac:dyDescent="0.2">
      <c r="A15">
        <v>14</v>
      </c>
      <c r="B15">
        <v>6.9699995219707489E-2</v>
      </c>
      <c r="C15">
        <v>6.9099999964237213E-2</v>
      </c>
      <c r="D15">
        <v>6.3500002026557922E-2</v>
      </c>
      <c r="E15">
        <v>73.599999999999994</v>
      </c>
      <c r="F15" t="s">
        <v>79</v>
      </c>
      <c r="G15" t="s">
        <v>84</v>
      </c>
    </row>
    <row r="16" spans="1:7" x14ac:dyDescent="0.2">
      <c r="A16">
        <v>15</v>
      </c>
      <c r="B16">
        <v>4.6899996697902679E-2</v>
      </c>
      <c r="C16">
        <v>5.4000020027160645E-3</v>
      </c>
      <c r="D16">
        <v>4.5400001108646393E-2</v>
      </c>
      <c r="E16">
        <v>35.5</v>
      </c>
      <c r="F16" t="s">
        <v>79</v>
      </c>
      <c r="G16" t="s">
        <v>84</v>
      </c>
    </row>
    <row r="17" spans="1:7" x14ac:dyDescent="0.2">
      <c r="A17">
        <v>16</v>
      </c>
      <c r="B17">
        <v>4.2899999767541885E-2</v>
      </c>
      <c r="C17">
        <v>5.3700000047683716E-2</v>
      </c>
      <c r="D17">
        <v>5.2000001072883606E-2</v>
      </c>
      <c r="E17">
        <v>54.1</v>
      </c>
      <c r="F17" t="s">
        <v>79</v>
      </c>
      <c r="G17" t="s">
        <v>84</v>
      </c>
    </row>
    <row r="18" spans="1:7" x14ac:dyDescent="0.2">
      <c r="A18">
        <v>17</v>
      </c>
      <c r="B18">
        <v>9.2399995774030685E-2</v>
      </c>
      <c r="C18">
        <v>0.10109999403357506</v>
      </c>
      <c r="D18">
        <v>8.1000000238418579E-2</v>
      </c>
      <c r="E18">
        <v>99.9</v>
      </c>
      <c r="F18" t="s">
        <v>82</v>
      </c>
      <c r="G18" t="s">
        <v>84</v>
      </c>
    </row>
    <row r="19" spans="1:7" x14ac:dyDescent="0.2">
      <c r="A19">
        <v>18</v>
      </c>
      <c r="B19">
        <v>4.6399995684623718E-2</v>
      </c>
      <c r="C19">
        <v>6.549999862909317E-2</v>
      </c>
      <c r="D19">
        <v>6.4699999988079071E-2</v>
      </c>
      <c r="E19">
        <v>64.3</v>
      </c>
      <c r="F19" t="s">
        <v>82</v>
      </c>
      <c r="G19" t="s">
        <v>84</v>
      </c>
    </row>
    <row r="20" spans="1:7" x14ac:dyDescent="0.2">
      <c r="A20">
        <v>19</v>
      </c>
      <c r="B20">
        <v>4.5599997043609619E-2</v>
      </c>
      <c r="C20">
        <v>7.4999995529651642E-2</v>
      </c>
      <c r="D20">
        <v>5.8100000023841858E-2</v>
      </c>
      <c r="E20">
        <v>65</v>
      </c>
      <c r="F20" t="s">
        <v>82</v>
      </c>
      <c r="G20" t="s">
        <v>84</v>
      </c>
    </row>
    <row r="21" spans="1:7" x14ac:dyDescent="0.2">
      <c r="A21">
        <v>20</v>
      </c>
      <c r="B21">
        <v>2.3600000888109207E-2</v>
      </c>
      <c r="C21">
        <v>2.5999996811151505E-2</v>
      </c>
      <c r="D21">
        <v>2.2200003266334534E-2</v>
      </c>
      <c r="E21">
        <v>26.1</v>
      </c>
      <c r="F21" t="s">
        <v>82</v>
      </c>
      <c r="G21" t="s">
        <v>84</v>
      </c>
    </row>
    <row r="22" spans="1:7" x14ac:dyDescent="0.2">
      <c r="A22">
        <v>21</v>
      </c>
      <c r="B22">
        <v>3.5500001162290573E-2</v>
      </c>
      <c r="C22">
        <v>3.789999708533287E-2</v>
      </c>
      <c r="D22">
        <v>3.6699999123811722E-2</v>
      </c>
      <c r="E22">
        <v>40.1</v>
      </c>
      <c r="F22" t="s">
        <v>82</v>
      </c>
      <c r="G22" t="s">
        <v>84</v>
      </c>
    </row>
    <row r="23" spans="1:7" x14ac:dyDescent="0.2">
      <c r="A23">
        <v>22</v>
      </c>
      <c r="B23">
        <v>3.0500002205371857E-2</v>
      </c>
      <c r="C23">
        <v>3.189999982714653E-2</v>
      </c>
      <c r="D23">
        <v>3.399999812245369E-2</v>
      </c>
      <c r="E23">
        <v>35.1</v>
      </c>
      <c r="F23" t="s">
        <v>82</v>
      </c>
      <c r="G23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91BA-06E3-475C-B119-FB94AEA88A0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38D8-6840-9741-880A-61BE2D163FBE}">
  <dimension ref="A1:G25"/>
  <sheetViews>
    <sheetView workbookViewId="0">
      <selection activeCell="A3" sqref="A3:G25"/>
    </sheetView>
  </sheetViews>
  <sheetFormatPr baseColWidth="10" defaultRowHeight="15" x14ac:dyDescent="0.2"/>
  <sheetData>
    <row r="1" spans="1:7" x14ac:dyDescent="0.2">
      <c r="A1" t="s">
        <v>76</v>
      </c>
    </row>
    <row r="3" spans="1:7" x14ac:dyDescent="0.2">
      <c r="A3" t="s">
        <v>77</v>
      </c>
      <c r="B3" t="s">
        <v>72</v>
      </c>
      <c r="C3" t="s">
        <v>73</v>
      </c>
      <c r="D3" t="s">
        <v>74</v>
      </c>
      <c r="E3" t="s">
        <v>78</v>
      </c>
      <c r="F3" t="s">
        <v>80</v>
      </c>
      <c r="G3" t="s">
        <v>81</v>
      </c>
    </row>
    <row r="4" spans="1:7" x14ac:dyDescent="0.2">
      <c r="A4">
        <v>1</v>
      </c>
      <c r="B4">
        <v>9.1500001028180122E-2</v>
      </c>
      <c r="C4">
        <v>5.8800004422664642E-2</v>
      </c>
      <c r="D4">
        <v>5.9599999338388443E-2</v>
      </c>
      <c r="E4">
        <f>ROUND(1091.6*AVERAGE(B4:D4),1)</f>
        <v>76.400000000000006</v>
      </c>
      <c r="F4" t="s">
        <v>79</v>
      </c>
      <c r="G4" t="s">
        <v>83</v>
      </c>
    </row>
    <row r="5" spans="1:7" x14ac:dyDescent="0.2">
      <c r="A5">
        <v>2</v>
      </c>
      <c r="B5">
        <v>8.9799996465444565E-2</v>
      </c>
      <c r="C5">
        <v>8.4049994125962257E-2</v>
      </c>
      <c r="D5">
        <v>6.9999996572732925E-2</v>
      </c>
      <c r="E5">
        <f t="shared" ref="E5:E25" si="0">ROUND(1091.6*AVERAGE(B5:D5),1)</f>
        <v>88.7</v>
      </c>
      <c r="F5" t="s">
        <v>79</v>
      </c>
      <c r="G5" t="s">
        <v>83</v>
      </c>
    </row>
    <row r="6" spans="1:7" x14ac:dyDescent="0.2">
      <c r="A6">
        <v>3</v>
      </c>
      <c r="B6">
        <v>7.3000002652406693E-2</v>
      </c>
      <c r="C6">
        <v>7.1700002998113632E-2</v>
      </c>
      <c r="D6">
        <v>6.0499999672174454E-2</v>
      </c>
      <c r="E6">
        <f t="shared" si="0"/>
        <v>74.7</v>
      </c>
      <c r="F6" t="s">
        <v>79</v>
      </c>
      <c r="G6" t="s">
        <v>83</v>
      </c>
    </row>
    <row r="7" spans="1:7" x14ac:dyDescent="0.2">
      <c r="A7">
        <v>4</v>
      </c>
      <c r="B7">
        <v>4.7750001773238182E-2</v>
      </c>
      <c r="C7">
        <v>5.5600002408027649E-2</v>
      </c>
      <c r="D7">
        <v>5.3299997001886368E-2</v>
      </c>
      <c r="E7">
        <f t="shared" si="0"/>
        <v>57</v>
      </c>
      <c r="F7" t="s">
        <v>79</v>
      </c>
      <c r="G7" t="s">
        <v>83</v>
      </c>
    </row>
    <row r="8" spans="1:7" x14ac:dyDescent="0.2">
      <c r="A8">
        <v>5</v>
      </c>
      <c r="B8">
        <v>5.2500002086162567E-2</v>
      </c>
      <c r="C8">
        <v>6.4799997955560684E-2</v>
      </c>
      <c r="D8">
        <v>5.6499999016523361E-2</v>
      </c>
      <c r="E8">
        <f t="shared" si="0"/>
        <v>63.2</v>
      </c>
      <c r="F8" t="s">
        <v>79</v>
      </c>
      <c r="G8" t="s">
        <v>83</v>
      </c>
    </row>
    <row r="9" spans="1:7" x14ac:dyDescent="0.2">
      <c r="A9">
        <v>6</v>
      </c>
      <c r="B9">
        <v>8.0599993467330933E-2</v>
      </c>
      <c r="C9">
        <v>6.6299997270107269E-2</v>
      </c>
      <c r="D9">
        <v>7.8100007027387619E-2</v>
      </c>
      <c r="E9">
        <f t="shared" si="0"/>
        <v>81.900000000000006</v>
      </c>
      <c r="F9" t="s">
        <v>82</v>
      </c>
      <c r="G9" t="s">
        <v>83</v>
      </c>
    </row>
    <row r="10" spans="1:7" x14ac:dyDescent="0.2">
      <c r="A10">
        <v>7</v>
      </c>
      <c r="B10">
        <v>5.8000002056360245E-2</v>
      </c>
      <c r="C10">
        <v>7.1199994534254074E-2</v>
      </c>
      <c r="D10">
        <v>5.9099998325109482E-2</v>
      </c>
      <c r="E10">
        <f t="shared" si="0"/>
        <v>68.5</v>
      </c>
      <c r="F10" t="s">
        <v>82</v>
      </c>
      <c r="G10" t="s">
        <v>83</v>
      </c>
    </row>
    <row r="11" spans="1:7" x14ac:dyDescent="0.2">
      <c r="A11">
        <v>8</v>
      </c>
      <c r="B11">
        <v>5.0700001418590546E-2</v>
      </c>
      <c r="C11">
        <v>5.2499998360872269E-2</v>
      </c>
      <c r="D11">
        <v>5.0399996340274811E-2</v>
      </c>
      <c r="E11">
        <f t="shared" si="0"/>
        <v>55.9</v>
      </c>
      <c r="F11" t="s">
        <v>82</v>
      </c>
      <c r="G11" t="s">
        <v>83</v>
      </c>
    </row>
    <row r="12" spans="1:7" x14ac:dyDescent="0.2">
      <c r="A12">
        <v>9</v>
      </c>
      <c r="C12">
        <v>4.0100002661347389E-2</v>
      </c>
      <c r="D12">
        <v>4.1499996557831764E-2</v>
      </c>
      <c r="E12">
        <f t="shared" si="0"/>
        <v>44.5</v>
      </c>
      <c r="F12" t="s">
        <v>82</v>
      </c>
      <c r="G12" t="s">
        <v>83</v>
      </c>
    </row>
    <row r="13" spans="1:7" x14ac:dyDescent="0.2">
      <c r="A13">
        <v>10</v>
      </c>
      <c r="B13">
        <v>4.0899995714426041E-2</v>
      </c>
      <c r="C13">
        <v>4.349999874830246E-2</v>
      </c>
      <c r="D13">
        <v>4.4700000435113907E-2</v>
      </c>
      <c r="E13">
        <f t="shared" si="0"/>
        <v>47</v>
      </c>
      <c r="F13" t="s">
        <v>82</v>
      </c>
      <c r="G13" t="s">
        <v>83</v>
      </c>
    </row>
    <row r="14" spans="1:7" x14ac:dyDescent="0.2">
      <c r="A14">
        <v>11</v>
      </c>
      <c r="B14">
        <v>6.0300000011920929E-2</v>
      </c>
      <c r="C14">
        <v>6.5100003033876419E-2</v>
      </c>
      <c r="D14">
        <v>6.3300002366304398E-2</v>
      </c>
      <c r="E14">
        <f t="shared" si="0"/>
        <v>68.7</v>
      </c>
      <c r="F14" t="s">
        <v>79</v>
      </c>
      <c r="G14" t="s">
        <v>84</v>
      </c>
    </row>
    <row r="15" spans="1:7" x14ac:dyDescent="0.2">
      <c r="A15">
        <v>12</v>
      </c>
      <c r="B15">
        <v>3.7999998778104782E-2</v>
      </c>
      <c r="C15">
        <v>3.8700003176927567E-2</v>
      </c>
      <c r="D15">
        <v>2.7800001204013824E-2</v>
      </c>
      <c r="E15">
        <f t="shared" si="0"/>
        <v>38</v>
      </c>
      <c r="F15" t="s">
        <v>79</v>
      </c>
      <c r="G15" t="s">
        <v>84</v>
      </c>
    </row>
    <row r="16" spans="1:7" x14ac:dyDescent="0.2">
      <c r="A16">
        <v>13</v>
      </c>
      <c r="B16">
        <v>9.2400003224611282E-2</v>
      </c>
      <c r="C16">
        <v>0.10500000417232513</v>
      </c>
      <c r="D16">
        <v>0.10099999792873859</v>
      </c>
      <c r="E16">
        <f t="shared" si="0"/>
        <v>108.6</v>
      </c>
      <c r="F16" t="s">
        <v>79</v>
      </c>
      <c r="G16" t="s">
        <v>84</v>
      </c>
    </row>
    <row r="17" spans="1:7" x14ac:dyDescent="0.2">
      <c r="A17">
        <v>14</v>
      </c>
      <c r="B17">
        <v>6.9699995219707489E-2</v>
      </c>
      <c r="C17">
        <v>6.9099999964237213E-2</v>
      </c>
      <c r="D17">
        <v>6.3500002026557922E-2</v>
      </c>
      <c r="E17">
        <f t="shared" si="0"/>
        <v>73.599999999999994</v>
      </c>
      <c r="F17" t="s">
        <v>79</v>
      </c>
      <c r="G17" t="s">
        <v>84</v>
      </c>
    </row>
    <row r="18" spans="1:7" x14ac:dyDescent="0.2">
      <c r="A18">
        <v>15</v>
      </c>
      <c r="B18">
        <v>4.6899996697902679E-2</v>
      </c>
      <c r="C18">
        <v>5.4000020027160645E-3</v>
      </c>
      <c r="D18">
        <v>4.5400001108646393E-2</v>
      </c>
      <c r="E18">
        <f t="shared" si="0"/>
        <v>35.5</v>
      </c>
      <c r="F18" t="s">
        <v>79</v>
      </c>
      <c r="G18" t="s">
        <v>84</v>
      </c>
    </row>
    <row r="19" spans="1:7" x14ac:dyDescent="0.2">
      <c r="A19">
        <v>16</v>
      </c>
      <c r="B19">
        <v>4.2899999767541885E-2</v>
      </c>
      <c r="C19">
        <v>5.3700000047683716E-2</v>
      </c>
      <c r="D19">
        <v>5.2000001072883606E-2</v>
      </c>
      <c r="E19">
        <f t="shared" si="0"/>
        <v>54.1</v>
      </c>
      <c r="F19" t="s">
        <v>79</v>
      </c>
      <c r="G19" t="s">
        <v>84</v>
      </c>
    </row>
    <row r="20" spans="1:7" x14ac:dyDescent="0.2">
      <c r="A20">
        <v>17</v>
      </c>
      <c r="B20">
        <v>9.2399995774030685E-2</v>
      </c>
      <c r="C20">
        <v>0.10109999403357506</v>
      </c>
      <c r="D20">
        <v>8.1000000238418579E-2</v>
      </c>
      <c r="E20">
        <f t="shared" si="0"/>
        <v>99.9</v>
      </c>
      <c r="F20" t="s">
        <v>82</v>
      </c>
      <c r="G20" t="s">
        <v>84</v>
      </c>
    </row>
    <row r="21" spans="1:7" x14ac:dyDescent="0.2">
      <c r="A21">
        <v>18</v>
      </c>
      <c r="B21">
        <v>4.6399995684623718E-2</v>
      </c>
      <c r="C21">
        <v>6.549999862909317E-2</v>
      </c>
      <c r="D21">
        <v>6.4699999988079071E-2</v>
      </c>
      <c r="E21">
        <f t="shared" si="0"/>
        <v>64.3</v>
      </c>
      <c r="F21" t="s">
        <v>82</v>
      </c>
      <c r="G21" t="s">
        <v>84</v>
      </c>
    </row>
    <row r="22" spans="1:7" x14ac:dyDescent="0.2">
      <c r="A22">
        <v>19</v>
      </c>
      <c r="B22">
        <v>4.5599997043609619E-2</v>
      </c>
      <c r="C22">
        <v>7.4999995529651642E-2</v>
      </c>
      <c r="D22">
        <v>5.8100000023841858E-2</v>
      </c>
      <c r="E22">
        <f t="shared" si="0"/>
        <v>65</v>
      </c>
      <c r="F22" t="s">
        <v>82</v>
      </c>
      <c r="G22" t="s">
        <v>84</v>
      </c>
    </row>
    <row r="23" spans="1:7" x14ac:dyDescent="0.2">
      <c r="A23">
        <v>20</v>
      </c>
      <c r="B23">
        <v>2.3600000888109207E-2</v>
      </c>
      <c r="C23">
        <v>2.5999996811151505E-2</v>
      </c>
      <c r="D23">
        <v>2.2200003266334534E-2</v>
      </c>
      <c r="E23">
        <f t="shared" si="0"/>
        <v>26.1</v>
      </c>
      <c r="F23" t="s">
        <v>82</v>
      </c>
      <c r="G23" t="s">
        <v>84</v>
      </c>
    </row>
    <row r="24" spans="1:7" x14ac:dyDescent="0.2">
      <c r="A24">
        <v>21</v>
      </c>
      <c r="B24">
        <v>3.5500001162290573E-2</v>
      </c>
      <c r="C24">
        <v>3.789999708533287E-2</v>
      </c>
      <c r="D24">
        <v>3.6699999123811722E-2</v>
      </c>
      <c r="E24">
        <f t="shared" si="0"/>
        <v>40.1</v>
      </c>
      <c r="F24" t="s">
        <v>82</v>
      </c>
      <c r="G24" t="s">
        <v>84</v>
      </c>
    </row>
    <row r="25" spans="1:7" x14ac:dyDescent="0.2">
      <c r="A25">
        <v>22</v>
      </c>
      <c r="B25">
        <v>3.0500002205371857E-2</v>
      </c>
      <c r="C25">
        <v>3.189999982714653E-2</v>
      </c>
      <c r="D25">
        <v>3.399999812245369E-2</v>
      </c>
      <c r="E25">
        <f t="shared" si="0"/>
        <v>35.1</v>
      </c>
      <c r="F25" t="s">
        <v>82</v>
      </c>
      <c r="G25" t="s">
        <v>84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730D-720C-3248-A722-D7B24BD35173}">
  <dimension ref="A1:G11"/>
  <sheetViews>
    <sheetView workbookViewId="0">
      <selection activeCell="B32" sqref="B32"/>
    </sheetView>
  </sheetViews>
  <sheetFormatPr baseColWidth="10" defaultRowHeight="15" x14ac:dyDescent="0.2"/>
  <cols>
    <col min="1" max="1" width="11.1640625" customWidth="1"/>
    <col min="3" max="3" width="31.83203125" customWidth="1"/>
    <col min="4" max="4" width="19" customWidth="1"/>
  </cols>
  <sheetData>
    <row r="1" spans="1:7" x14ac:dyDescent="0.2">
      <c r="A1" t="s">
        <v>68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67</v>
      </c>
    </row>
    <row r="2" spans="1:7" x14ac:dyDescent="0.2">
      <c r="A2" t="s">
        <v>69</v>
      </c>
      <c r="B2">
        <v>4</v>
      </c>
      <c r="C2">
        <v>4.9999728798866272E-4</v>
      </c>
      <c r="D2">
        <v>5.0000101327896118E-4</v>
      </c>
      <c r="E2">
        <v>5.0000101327896118E-4</v>
      </c>
      <c r="F2">
        <f>AVERAGE(C2:E2)</f>
        <v>4.9999977151552832E-4</v>
      </c>
      <c r="G2">
        <v>0</v>
      </c>
    </row>
    <row r="3" spans="1:7" x14ac:dyDescent="0.2">
      <c r="A3" t="s">
        <v>70</v>
      </c>
      <c r="B3">
        <v>0.5</v>
      </c>
      <c r="C3">
        <v>8.7999999523162842E-3</v>
      </c>
      <c r="D3">
        <v>1.5099998563528061E-2</v>
      </c>
      <c r="E3">
        <v>1.4499999582767487E-2</v>
      </c>
      <c r="F3">
        <f t="shared" ref="F3:F10" si="0">AVERAGE(C3:E3)</f>
        <v>1.2799999366203943E-2</v>
      </c>
      <c r="G3">
        <f>0.5*G4</f>
        <v>12</v>
      </c>
    </row>
    <row r="4" spans="1:7" hidden="1" x14ac:dyDescent="0.2">
      <c r="A4" t="s">
        <v>46</v>
      </c>
      <c r="B4">
        <v>1</v>
      </c>
      <c r="C4" s="5">
        <v>1.2800000607967377E-2</v>
      </c>
      <c r="D4">
        <v>4.0699999779462814E-2</v>
      </c>
      <c r="E4">
        <v>3.8600001484155655E-2</v>
      </c>
      <c r="F4">
        <f>AVERAGE(D4:E4)</f>
        <v>3.9650000631809235E-2</v>
      </c>
      <c r="G4">
        <f>0.5*G5</f>
        <v>24</v>
      </c>
    </row>
    <row r="5" spans="1:7" x14ac:dyDescent="0.2">
      <c r="A5" t="s">
        <v>45</v>
      </c>
      <c r="B5">
        <v>2</v>
      </c>
      <c r="C5">
        <v>3.7799995392560959E-2</v>
      </c>
      <c r="D5">
        <v>4.6100001782178879E-2</v>
      </c>
      <c r="E5">
        <v>4.6399995684623718E-2</v>
      </c>
      <c r="F5">
        <f t="shared" si="0"/>
        <v>4.3433330953121185E-2</v>
      </c>
      <c r="G5">
        <v>48</v>
      </c>
    </row>
    <row r="6" spans="1:7" hidden="1" x14ac:dyDescent="0.2">
      <c r="A6" t="s">
        <v>44</v>
      </c>
      <c r="B6">
        <v>4</v>
      </c>
      <c r="C6">
        <v>7.4499998241662979E-2</v>
      </c>
      <c r="D6">
        <v>8.4999997168779373E-2</v>
      </c>
      <c r="E6">
        <v>8.7500005960464478E-2</v>
      </c>
      <c r="F6">
        <f t="shared" si="0"/>
        <v>8.2333333790302277E-2</v>
      </c>
      <c r="G6">
        <v>96</v>
      </c>
    </row>
    <row r="7" spans="1:7" hidden="1" x14ac:dyDescent="0.2">
      <c r="A7" t="s">
        <v>43</v>
      </c>
      <c r="B7">
        <v>6</v>
      </c>
      <c r="C7">
        <v>0.11919999495148659</v>
      </c>
      <c r="D7">
        <v>0.12900000065565109</v>
      </c>
      <c r="E7">
        <v>0.12670000270009041</v>
      </c>
      <c r="F7">
        <f t="shared" si="0"/>
        <v>0.12496666610240936</v>
      </c>
      <c r="G7">
        <v>144</v>
      </c>
    </row>
    <row r="8" spans="1:7" hidden="1" x14ac:dyDescent="0.2">
      <c r="A8" t="s">
        <v>42</v>
      </c>
      <c r="B8">
        <v>8</v>
      </c>
      <c r="C8">
        <v>0.15130000561475754</v>
      </c>
      <c r="D8">
        <v>0.17330000177025795</v>
      </c>
      <c r="E8">
        <v>0.16829999163746834</v>
      </c>
      <c r="F8">
        <f t="shared" si="0"/>
        <v>0.16429999967416128</v>
      </c>
      <c r="G8">
        <v>192</v>
      </c>
    </row>
    <row r="9" spans="1:7" hidden="1" x14ac:dyDescent="0.2">
      <c r="A9" t="s">
        <v>41</v>
      </c>
      <c r="B9">
        <v>12</v>
      </c>
      <c r="C9">
        <v>0.23720000684261322</v>
      </c>
      <c r="D9">
        <v>0.25069998949766159</v>
      </c>
      <c r="E9">
        <v>0.24960000813007355</v>
      </c>
      <c r="F9">
        <f t="shared" si="0"/>
        <v>0.24583333482344946</v>
      </c>
      <c r="G9">
        <v>288</v>
      </c>
    </row>
    <row r="10" spans="1:7" hidden="1" x14ac:dyDescent="0.2">
      <c r="A10" t="s">
        <v>40</v>
      </c>
      <c r="B10">
        <v>16</v>
      </c>
      <c r="C10">
        <v>0.31030001118779182</v>
      </c>
      <c r="D10">
        <v>0.32640000060200691</v>
      </c>
      <c r="E10">
        <v>0.33790000900626183</v>
      </c>
      <c r="F10">
        <f t="shared" si="0"/>
        <v>0.32486667359868687</v>
      </c>
      <c r="G10">
        <v>384</v>
      </c>
    </row>
    <row r="11" spans="1:7" hidden="1" x14ac:dyDescent="0.2">
      <c r="A11" t="s">
        <v>39</v>
      </c>
      <c r="B11">
        <v>32</v>
      </c>
      <c r="C11">
        <v>0.53279998153448105</v>
      </c>
      <c r="D11" s="5">
        <v>0.30709999799728394</v>
      </c>
      <c r="E11">
        <v>0.58950001001358032</v>
      </c>
      <c r="F11">
        <f>AVERAGE(C11,E11)</f>
        <v>0.56114999577403069</v>
      </c>
      <c r="G11">
        <f>2*G10</f>
        <v>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B10A-9410-A14D-B8D0-DEDE26786B21}">
  <dimension ref="A2:M47"/>
  <sheetViews>
    <sheetView topLeftCell="A22" workbookViewId="0">
      <selection activeCell="K40" sqref="K40:M47"/>
    </sheetView>
  </sheetViews>
  <sheetFormatPr baseColWidth="10" defaultRowHeight="15" x14ac:dyDescent="0.2"/>
  <sheetData>
    <row r="2" spans="1:13" x14ac:dyDescent="0.2">
      <c r="A2" t="s">
        <v>63</v>
      </c>
    </row>
    <row r="3" spans="1:13" x14ac:dyDescent="0.2">
      <c r="A3" s="4" t="s">
        <v>38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</row>
    <row r="4" spans="1:13" x14ac:dyDescent="0.2">
      <c r="A4" s="4" t="s">
        <v>39</v>
      </c>
      <c r="B4">
        <v>3.4400001168251038E-2</v>
      </c>
      <c r="C4">
        <v>3.4600000828504562E-2</v>
      </c>
      <c r="D4">
        <v>3.4800000488758087E-2</v>
      </c>
      <c r="E4">
        <v>4.6799998730421066E-2</v>
      </c>
      <c r="F4">
        <v>4.8599999397993088E-2</v>
      </c>
      <c r="G4">
        <v>4.8099998384714127E-2</v>
      </c>
      <c r="H4">
        <v>5.2099999040365219E-2</v>
      </c>
      <c r="I4">
        <v>5.6200001388788223E-2</v>
      </c>
      <c r="J4">
        <v>5.3899999707937241E-2</v>
      </c>
      <c r="K4">
        <v>4.7200001776218414E-2</v>
      </c>
      <c r="L4" s="5">
        <v>0.17569999396800995</v>
      </c>
      <c r="M4">
        <v>4.2599998414516449E-2</v>
      </c>
    </row>
    <row r="5" spans="1:13" x14ac:dyDescent="0.2">
      <c r="A5" s="4" t="s">
        <v>40</v>
      </c>
      <c r="B5">
        <v>3.5599999129772186E-2</v>
      </c>
      <c r="C5">
        <v>3.5900000482797623E-2</v>
      </c>
      <c r="D5">
        <v>3.5700000822544098E-2</v>
      </c>
      <c r="E5">
        <v>5.9399999678134918E-2</v>
      </c>
      <c r="F5" s="5">
        <v>0.51719999313354492</v>
      </c>
      <c r="G5">
        <v>5.820000171661377E-2</v>
      </c>
      <c r="H5">
        <v>4.7600001096725464E-2</v>
      </c>
      <c r="I5">
        <v>4.6000000089406967E-2</v>
      </c>
      <c r="J5">
        <v>4.8000000417232513E-2</v>
      </c>
      <c r="K5">
        <v>4.8700001090764999E-2</v>
      </c>
      <c r="L5">
        <v>4.5299999415874481E-2</v>
      </c>
      <c r="M5">
        <v>4.3200001120567322E-2</v>
      </c>
    </row>
    <row r="6" spans="1:13" x14ac:dyDescent="0.2">
      <c r="A6" s="4" t="s">
        <v>41</v>
      </c>
      <c r="B6">
        <v>3.5599999129772186E-2</v>
      </c>
      <c r="C6">
        <v>3.6299999803304672E-2</v>
      </c>
      <c r="D6">
        <v>3.6400001496076584E-2</v>
      </c>
      <c r="E6" s="5">
        <v>0.11180000007152557</v>
      </c>
      <c r="F6">
        <v>5.3199999034404755E-2</v>
      </c>
      <c r="G6">
        <v>5.260000005364418E-2</v>
      </c>
      <c r="H6" s="5">
        <v>0.52950000762939453</v>
      </c>
      <c r="I6" s="5">
        <v>0.21549999713897705</v>
      </c>
      <c r="J6" s="5">
        <v>0.46480000019073486</v>
      </c>
      <c r="K6">
        <v>5.2700001746416092E-2</v>
      </c>
      <c r="L6">
        <v>5.3500000387430191E-2</v>
      </c>
      <c r="M6">
        <v>4.6700000762939453E-2</v>
      </c>
    </row>
    <row r="7" spans="1:13" x14ac:dyDescent="0.2">
      <c r="A7" s="4" t="s">
        <v>42</v>
      </c>
      <c r="B7">
        <v>3.6400001496076584E-2</v>
      </c>
      <c r="C7">
        <v>3.6699999123811722E-2</v>
      </c>
      <c r="D7">
        <v>3.6600001156330109E-2</v>
      </c>
      <c r="E7">
        <v>5.090000107884407E-2</v>
      </c>
      <c r="F7" s="5">
        <v>0.12449999898672104</v>
      </c>
      <c r="G7" s="5">
        <v>0.25979998707771301</v>
      </c>
      <c r="H7">
        <v>4.7400001436471939E-2</v>
      </c>
      <c r="I7">
        <v>4.7600001096725464E-2</v>
      </c>
      <c r="J7">
        <v>4.7400001436471939E-2</v>
      </c>
      <c r="K7">
        <v>4.8900000751018524E-2</v>
      </c>
      <c r="L7">
        <v>4.9400001764297485E-2</v>
      </c>
      <c r="M7">
        <v>5.1500000059604645E-2</v>
      </c>
    </row>
    <row r="8" spans="1:13" x14ac:dyDescent="0.2">
      <c r="A8" s="4" t="s">
        <v>43</v>
      </c>
      <c r="B8">
        <v>3.7700001150369644E-2</v>
      </c>
      <c r="C8">
        <v>3.7599999457597733E-2</v>
      </c>
      <c r="D8">
        <v>3.7799999117851257E-2</v>
      </c>
      <c r="E8">
        <v>5.130000039935112E-2</v>
      </c>
      <c r="F8">
        <v>5.2499998360872269E-2</v>
      </c>
      <c r="G8">
        <v>5.1800001412630081E-2</v>
      </c>
      <c r="H8">
        <v>5.2900001406669617E-2</v>
      </c>
      <c r="I8">
        <v>5.4800000041723251E-2</v>
      </c>
      <c r="J8">
        <v>5.6600000709295273E-2</v>
      </c>
      <c r="K8">
        <v>4.6700000762939453E-2</v>
      </c>
      <c r="L8">
        <v>4.4100001454353333E-2</v>
      </c>
      <c r="M8">
        <v>4.479999840259552E-2</v>
      </c>
    </row>
    <row r="9" spans="1:13" x14ac:dyDescent="0.2">
      <c r="A9" s="4" t="s">
        <v>44</v>
      </c>
      <c r="B9">
        <v>3.8899999111890793E-2</v>
      </c>
      <c r="C9">
        <v>3.9200000464916229E-2</v>
      </c>
      <c r="D9">
        <v>3.9000000804662704E-2</v>
      </c>
      <c r="E9" s="5">
        <v>0.15539999306201935</v>
      </c>
      <c r="F9">
        <v>4.5800000429153442E-2</v>
      </c>
      <c r="G9">
        <v>4.4700000435113907E-2</v>
      </c>
      <c r="H9">
        <v>4.7699999064207077E-2</v>
      </c>
      <c r="I9">
        <v>5.3899999707937241E-2</v>
      </c>
      <c r="J9">
        <v>5.6800000369548798E-2</v>
      </c>
      <c r="K9">
        <v>4.3800000101327896E-2</v>
      </c>
      <c r="L9">
        <v>4.2899999767541885E-2</v>
      </c>
      <c r="M9">
        <v>4.2700000107288361E-2</v>
      </c>
    </row>
    <row r="10" spans="1:13" x14ac:dyDescent="0.2">
      <c r="A10" s="4" t="s">
        <v>45</v>
      </c>
      <c r="B10">
        <v>3.9999999105930328E-2</v>
      </c>
      <c r="C10">
        <v>4.0800001472234726E-2</v>
      </c>
      <c r="D10">
        <v>4.0800001472234726E-2</v>
      </c>
      <c r="E10">
        <v>5.6699998676776886E-2</v>
      </c>
      <c r="F10">
        <v>4.7400001436471939E-2</v>
      </c>
      <c r="G10" s="5">
        <v>0.49020001292228699</v>
      </c>
      <c r="H10">
        <v>4.960000142455101E-2</v>
      </c>
      <c r="I10">
        <v>5.4600000381469727E-2</v>
      </c>
      <c r="J10" s="5">
        <v>0.13760000467300415</v>
      </c>
      <c r="K10">
        <v>4.6399999409914017E-2</v>
      </c>
      <c r="L10">
        <v>4.3400000780820847E-2</v>
      </c>
      <c r="M10">
        <v>4.3699998408555984E-2</v>
      </c>
    </row>
    <row r="11" spans="1:13" x14ac:dyDescent="0.2">
      <c r="A11" s="4" t="s">
        <v>46</v>
      </c>
      <c r="B11">
        <v>4.3200001120567322E-2</v>
      </c>
      <c r="C11">
        <v>4.3600000441074371E-2</v>
      </c>
      <c r="D11">
        <v>4.4100001454353333E-2</v>
      </c>
      <c r="E11">
        <v>5.5500000715255737E-2</v>
      </c>
      <c r="F11">
        <v>5.6000001728534698E-2</v>
      </c>
      <c r="G11">
        <v>5.6099999696016312E-2</v>
      </c>
      <c r="H11">
        <v>4.6300001442432404E-2</v>
      </c>
      <c r="I11">
        <v>6.8999998271465302E-2</v>
      </c>
      <c r="J11">
        <v>4.5699998736381531E-2</v>
      </c>
      <c r="K11">
        <v>4.4100001454353333E-2</v>
      </c>
      <c r="L11">
        <v>4.2500000447034836E-2</v>
      </c>
      <c r="M11">
        <v>4.3800000101327896E-2</v>
      </c>
    </row>
    <row r="14" spans="1:13" x14ac:dyDescent="0.2">
      <c r="A14" s="7" t="s">
        <v>65</v>
      </c>
    </row>
    <row r="15" spans="1:13" x14ac:dyDescent="0.2">
      <c r="A15" s="4" t="s">
        <v>38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x14ac:dyDescent="0.2">
      <c r="A16" s="4" t="s">
        <v>39</v>
      </c>
      <c r="B16">
        <v>3.4400001168251038E-2</v>
      </c>
      <c r="C16">
        <v>3.4600000828504562E-2</v>
      </c>
      <c r="D16">
        <v>3.4800000488758087E-2</v>
      </c>
      <c r="E16">
        <v>4.6799998730421066E-2</v>
      </c>
      <c r="F16">
        <v>4.8599999397993088E-2</v>
      </c>
      <c r="G16">
        <v>4.8099998384714127E-2</v>
      </c>
      <c r="H16">
        <v>5.2099999040365219E-2</v>
      </c>
      <c r="I16">
        <v>5.6200001388788223E-2</v>
      </c>
      <c r="J16">
        <v>5.3899999707937241E-2</v>
      </c>
      <c r="K16">
        <v>4.7200001776218414E-2</v>
      </c>
      <c r="L16" s="5">
        <v>0.17569999396800995</v>
      </c>
      <c r="M16">
        <v>4.2599998414516449E-2</v>
      </c>
    </row>
    <row r="17" spans="1:13" x14ac:dyDescent="0.2">
      <c r="A17" s="4" t="s">
        <v>40</v>
      </c>
      <c r="B17">
        <v>3.5599999129772186E-2</v>
      </c>
      <c r="C17">
        <v>3.5900000482797623E-2</v>
      </c>
      <c r="D17">
        <v>3.5700000822544098E-2</v>
      </c>
      <c r="E17">
        <v>5.9399999678134918E-2</v>
      </c>
      <c r="F17" s="5">
        <v>0.51719999313354492</v>
      </c>
      <c r="G17">
        <v>5.820000171661377E-2</v>
      </c>
      <c r="H17">
        <v>4.7600001096725464E-2</v>
      </c>
      <c r="I17">
        <v>4.6000000089406967E-2</v>
      </c>
      <c r="J17">
        <v>4.8000000417232513E-2</v>
      </c>
      <c r="K17">
        <v>4.8700001090764999E-2</v>
      </c>
      <c r="L17">
        <v>4.5299999415874481E-2</v>
      </c>
      <c r="M17">
        <v>4.3200001120567322E-2</v>
      </c>
    </row>
    <row r="18" spans="1:13" x14ac:dyDescent="0.2">
      <c r="A18" s="4" t="s">
        <v>41</v>
      </c>
      <c r="B18">
        <v>3.5599999129772186E-2</v>
      </c>
      <c r="C18">
        <v>3.6299999803304672E-2</v>
      </c>
      <c r="D18">
        <v>3.6400001496076584E-2</v>
      </c>
      <c r="E18" s="5">
        <f>AVERAGE(F18:G18)</f>
        <v>5.2899999544024467E-2</v>
      </c>
      <c r="F18">
        <v>5.3199999034404755E-2</v>
      </c>
      <c r="G18">
        <v>5.260000005364418E-2</v>
      </c>
      <c r="H18" s="5">
        <v>0.52950000762939453</v>
      </c>
      <c r="I18" s="5">
        <f>AVERAGE(I17,I19)</f>
        <v>4.6800000593066216E-2</v>
      </c>
      <c r="J18" s="5">
        <f>AVERAGE(J17,J19)</f>
        <v>4.7700000926852226E-2</v>
      </c>
      <c r="K18">
        <v>5.2700001746416092E-2</v>
      </c>
      <c r="L18">
        <v>5.3500000387430191E-2</v>
      </c>
      <c r="M18">
        <v>4.6700000762939453E-2</v>
      </c>
    </row>
    <row r="19" spans="1:13" x14ac:dyDescent="0.2">
      <c r="A19" s="4" t="s">
        <v>42</v>
      </c>
      <c r="B19">
        <v>3.6400001496076584E-2</v>
      </c>
      <c r="C19">
        <v>3.6699999123811722E-2</v>
      </c>
      <c r="D19">
        <v>3.6600001156330109E-2</v>
      </c>
      <c r="E19">
        <v>5.090000107884407E-2</v>
      </c>
      <c r="F19" s="5">
        <f>AVERAGE(F18,F20)</f>
        <v>5.2849998697638512E-2</v>
      </c>
      <c r="G19" s="5">
        <f>AVERAGE(G18,G20)</f>
        <v>5.2200000733137131E-2</v>
      </c>
      <c r="H19">
        <v>4.7400001436471939E-2</v>
      </c>
      <c r="I19">
        <v>4.7600001096725464E-2</v>
      </c>
      <c r="J19">
        <v>4.7400001436471939E-2</v>
      </c>
      <c r="K19">
        <v>4.8900000751018524E-2</v>
      </c>
      <c r="L19">
        <v>4.9400001764297485E-2</v>
      </c>
      <c r="M19">
        <v>5.1500000059604645E-2</v>
      </c>
    </row>
    <row r="20" spans="1:13" x14ac:dyDescent="0.2">
      <c r="A20" s="4" t="s">
        <v>43</v>
      </c>
      <c r="B20">
        <v>3.7700001150369644E-2</v>
      </c>
      <c r="C20">
        <v>3.7599999457597733E-2</v>
      </c>
      <c r="D20">
        <v>3.7799999117851257E-2</v>
      </c>
      <c r="E20">
        <v>5.130000039935112E-2</v>
      </c>
      <c r="F20">
        <v>5.2499998360872269E-2</v>
      </c>
      <c r="G20">
        <v>5.1800001412630081E-2</v>
      </c>
      <c r="H20">
        <v>5.2900001406669617E-2</v>
      </c>
      <c r="I20">
        <v>5.4800000041723251E-2</v>
      </c>
      <c r="J20">
        <v>5.6600000709295273E-2</v>
      </c>
      <c r="K20">
        <v>4.6700000762939453E-2</v>
      </c>
      <c r="L20">
        <v>4.4100001454353333E-2</v>
      </c>
      <c r="M20">
        <v>4.479999840259552E-2</v>
      </c>
    </row>
    <row r="21" spans="1:13" x14ac:dyDescent="0.2">
      <c r="A21" s="4" t="s">
        <v>44</v>
      </c>
      <c r="B21">
        <v>3.8899999111890793E-2</v>
      </c>
      <c r="C21">
        <v>3.9200000464916229E-2</v>
      </c>
      <c r="D21">
        <v>3.9000000804662704E-2</v>
      </c>
      <c r="E21" s="5">
        <f>AVERAGE(F21:G21)</f>
        <v>4.5250000432133675E-2</v>
      </c>
      <c r="F21">
        <v>4.5800000429153442E-2</v>
      </c>
      <c r="G21">
        <v>4.4700000435113907E-2</v>
      </c>
      <c r="H21">
        <v>4.7699999064207077E-2</v>
      </c>
      <c r="I21">
        <v>5.3899999707937241E-2</v>
      </c>
      <c r="J21">
        <v>5.6800000369548798E-2</v>
      </c>
      <c r="K21">
        <v>4.3800000101327896E-2</v>
      </c>
      <c r="L21">
        <v>4.2899999767541885E-2</v>
      </c>
      <c r="M21">
        <v>4.2700000107288361E-2</v>
      </c>
    </row>
    <row r="22" spans="1:13" x14ac:dyDescent="0.2">
      <c r="A22" s="4" t="s">
        <v>45</v>
      </c>
      <c r="B22">
        <v>3.9999999105930328E-2</v>
      </c>
      <c r="C22">
        <v>4.0800001472234726E-2</v>
      </c>
      <c r="D22">
        <v>4.0800001472234726E-2</v>
      </c>
      <c r="E22">
        <v>5.6699998676776886E-2</v>
      </c>
      <c r="F22">
        <v>4.7400001436471939E-2</v>
      </c>
      <c r="G22" s="5">
        <f>AVERAGE(G21,G23)</f>
        <v>5.0400000065565109E-2</v>
      </c>
      <c r="H22">
        <v>4.960000142455101E-2</v>
      </c>
      <c r="I22">
        <v>5.4600000381469727E-2</v>
      </c>
      <c r="J22" s="5">
        <f>AVERAGE(I22,H22)</f>
        <v>5.2100000903010368E-2</v>
      </c>
      <c r="K22">
        <v>4.6399999409914017E-2</v>
      </c>
      <c r="L22">
        <v>4.3400000780820847E-2</v>
      </c>
      <c r="M22">
        <v>4.3699998408555984E-2</v>
      </c>
    </row>
    <row r="23" spans="1:13" x14ac:dyDescent="0.2">
      <c r="A23" s="4" t="s">
        <v>46</v>
      </c>
      <c r="B23">
        <v>4.3200001120567322E-2</v>
      </c>
      <c r="C23">
        <v>4.3600000441074371E-2</v>
      </c>
      <c r="D23">
        <v>4.4100001454353333E-2</v>
      </c>
      <c r="E23">
        <v>5.5500000715255737E-2</v>
      </c>
      <c r="F23">
        <v>5.6000001728534698E-2</v>
      </c>
      <c r="G23">
        <v>5.6099999696016312E-2</v>
      </c>
      <c r="H23">
        <v>4.6300001442432404E-2</v>
      </c>
      <c r="I23">
        <v>6.8999998271465302E-2</v>
      </c>
      <c r="J23">
        <v>4.5699998736381531E-2</v>
      </c>
      <c r="K23">
        <v>4.4100001454353333E-2</v>
      </c>
      <c r="L23">
        <v>4.2500000447034836E-2</v>
      </c>
      <c r="M23">
        <v>4.3800000101327896E-2</v>
      </c>
    </row>
    <row r="27" spans="1:13" x14ac:dyDescent="0.2">
      <c r="A27" s="7" t="s">
        <v>64</v>
      </c>
    </row>
    <row r="28" spans="1:13" x14ac:dyDescent="0.2">
      <c r="A28" s="4" t="s">
        <v>38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</row>
    <row r="29" spans="1:13" x14ac:dyDescent="0.2">
      <c r="A29" s="4" t="s">
        <v>39</v>
      </c>
      <c r="B29">
        <v>3.48999984562397E-2</v>
      </c>
      <c r="C29">
        <v>3.5100001841783524E-2</v>
      </c>
      <c r="D29">
        <v>3.5300001502037048E-2</v>
      </c>
      <c r="E29">
        <v>0.35710000991821289</v>
      </c>
      <c r="F29">
        <v>0.375</v>
      </c>
      <c r="G29">
        <v>0.38600000739097595</v>
      </c>
      <c r="H29">
        <v>0.11010000109672546</v>
      </c>
      <c r="I29">
        <v>0.1273999959230423</v>
      </c>
      <c r="J29">
        <v>0.11299999803304672</v>
      </c>
      <c r="K29">
        <v>9.4099998474121094E-2</v>
      </c>
      <c r="L29" s="5">
        <v>0.18109999597072601</v>
      </c>
      <c r="M29">
        <v>8.7999999523162842E-2</v>
      </c>
    </row>
    <row r="30" spans="1:13" x14ac:dyDescent="0.2">
      <c r="A30" s="4" t="s">
        <v>40</v>
      </c>
      <c r="B30">
        <v>4.439999908208847E-2</v>
      </c>
      <c r="C30">
        <v>5.0999999046325684E-2</v>
      </c>
      <c r="D30">
        <v>5.0200000405311584E-2</v>
      </c>
      <c r="E30">
        <v>0.59219998121261597</v>
      </c>
      <c r="F30" s="5">
        <v>0.82429999113082886</v>
      </c>
      <c r="G30">
        <v>0.64770001173019409</v>
      </c>
      <c r="H30">
        <v>9.830000251531601E-2</v>
      </c>
      <c r="I30">
        <v>9.8499998450279236E-2</v>
      </c>
      <c r="J30">
        <v>9.8399996757507324E-2</v>
      </c>
      <c r="K30">
        <v>9.1600000858306885E-2</v>
      </c>
      <c r="L30">
        <v>9.8999999463558197E-2</v>
      </c>
      <c r="M30">
        <v>9.5200002193450928E-2</v>
      </c>
    </row>
    <row r="31" spans="1:13" x14ac:dyDescent="0.2">
      <c r="A31" s="4" t="s">
        <v>41</v>
      </c>
      <c r="B31">
        <v>4.8399999737739563E-2</v>
      </c>
      <c r="C31">
        <v>7.6999999582767487E-2</v>
      </c>
      <c r="D31">
        <v>7.5000002980232239E-2</v>
      </c>
      <c r="E31" s="6">
        <v>0.14440000057220459</v>
      </c>
      <c r="F31">
        <v>0.1120000034570694</v>
      </c>
      <c r="G31">
        <v>0.11219999939203262</v>
      </c>
      <c r="H31" s="5">
        <v>0.19550000131130219</v>
      </c>
      <c r="I31" s="6">
        <v>8.6900003254413605E-2</v>
      </c>
      <c r="J31" s="5">
        <v>8.919999748468399E-2</v>
      </c>
      <c r="K31">
        <v>0.14509999752044678</v>
      </c>
      <c r="L31">
        <v>0.15459999442100525</v>
      </c>
      <c r="M31">
        <v>0.12770000100135803</v>
      </c>
    </row>
    <row r="32" spans="1:13" x14ac:dyDescent="0.2">
      <c r="A32" s="4" t="s">
        <v>42</v>
      </c>
      <c r="B32">
        <v>7.4199996888637543E-2</v>
      </c>
      <c r="C32">
        <v>8.2800000905990601E-2</v>
      </c>
      <c r="D32">
        <v>8.2999996840953827E-2</v>
      </c>
      <c r="E32">
        <v>0.14069999754428864</v>
      </c>
      <c r="F32" s="6">
        <v>0.13689999282360077</v>
      </c>
      <c r="G32" s="6">
        <v>0.12219999730587006</v>
      </c>
      <c r="H32">
        <v>8.829999715089798E-2</v>
      </c>
      <c r="I32">
        <v>9.1099999845027924E-2</v>
      </c>
      <c r="J32">
        <v>9.2100001871585846E-2</v>
      </c>
      <c r="K32">
        <v>9.5299996435642242E-2</v>
      </c>
      <c r="L32">
        <v>0.11490000039339066</v>
      </c>
      <c r="M32">
        <v>0.11620000004768372</v>
      </c>
    </row>
    <row r="33" spans="1:13" x14ac:dyDescent="0.2">
      <c r="A33" s="4" t="s">
        <v>43</v>
      </c>
      <c r="B33">
        <v>0.11219999939203262</v>
      </c>
      <c r="C33">
        <v>0.12259999662637711</v>
      </c>
      <c r="D33">
        <v>0.12530000507831573</v>
      </c>
      <c r="E33">
        <v>0.12430000305175781</v>
      </c>
      <c r="F33">
        <v>0.1242000013589859</v>
      </c>
      <c r="G33">
        <v>0.11230000108480453</v>
      </c>
      <c r="H33">
        <v>0.11320000141859055</v>
      </c>
      <c r="I33">
        <v>0.11990000307559967</v>
      </c>
      <c r="J33">
        <v>0.11990000307559967</v>
      </c>
      <c r="K33">
        <v>9.2299997806549072E-2</v>
      </c>
      <c r="L33">
        <v>0.11909999698400497</v>
      </c>
      <c r="M33">
        <v>0.10289999842643738</v>
      </c>
    </row>
    <row r="34" spans="1:13" x14ac:dyDescent="0.2">
      <c r="A34" s="4" t="s">
        <v>44</v>
      </c>
      <c r="B34">
        <v>0.15809999406337738</v>
      </c>
      <c r="C34">
        <v>0.16820000112056732</v>
      </c>
      <c r="D34">
        <v>0.16570000350475311</v>
      </c>
      <c r="E34" s="6">
        <v>9.3000002205371857E-2</v>
      </c>
      <c r="F34" s="6">
        <v>0.10140000283718109</v>
      </c>
      <c r="G34" s="6">
        <v>9.7999997437000275E-2</v>
      </c>
      <c r="H34">
        <v>8.5699997842311859E-2</v>
      </c>
      <c r="I34">
        <v>9.2600002884864807E-2</v>
      </c>
      <c r="J34">
        <v>8.4600001573562622E-2</v>
      </c>
      <c r="K34">
        <v>6.7400000989437103E-2</v>
      </c>
      <c r="L34">
        <v>6.889999657869339E-2</v>
      </c>
      <c r="M34">
        <v>6.4900003373622894E-2</v>
      </c>
    </row>
    <row r="35" spans="1:13" x14ac:dyDescent="0.2">
      <c r="A35" s="4" t="s">
        <v>45</v>
      </c>
      <c r="B35">
        <v>0.19130000472068787</v>
      </c>
      <c r="C35">
        <v>0.21410000324249268</v>
      </c>
      <c r="D35">
        <v>0.20909999310970306</v>
      </c>
      <c r="E35">
        <v>0.10920000076293945</v>
      </c>
      <c r="F35">
        <v>0.11219999939203262</v>
      </c>
      <c r="G35" s="6">
        <v>0.10689999908208847</v>
      </c>
      <c r="H35">
        <v>0.14200000464916229</v>
      </c>
      <c r="I35">
        <v>0.15960000455379486</v>
      </c>
      <c r="J35" s="6">
        <v>0.15309999883174896</v>
      </c>
      <c r="K35">
        <v>8.190000057220459E-2</v>
      </c>
      <c r="L35">
        <v>8.1299997866153717E-2</v>
      </c>
      <c r="M35">
        <v>8.0399997532367706E-2</v>
      </c>
    </row>
    <row r="36" spans="1:13" x14ac:dyDescent="0.2">
      <c r="A36" s="4" t="s">
        <v>46</v>
      </c>
      <c r="B36">
        <v>0.28040000796318054</v>
      </c>
      <c r="C36">
        <v>0.29429998993873596</v>
      </c>
      <c r="D36">
        <v>0.29370000958442688</v>
      </c>
      <c r="E36">
        <v>0.13609999418258667</v>
      </c>
      <c r="F36">
        <v>0.12229999899864197</v>
      </c>
      <c r="G36">
        <v>0.13420000672340393</v>
      </c>
      <c r="H36">
        <v>0.11599999666213989</v>
      </c>
      <c r="I36">
        <v>0.13809999823570251</v>
      </c>
      <c r="J36">
        <v>0.10920000076293945</v>
      </c>
      <c r="K36">
        <v>7.4600003659725189E-2</v>
      </c>
      <c r="L36">
        <v>7.4400000274181366E-2</v>
      </c>
      <c r="M36">
        <v>7.7799998223781586E-2</v>
      </c>
    </row>
    <row r="39" spans="1:13" x14ac:dyDescent="0.2">
      <c r="A39" s="9" t="s">
        <v>66</v>
      </c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</row>
    <row r="40" spans="1:13" x14ac:dyDescent="0.2">
      <c r="A40" s="8" t="s">
        <v>39</v>
      </c>
      <c r="B40">
        <f>B29-B16</f>
        <v>4.9999728798866272E-4</v>
      </c>
      <c r="C40">
        <f t="shared" ref="C40:M40" si="0">C29-C16</f>
        <v>5.0000101327896118E-4</v>
      </c>
      <c r="D40">
        <f t="shared" si="0"/>
        <v>5.0000101327896118E-4</v>
      </c>
      <c r="E40">
        <f t="shared" si="0"/>
        <v>0.31030001118779182</v>
      </c>
      <c r="F40">
        <f t="shared" si="0"/>
        <v>0.32640000060200691</v>
      </c>
      <c r="G40">
        <f t="shared" si="0"/>
        <v>0.33790000900626183</v>
      </c>
      <c r="H40">
        <f t="shared" si="0"/>
        <v>5.8000002056360245E-2</v>
      </c>
      <c r="I40">
        <f t="shared" si="0"/>
        <v>7.1199994534254074E-2</v>
      </c>
      <c r="J40">
        <f t="shared" si="0"/>
        <v>5.9099998325109482E-2</v>
      </c>
      <c r="K40">
        <f t="shared" si="0"/>
        <v>4.6899996697902679E-2</v>
      </c>
      <c r="L40">
        <f t="shared" si="0"/>
        <v>5.4000020027160645E-3</v>
      </c>
      <c r="M40">
        <f t="shared" si="0"/>
        <v>4.5400001108646393E-2</v>
      </c>
    </row>
    <row r="41" spans="1:13" x14ac:dyDescent="0.2">
      <c r="A41" s="8" t="s">
        <v>40</v>
      </c>
      <c r="B41">
        <f t="shared" ref="B41:M41" si="1">B30-B17</f>
        <v>8.7999999523162842E-3</v>
      </c>
      <c r="C41">
        <f t="shared" si="1"/>
        <v>1.5099998563528061E-2</v>
      </c>
      <c r="D41">
        <f t="shared" si="1"/>
        <v>1.4499999582767487E-2</v>
      </c>
      <c r="E41">
        <f t="shared" si="1"/>
        <v>0.53279998153448105</v>
      </c>
      <c r="F41">
        <f t="shared" si="1"/>
        <v>0.30709999799728394</v>
      </c>
      <c r="G41">
        <f t="shared" si="1"/>
        <v>0.58950001001358032</v>
      </c>
      <c r="H41">
        <f t="shared" si="1"/>
        <v>5.0700001418590546E-2</v>
      </c>
      <c r="I41">
        <f t="shared" si="1"/>
        <v>5.2499998360872269E-2</v>
      </c>
      <c r="J41">
        <f t="shared" si="1"/>
        <v>5.0399996340274811E-2</v>
      </c>
      <c r="K41">
        <f t="shared" si="1"/>
        <v>4.2899999767541885E-2</v>
      </c>
      <c r="L41">
        <f t="shared" si="1"/>
        <v>5.3700000047683716E-2</v>
      </c>
      <c r="M41">
        <f t="shared" si="1"/>
        <v>5.2000001072883606E-2</v>
      </c>
    </row>
    <row r="42" spans="1:13" x14ac:dyDescent="0.2">
      <c r="A42" s="8" t="s">
        <v>41</v>
      </c>
      <c r="B42">
        <f t="shared" ref="B42:M42" si="2">B31-B18</f>
        <v>1.2800000607967377E-2</v>
      </c>
      <c r="C42">
        <f t="shared" si="2"/>
        <v>4.0699999779462814E-2</v>
      </c>
      <c r="D42">
        <f t="shared" si="2"/>
        <v>3.8600001484155655E-2</v>
      </c>
      <c r="E42">
        <f t="shared" si="2"/>
        <v>9.1500001028180122E-2</v>
      </c>
      <c r="F42">
        <f t="shared" si="2"/>
        <v>5.8800004422664642E-2</v>
      </c>
      <c r="G42">
        <f t="shared" si="2"/>
        <v>5.9599999338388443E-2</v>
      </c>
      <c r="H42" s="5">
        <f t="shared" si="2"/>
        <v>-0.33400000631809235</v>
      </c>
      <c r="I42">
        <f t="shared" si="2"/>
        <v>4.0100002661347389E-2</v>
      </c>
      <c r="J42">
        <f t="shared" si="2"/>
        <v>4.1499996557831764E-2</v>
      </c>
      <c r="K42">
        <f t="shared" si="2"/>
        <v>9.2399995774030685E-2</v>
      </c>
      <c r="L42">
        <f t="shared" si="2"/>
        <v>0.10109999403357506</v>
      </c>
      <c r="M42">
        <f t="shared" si="2"/>
        <v>8.1000000238418579E-2</v>
      </c>
    </row>
    <row r="43" spans="1:13" x14ac:dyDescent="0.2">
      <c r="A43" s="8" t="s">
        <v>42</v>
      </c>
      <c r="B43">
        <f t="shared" ref="B43:M43" si="3">B32-B19</f>
        <v>3.7799995392560959E-2</v>
      </c>
      <c r="C43">
        <f t="shared" si="3"/>
        <v>4.6100001782178879E-2</v>
      </c>
      <c r="D43">
        <f t="shared" si="3"/>
        <v>4.6399995684623718E-2</v>
      </c>
      <c r="E43">
        <f t="shared" si="3"/>
        <v>8.9799996465444565E-2</v>
      </c>
      <c r="F43">
        <f t="shared" si="3"/>
        <v>8.4049994125962257E-2</v>
      </c>
      <c r="G43">
        <f t="shared" si="3"/>
        <v>6.9999996572732925E-2</v>
      </c>
      <c r="H43">
        <f t="shared" si="3"/>
        <v>4.0899995714426041E-2</v>
      </c>
      <c r="I43">
        <f t="shared" si="3"/>
        <v>4.349999874830246E-2</v>
      </c>
      <c r="J43">
        <f t="shared" si="3"/>
        <v>4.4700000435113907E-2</v>
      </c>
      <c r="K43">
        <f t="shared" si="3"/>
        <v>4.6399995684623718E-2</v>
      </c>
      <c r="L43">
        <f t="shared" si="3"/>
        <v>6.549999862909317E-2</v>
      </c>
      <c r="M43">
        <f t="shared" si="3"/>
        <v>6.4699999988079071E-2</v>
      </c>
    </row>
    <row r="44" spans="1:13" x14ac:dyDescent="0.2">
      <c r="A44" s="8" t="s">
        <v>43</v>
      </c>
      <c r="B44">
        <f t="shared" ref="B44:M44" si="4">B33-B20</f>
        <v>7.4499998241662979E-2</v>
      </c>
      <c r="C44">
        <f t="shared" si="4"/>
        <v>8.4999997168779373E-2</v>
      </c>
      <c r="D44">
        <f t="shared" si="4"/>
        <v>8.7500005960464478E-2</v>
      </c>
      <c r="E44">
        <f t="shared" si="4"/>
        <v>7.3000002652406693E-2</v>
      </c>
      <c r="F44">
        <f t="shared" si="4"/>
        <v>7.1700002998113632E-2</v>
      </c>
      <c r="G44">
        <f t="shared" si="4"/>
        <v>6.0499999672174454E-2</v>
      </c>
      <c r="H44">
        <f t="shared" si="4"/>
        <v>6.0300000011920929E-2</v>
      </c>
      <c r="I44">
        <f t="shared" si="4"/>
        <v>6.5100003033876419E-2</v>
      </c>
      <c r="J44">
        <f t="shared" si="4"/>
        <v>6.3300002366304398E-2</v>
      </c>
      <c r="K44">
        <f t="shared" si="4"/>
        <v>4.5599997043609619E-2</v>
      </c>
      <c r="L44">
        <f t="shared" si="4"/>
        <v>7.4999995529651642E-2</v>
      </c>
      <c r="M44">
        <f t="shared" si="4"/>
        <v>5.8100000023841858E-2</v>
      </c>
    </row>
    <row r="45" spans="1:13" x14ac:dyDescent="0.2">
      <c r="A45" s="8" t="s">
        <v>44</v>
      </c>
      <c r="B45">
        <f t="shared" ref="B45:M45" si="5">B34-B21</f>
        <v>0.11919999495148659</v>
      </c>
      <c r="C45">
        <f t="shared" si="5"/>
        <v>0.12900000065565109</v>
      </c>
      <c r="D45">
        <f t="shared" si="5"/>
        <v>0.12670000270009041</v>
      </c>
      <c r="E45">
        <f t="shared" si="5"/>
        <v>4.7750001773238182E-2</v>
      </c>
      <c r="F45">
        <f t="shared" si="5"/>
        <v>5.5600002408027649E-2</v>
      </c>
      <c r="G45">
        <f t="shared" si="5"/>
        <v>5.3299997001886368E-2</v>
      </c>
      <c r="H45">
        <f t="shared" si="5"/>
        <v>3.7999998778104782E-2</v>
      </c>
      <c r="I45">
        <f t="shared" si="5"/>
        <v>3.8700003176927567E-2</v>
      </c>
      <c r="J45">
        <f t="shared" si="5"/>
        <v>2.7800001204013824E-2</v>
      </c>
      <c r="K45">
        <f t="shared" si="5"/>
        <v>2.3600000888109207E-2</v>
      </c>
      <c r="L45">
        <f t="shared" si="5"/>
        <v>2.5999996811151505E-2</v>
      </c>
      <c r="M45">
        <f t="shared" si="5"/>
        <v>2.2200003266334534E-2</v>
      </c>
    </row>
    <row r="46" spans="1:13" x14ac:dyDescent="0.2">
      <c r="A46" s="8" t="s">
        <v>45</v>
      </c>
      <c r="B46">
        <f t="shared" ref="B46:M46" si="6">B35-B22</f>
        <v>0.15130000561475754</v>
      </c>
      <c r="C46">
        <f t="shared" si="6"/>
        <v>0.17330000177025795</v>
      </c>
      <c r="D46">
        <f t="shared" si="6"/>
        <v>0.16829999163746834</v>
      </c>
      <c r="E46">
        <f t="shared" si="6"/>
        <v>5.2500002086162567E-2</v>
      </c>
      <c r="F46">
        <f t="shared" si="6"/>
        <v>6.4799997955560684E-2</v>
      </c>
      <c r="G46">
        <f t="shared" si="6"/>
        <v>5.6499999016523361E-2</v>
      </c>
      <c r="H46">
        <f t="shared" si="6"/>
        <v>9.2400003224611282E-2</v>
      </c>
      <c r="I46">
        <f t="shared" si="6"/>
        <v>0.10500000417232513</v>
      </c>
      <c r="J46">
        <f t="shared" si="6"/>
        <v>0.10099999792873859</v>
      </c>
      <c r="K46">
        <f t="shared" si="6"/>
        <v>3.5500001162290573E-2</v>
      </c>
      <c r="L46">
        <f t="shared" si="6"/>
        <v>3.789999708533287E-2</v>
      </c>
      <c r="M46">
        <f t="shared" si="6"/>
        <v>3.6699999123811722E-2</v>
      </c>
    </row>
    <row r="47" spans="1:13" x14ac:dyDescent="0.2">
      <c r="A47" s="8" t="s">
        <v>46</v>
      </c>
      <c r="B47">
        <f t="shared" ref="B47:M47" si="7">B36-B23</f>
        <v>0.23720000684261322</v>
      </c>
      <c r="C47">
        <f t="shared" si="7"/>
        <v>0.25069998949766159</v>
      </c>
      <c r="D47">
        <f t="shared" si="7"/>
        <v>0.24960000813007355</v>
      </c>
      <c r="E47">
        <f t="shared" si="7"/>
        <v>8.0599993467330933E-2</v>
      </c>
      <c r="F47">
        <f t="shared" si="7"/>
        <v>6.6299997270107269E-2</v>
      </c>
      <c r="G47">
        <f t="shared" si="7"/>
        <v>7.8100007027387619E-2</v>
      </c>
      <c r="H47">
        <f t="shared" si="7"/>
        <v>6.9699995219707489E-2</v>
      </c>
      <c r="I47">
        <f t="shared" si="7"/>
        <v>6.9099999964237213E-2</v>
      </c>
      <c r="J47">
        <f t="shared" si="7"/>
        <v>6.3500002026557922E-2</v>
      </c>
      <c r="K47">
        <f t="shared" si="7"/>
        <v>3.0500002205371857E-2</v>
      </c>
      <c r="L47">
        <f t="shared" si="7"/>
        <v>3.189999982714653E-2</v>
      </c>
      <c r="M47">
        <f t="shared" si="7"/>
        <v>3.399999812245369E-2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4147-A897-4B82-85F5-AAC20C16ED1C}">
  <dimension ref="A1:M37"/>
  <sheetViews>
    <sheetView topLeftCell="A9" workbookViewId="0">
      <selection activeCell="A24" sqref="A24:M32"/>
    </sheetView>
  </sheetViews>
  <sheetFormatPr baseColWidth="10" defaultColWidth="8.83203125" defaultRowHeight="15" x14ac:dyDescent="0.2"/>
  <cols>
    <col min="11" max="11" width="12" customWidth="1"/>
    <col min="12" max="12" width="10" customWidth="1"/>
  </cols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45036</v>
      </c>
    </row>
    <row r="6" spans="1:9" x14ac:dyDescent="0.2">
      <c r="A6" t="s">
        <v>8</v>
      </c>
      <c r="B6" s="2" t="s">
        <v>54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26</v>
      </c>
    </row>
    <row r="16" spans="1:9" x14ac:dyDescent="0.2">
      <c r="A16" t="s">
        <v>27</v>
      </c>
      <c r="E16" t="s">
        <v>28</v>
      </c>
    </row>
    <row r="17" spans="1:13" x14ac:dyDescent="0.2">
      <c r="A17" t="s">
        <v>29</v>
      </c>
      <c r="E17">
        <v>600</v>
      </c>
      <c r="F17" t="s">
        <v>30</v>
      </c>
    </row>
    <row r="18" spans="1:13" x14ac:dyDescent="0.2">
      <c r="A18" t="s">
        <v>31</v>
      </c>
      <c r="E18">
        <v>9</v>
      </c>
      <c r="F18" t="s">
        <v>30</v>
      </c>
    </row>
    <row r="19" spans="1:13" x14ac:dyDescent="0.2">
      <c r="A19" t="s">
        <v>32</v>
      </c>
      <c r="E19">
        <v>25</v>
      </c>
    </row>
    <row r="20" spans="1:13" x14ac:dyDescent="0.2">
      <c r="A20" t="s">
        <v>33</v>
      </c>
      <c r="E20">
        <v>0</v>
      </c>
      <c r="F20" t="s">
        <v>34</v>
      </c>
    </row>
    <row r="21" spans="1:13" x14ac:dyDescent="0.2">
      <c r="A21" t="s">
        <v>35</v>
      </c>
      <c r="B21" s="2" t="s">
        <v>55</v>
      </c>
    </row>
    <row r="23" spans="1:13" x14ac:dyDescent="0.2">
      <c r="B23" t="s">
        <v>56</v>
      </c>
    </row>
    <row r="24" spans="1:13" x14ac:dyDescent="0.2">
      <c r="A24" s="4" t="s">
        <v>38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39</v>
      </c>
      <c r="B25">
        <v>3.48999984562397E-2</v>
      </c>
      <c r="C25">
        <v>3.5100001841783524E-2</v>
      </c>
      <c r="D25">
        <v>3.5300001502037048E-2</v>
      </c>
      <c r="E25">
        <v>0.35710000991821289</v>
      </c>
      <c r="F25">
        <v>0.375</v>
      </c>
      <c r="G25">
        <v>0.38600000739097595</v>
      </c>
      <c r="H25">
        <v>0.11010000109672546</v>
      </c>
      <c r="I25">
        <v>0.1273999959230423</v>
      </c>
      <c r="J25">
        <v>0.11299999803304672</v>
      </c>
      <c r="K25">
        <v>9.4099998474121094E-2</v>
      </c>
      <c r="L25" s="5">
        <v>0.18109999597072601</v>
      </c>
      <c r="M25">
        <v>8.7999999523162842E-2</v>
      </c>
    </row>
    <row r="26" spans="1:13" x14ac:dyDescent="0.2">
      <c r="A26" s="4" t="s">
        <v>40</v>
      </c>
      <c r="B26">
        <v>4.439999908208847E-2</v>
      </c>
      <c r="C26">
        <v>5.0999999046325684E-2</v>
      </c>
      <c r="D26">
        <v>5.0200000405311584E-2</v>
      </c>
      <c r="E26">
        <v>0.59219998121261597</v>
      </c>
      <c r="F26" s="5">
        <v>0.82429999113082886</v>
      </c>
      <c r="G26">
        <v>0.64770001173019409</v>
      </c>
      <c r="H26">
        <v>9.830000251531601E-2</v>
      </c>
      <c r="I26">
        <v>9.8499998450279236E-2</v>
      </c>
      <c r="J26">
        <v>9.8399996757507324E-2</v>
      </c>
      <c r="K26">
        <v>9.1600000858306885E-2</v>
      </c>
      <c r="L26">
        <v>9.8999999463558197E-2</v>
      </c>
      <c r="M26">
        <v>9.5200002193450928E-2</v>
      </c>
    </row>
    <row r="27" spans="1:13" x14ac:dyDescent="0.2">
      <c r="A27" s="4" t="s">
        <v>41</v>
      </c>
      <c r="B27">
        <v>4.8399999737739563E-2</v>
      </c>
      <c r="C27">
        <v>7.6999999582767487E-2</v>
      </c>
      <c r="D27">
        <v>7.5000002980232239E-2</v>
      </c>
      <c r="E27" s="6">
        <v>0.14440000057220459</v>
      </c>
      <c r="F27">
        <v>0.1120000034570694</v>
      </c>
      <c r="G27">
        <v>0.11219999939203262</v>
      </c>
      <c r="H27" s="5">
        <v>0.19550000131130219</v>
      </c>
      <c r="I27" s="6">
        <v>8.6900003254413605E-2</v>
      </c>
      <c r="J27" s="5">
        <v>8.919999748468399E-2</v>
      </c>
      <c r="K27">
        <v>0.14509999752044678</v>
      </c>
      <c r="L27">
        <v>0.15459999442100525</v>
      </c>
      <c r="M27">
        <v>0.12770000100135803</v>
      </c>
    </row>
    <row r="28" spans="1:13" x14ac:dyDescent="0.2">
      <c r="A28" s="4" t="s">
        <v>42</v>
      </c>
      <c r="B28">
        <v>7.4199996888637543E-2</v>
      </c>
      <c r="C28">
        <v>8.2800000905990601E-2</v>
      </c>
      <c r="D28">
        <v>8.2999996840953827E-2</v>
      </c>
      <c r="E28">
        <v>0.14069999754428864</v>
      </c>
      <c r="F28" s="6">
        <v>0.13689999282360077</v>
      </c>
      <c r="G28" s="6">
        <v>0.12219999730587006</v>
      </c>
      <c r="H28">
        <v>8.829999715089798E-2</v>
      </c>
      <c r="I28">
        <v>9.1099999845027924E-2</v>
      </c>
      <c r="J28">
        <v>9.2100001871585846E-2</v>
      </c>
      <c r="K28">
        <v>9.5299996435642242E-2</v>
      </c>
      <c r="L28">
        <v>0.11490000039339066</v>
      </c>
      <c r="M28">
        <v>0.11620000004768372</v>
      </c>
    </row>
    <row r="29" spans="1:13" x14ac:dyDescent="0.2">
      <c r="A29" s="4" t="s">
        <v>43</v>
      </c>
      <c r="B29">
        <v>0.11219999939203262</v>
      </c>
      <c r="C29">
        <v>0.12259999662637711</v>
      </c>
      <c r="D29">
        <v>0.12530000507831573</v>
      </c>
      <c r="E29">
        <v>0.12430000305175781</v>
      </c>
      <c r="F29">
        <v>0.1242000013589859</v>
      </c>
      <c r="G29">
        <v>0.11230000108480453</v>
      </c>
      <c r="H29">
        <v>0.11320000141859055</v>
      </c>
      <c r="I29">
        <v>0.11990000307559967</v>
      </c>
      <c r="J29">
        <v>0.11990000307559967</v>
      </c>
      <c r="K29">
        <v>9.2299997806549072E-2</v>
      </c>
      <c r="L29">
        <v>0.11909999698400497</v>
      </c>
      <c r="M29">
        <v>0.10289999842643738</v>
      </c>
    </row>
    <row r="30" spans="1:13" x14ac:dyDescent="0.2">
      <c r="A30" s="4" t="s">
        <v>44</v>
      </c>
      <c r="B30">
        <v>0.15809999406337738</v>
      </c>
      <c r="C30">
        <v>0.16820000112056732</v>
      </c>
      <c r="D30">
        <v>0.16570000350475311</v>
      </c>
      <c r="E30" s="6">
        <v>9.3000002205371857E-2</v>
      </c>
      <c r="F30" s="6">
        <v>0.10140000283718109</v>
      </c>
      <c r="G30" s="6">
        <v>9.7999997437000275E-2</v>
      </c>
      <c r="H30">
        <v>8.5699997842311859E-2</v>
      </c>
      <c r="I30">
        <v>9.2600002884864807E-2</v>
      </c>
      <c r="J30">
        <v>8.4600001573562622E-2</v>
      </c>
      <c r="K30">
        <v>6.7400000989437103E-2</v>
      </c>
      <c r="L30">
        <v>6.889999657869339E-2</v>
      </c>
      <c r="M30">
        <v>6.4900003373622894E-2</v>
      </c>
    </row>
    <row r="31" spans="1:13" x14ac:dyDescent="0.2">
      <c r="A31" s="4" t="s">
        <v>45</v>
      </c>
      <c r="B31">
        <v>0.19130000472068787</v>
      </c>
      <c r="C31">
        <v>0.21410000324249268</v>
      </c>
      <c r="D31">
        <v>0.20909999310970306</v>
      </c>
      <c r="E31">
        <v>0.10920000076293945</v>
      </c>
      <c r="F31">
        <v>0.11219999939203262</v>
      </c>
      <c r="G31" s="6">
        <v>0.10689999908208847</v>
      </c>
      <c r="H31">
        <v>0.14200000464916229</v>
      </c>
      <c r="I31">
        <v>0.15960000455379486</v>
      </c>
      <c r="J31" s="6">
        <v>0.15309999883174896</v>
      </c>
      <c r="K31">
        <v>8.190000057220459E-2</v>
      </c>
      <c r="L31">
        <v>8.1299997866153717E-2</v>
      </c>
      <c r="M31">
        <v>8.0399997532367706E-2</v>
      </c>
    </row>
    <row r="32" spans="1:13" x14ac:dyDescent="0.2">
      <c r="A32" s="4" t="s">
        <v>46</v>
      </c>
      <c r="B32">
        <v>0.28040000796318054</v>
      </c>
      <c r="C32">
        <v>0.29429998993873596</v>
      </c>
      <c r="D32">
        <v>0.29370000958442688</v>
      </c>
      <c r="E32">
        <v>0.13609999418258667</v>
      </c>
      <c r="F32">
        <v>0.12229999899864197</v>
      </c>
      <c r="G32">
        <v>0.13420000672340393</v>
      </c>
      <c r="H32">
        <v>0.11599999666213989</v>
      </c>
      <c r="I32">
        <v>0.13809999823570251</v>
      </c>
      <c r="J32">
        <v>0.10920000076293945</v>
      </c>
      <c r="K32">
        <v>7.4600003659725189E-2</v>
      </c>
      <c r="L32">
        <v>7.4400000274181366E-2</v>
      </c>
      <c r="M32">
        <v>7.7799998223781586E-2</v>
      </c>
    </row>
    <row r="33" spans="1:5" x14ac:dyDescent="0.2">
      <c r="E33" t="s">
        <v>58</v>
      </c>
    </row>
    <row r="34" spans="1:5" x14ac:dyDescent="0.2">
      <c r="E34" t="s">
        <v>59</v>
      </c>
    </row>
    <row r="35" spans="1:5" x14ac:dyDescent="0.2">
      <c r="E35" t="s">
        <v>60</v>
      </c>
    </row>
    <row r="36" spans="1:5" x14ac:dyDescent="0.2">
      <c r="E36" t="s">
        <v>61</v>
      </c>
    </row>
    <row r="37" spans="1:5" x14ac:dyDescent="0.2">
      <c r="A37" t="s">
        <v>47</v>
      </c>
      <c r="B37" s="2" t="s">
        <v>57</v>
      </c>
      <c r="E37" t="s">
        <v>62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AAB-4278-4D4D-89C8-4975FFB623DF}">
  <dimension ref="A1:M37"/>
  <sheetViews>
    <sheetView topLeftCell="A11" workbookViewId="0">
      <selection activeCell="A24" sqref="A24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45036</v>
      </c>
    </row>
    <row r="6" spans="1:9" x14ac:dyDescent="0.2">
      <c r="A6" t="s">
        <v>8</v>
      </c>
      <c r="B6" s="2" t="s">
        <v>49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26</v>
      </c>
    </row>
    <row r="16" spans="1:9" x14ac:dyDescent="0.2">
      <c r="A16" t="s">
        <v>27</v>
      </c>
      <c r="E16" t="s">
        <v>28</v>
      </c>
    </row>
    <row r="17" spans="1:13" x14ac:dyDescent="0.2">
      <c r="A17" t="s">
        <v>29</v>
      </c>
      <c r="E17">
        <v>600</v>
      </c>
      <c r="F17" t="s">
        <v>30</v>
      </c>
    </row>
    <row r="18" spans="1:13" x14ac:dyDescent="0.2">
      <c r="A18" t="s">
        <v>31</v>
      </c>
      <c r="E18">
        <v>9</v>
      </c>
      <c r="F18" t="s">
        <v>30</v>
      </c>
    </row>
    <row r="19" spans="1:13" x14ac:dyDescent="0.2">
      <c r="A19" t="s">
        <v>32</v>
      </c>
      <c r="E19">
        <v>25</v>
      </c>
    </row>
    <row r="20" spans="1:13" x14ac:dyDescent="0.2">
      <c r="A20" t="s">
        <v>33</v>
      </c>
      <c r="E20">
        <v>0</v>
      </c>
      <c r="F20" t="s">
        <v>34</v>
      </c>
    </row>
    <row r="21" spans="1:13" x14ac:dyDescent="0.2">
      <c r="A21" t="s">
        <v>35</v>
      </c>
      <c r="B21" s="2" t="s">
        <v>50</v>
      </c>
    </row>
    <row r="23" spans="1:13" x14ac:dyDescent="0.2">
      <c r="B23" t="s">
        <v>51</v>
      </c>
    </row>
    <row r="24" spans="1:13" x14ac:dyDescent="0.2">
      <c r="A24" s="4" t="s">
        <v>38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39</v>
      </c>
      <c r="B25">
        <v>3.4400001168251038E-2</v>
      </c>
      <c r="C25">
        <v>3.4600000828504562E-2</v>
      </c>
      <c r="D25">
        <v>3.4800000488758087E-2</v>
      </c>
      <c r="E25">
        <v>4.6799998730421066E-2</v>
      </c>
      <c r="F25">
        <v>4.8599999397993088E-2</v>
      </c>
      <c r="G25">
        <v>4.8099998384714127E-2</v>
      </c>
      <c r="H25">
        <v>5.2099999040365219E-2</v>
      </c>
      <c r="I25">
        <v>5.6200001388788223E-2</v>
      </c>
      <c r="J25">
        <v>5.3899999707937241E-2</v>
      </c>
      <c r="K25">
        <v>4.7200001776218414E-2</v>
      </c>
      <c r="L25" s="5">
        <v>0.17569999396800995</v>
      </c>
      <c r="M25">
        <v>4.2599998414516449E-2</v>
      </c>
    </row>
    <row r="26" spans="1:13" x14ac:dyDescent="0.2">
      <c r="A26" s="4" t="s">
        <v>40</v>
      </c>
      <c r="B26">
        <v>3.5599999129772186E-2</v>
      </c>
      <c r="C26">
        <v>3.5900000482797623E-2</v>
      </c>
      <c r="D26">
        <v>3.5700000822544098E-2</v>
      </c>
      <c r="E26">
        <v>5.9399999678134918E-2</v>
      </c>
      <c r="F26" s="5">
        <v>0.51719999313354492</v>
      </c>
      <c r="G26">
        <v>5.820000171661377E-2</v>
      </c>
      <c r="H26">
        <v>4.7600001096725464E-2</v>
      </c>
      <c r="I26">
        <v>4.6000000089406967E-2</v>
      </c>
      <c r="J26">
        <v>4.8000000417232513E-2</v>
      </c>
      <c r="K26">
        <v>4.8700001090764999E-2</v>
      </c>
      <c r="L26">
        <v>4.5299999415874481E-2</v>
      </c>
      <c r="M26">
        <v>4.3200001120567322E-2</v>
      </c>
    </row>
    <row r="27" spans="1:13" x14ac:dyDescent="0.2">
      <c r="A27" s="4" t="s">
        <v>41</v>
      </c>
      <c r="B27">
        <v>3.5599999129772186E-2</v>
      </c>
      <c r="C27">
        <v>3.6299999803304672E-2</v>
      </c>
      <c r="D27">
        <v>3.6400001496076584E-2</v>
      </c>
      <c r="E27" s="5">
        <v>0.11180000007152557</v>
      </c>
      <c r="F27">
        <v>5.3199999034404755E-2</v>
      </c>
      <c r="G27">
        <v>5.260000005364418E-2</v>
      </c>
      <c r="H27" s="5">
        <v>0.52950000762939453</v>
      </c>
      <c r="I27" s="5">
        <v>0.21549999713897705</v>
      </c>
      <c r="J27" s="5">
        <v>0.46480000019073486</v>
      </c>
      <c r="K27">
        <v>5.2700001746416092E-2</v>
      </c>
      <c r="L27">
        <v>5.3500000387430191E-2</v>
      </c>
      <c r="M27">
        <v>4.6700000762939453E-2</v>
      </c>
    </row>
    <row r="28" spans="1:13" x14ac:dyDescent="0.2">
      <c r="A28" s="4" t="s">
        <v>42</v>
      </c>
      <c r="B28">
        <v>3.6400001496076584E-2</v>
      </c>
      <c r="C28">
        <v>3.6699999123811722E-2</v>
      </c>
      <c r="D28">
        <v>3.6600001156330109E-2</v>
      </c>
      <c r="E28">
        <v>5.090000107884407E-2</v>
      </c>
      <c r="F28" s="5">
        <v>0.12449999898672104</v>
      </c>
      <c r="G28" s="5">
        <v>0.25979998707771301</v>
      </c>
      <c r="H28">
        <v>4.7400001436471939E-2</v>
      </c>
      <c r="I28">
        <v>4.7600001096725464E-2</v>
      </c>
      <c r="J28">
        <v>4.7400001436471939E-2</v>
      </c>
      <c r="K28">
        <v>4.8900000751018524E-2</v>
      </c>
      <c r="L28">
        <v>4.9400001764297485E-2</v>
      </c>
      <c r="M28">
        <v>5.1500000059604645E-2</v>
      </c>
    </row>
    <row r="29" spans="1:13" x14ac:dyDescent="0.2">
      <c r="A29" s="4" t="s">
        <v>43</v>
      </c>
      <c r="B29">
        <v>3.7700001150369644E-2</v>
      </c>
      <c r="C29">
        <v>3.7599999457597733E-2</v>
      </c>
      <c r="D29">
        <v>3.7799999117851257E-2</v>
      </c>
      <c r="E29">
        <v>5.130000039935112E-2</v>
      </c>
      <c r="F29">
        <v>5.2499998360872269E-2</v>
      </c>
      <c r="G29">
        <v>5.1800001412630081E-2</v>
      </c>
      <c r="H29">
        <v>5.2900001406669617E-2</v>
      </c>
      <c r="I29">
        <v>5.4800000041723251E-2</v>
      </c>
      <c r="J29">
        <v>5.6600000709295273E-2</v>
      </c>
      <c r="K29">
        <v>4.6700000762939453E-2</v>
      </c>
      <c r="L29">
        <v>4.4100001454353333E-2</v>
      </c>
      <c r="M29">
        <v>4.479999840259552E-2</v>
      </c>
    </row>
    <row r="30" spans="1:13" x14ac:dyDescent="0.2">
      <c r="A30" s="4" t="s">
        <v>44</v>
      </c>
      <c r="B30">
        <v>3.8899999111890793E-2</v>
      </c>
      <c r="C30">
        <v>3.9200000464916229E-2</v>
      </c>
      <c r="D30">
        <v>3.9000000804662704E-2</v>
      </c>
      <c r="E30" s="5">
        <v>0.15539999306201935</v>
      </c>
      <c r="F30">
        <v>4.5800000429153442E-2</v>
      </c>
      <c r="G30">
        <v>4.4700000435113907E-2</v>
      </c>
      <c r="H30">
        <v>4.7699999064207077E-2</v>
      </c>
      <c r="I30">
        <v>5.3899999707937241E-2</v>
      </c>
      <c r="J30">
        <v>5.6800000369548798E-2</v>
      </c>
      <c r="K30">
        <v>4.3800000101327896E-2</v>
      </c>
      <c r="L30">
        <v>4.2899999767541885E-2</v>
      </c>
      <c r="M30">
        <v>4.2700000107288361E-2</v>
      </c>
    </row>
    <row r="31" spans="1:13" x14ac:dyDescent="0.2">
      <c r="A31" s="4" t="s">
        <v>45</v>
      </c>
      <c r="B31">
        <v>3.9999999105930328E-2</v>
      </c>
      <c r="C31">
        <v>4.0800001472234726E-2</v>
      </c>
      <c r="D31">
        <v>4.0800001472234726E-2</v>
      </c>
      <c r="E31">
        <v>5.6699998676776886E-2</v>
      </c>
      <c r="F31">
        <v>4.7400001436471939E-2</v>
      </c>
      <c r="G31" s="5">
        <v>0.49020001292228699</v>
      </c>
      <c r="H31">
        <v>4.960000142455101E-2</v>
      </c>
      <c r="I31">
        <v>5.4600000381469727E-2</v>
      </c>
      <c r="J31" s="5">
        <v>0.13760000467300415</v>
      </c>
      <c r="K31">
        <v>4.6399999409914017E-2</v>
      </c>
      <c r="L31">
        <v>4.3400000780820847E-2</v>
      </c>
      <c r="M31">
        <v>4.3699998408555984E-2</v>
      </c>
    </row>
    <row r="32" spans="1:13" x14ac:dyDescent="0.2">
      <c r="A32" s="4" t="s">
        <v>46</v>
      </c>
      <c r="B32">
        <v>4.3200001120567322E-2</v>
      </c>
      <c r="C32">
        <v>4.3600000441074371E-2</v>
      </c>
      <c r="D32">
        <v>4.4100001454353333E-2</v>
      </c>
      <c r="E32">
        <v>5.5500000715255737E-2</v>
      </c>
      <c r="F32">
        <v>5.6000001728534698E-2</v>
      </c>
      <c r="G32">
        <v>5.6099999696016312E-2</v>
      </c>
      <c r="H32">
        <v>4.6300001442432404E-2</v>
      </c>
      <c r="I32">
        <v>6.8999998271465302E-2</v>
      </c>
      <c r="J32">
        <v>4.5699998736381531E-2</v>
      </c>
      <c r="K32">
        <v>4.4100001454353333E-2</v>
      </c>
      <c r="L32">
        <v>4.2500000447034836E-2</v>
      </c>
      <c r="M32">
        <v>4.3800000101327896E-2</v>
      </c>
    </row>
    <row r="37" spans="1:2" x14ac:dyDescent="0.2">
      <c r="A37" t="s">
        <v>47</v>
      </c>
      <c r="B37" s="2" t="s">
        <v>52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460D-169E-41DF-A12C-FED800E7DBCE}">
  <dimension ref="A1:O20"/>
  <sheetViews>
    <sheetView topLeftCell="A7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45036</v>
      </c>
    </row>
    <row r="6" spans="1:12" x14ac:dyDescent="0.2">
      <c r="A6" t="s">
        <v>8</v>
      </c>
      <c r="B6" s="2" t="s">
        <v>53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9" spans="1:15" x14ac:dyDescent="0.2">
      <c r="A19" s="3"/>
      <c r="B19" s="3"/>
      <c r="C19" s="3"/>
      <c r="D19" s="3" t="s">
        <v>22</v>
      </c>
      <c r="E19" s="3"/>
      <c r="F19" s="3"/>
      <c r="G19" s="3"/>
      <c r="H19" s="3" t="s">
        <v>23</v>
      </c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 t="s">
        <v>24</v>
      </c>
      <c r="I20" s="3"/>
      <c r="J20" s="3"/>
      <c r="K20" s="3"/>
      <c r="L20" s="3"/>
      <c r="M20" s="3"/>
      <c r="N20" s="3"/>
      <c r="O20" s="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D802-F209-4C27-BB1F-FFBEE30B0556}">
  <dimension ref="A1:M37"/>
  <sheetViews>
    <sheetView topLeftCell="A8" workbookViewId="0">
      <selection activeCell="B25" sqref="B25:D25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45036</v>
      </c>
    </row>
    <row r="6" spans="1:9" x14ac:dyDescent="0.2">
      <c r="A6" t="s">
        <v>8</v>
      </c>
      <c r="B6" s="2" t="s">
        <v>25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26</v>
      </c>
    </row>
    <row r="16" spans="1:9" x14ac:dyDescent="0.2">
      <c r="A16" t="s">
        <v>27</v>
      </c>
      <c r="E16" t="s">
        <v>28</v>
      </c>
    </row>
    <row r="17" spans="1:13" x14ac:dyDescent="0.2">
      <c r="A17" t="s">
        <v>29</v>
      </c>
      <c r="E17">
        <v>600</v>
      </c>
      <c r="F17" t="s">
        <v>30</v>
      </c>
    </row>
    <row r="18" spans="1:13" x14ac:dyDescent="0.2">
      <c r="A18" t="s">
        <v>31</v>
      </c>
      <c r="E18">
        <v>9</v>
      </c>
      <c r="F18" t="s">
        <v>30</v>
      </c>
    </row>
    <row r="19" spans="1:13" x14ac:dyDescent="0.2">
      <c r="A19" t="s">
        <v>32</v>
      </c>
      <c r="E19">
        <v>25</v>
      </c>
    </row>
    <row r="20" spans="1:13" x14ac:dyDescent="0.2">
      <c r="A20" t="s">
        <v>33</v>
      </c>
      <c r="E20">
        <v>0</v>
      </c>
      <c r="F20" t="s">
        <v>34</v>
      </c>
    </row>
    <row r="21" spans="1:13" x14ac:dyDescent="0.2">
      <c r="A21" t="s">
        <v>35</v>
      </c>
      <c r="B21" s="2" t="s">
        <v>36</v>
      </c>
    </row>
    <row r="23" spans="1:13" x14ac:dyDescent="0.2">
      <c r="B23" t="s">
        <v>37</v>
      </c>
    </row>
    <row r="24" spans="1:13" x14ac:dyDescent="0.2">
      <c r="A24" s="4" t="s">
        <v>38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39</v>
      </c>
      <c r="B25">
        <v>3.4400001168251038E-2</v>
      </c>
      <c r="C25">
        <v>3.4499999135732651E-2</v>
      </c>
      <c r="D25">
        <v>3.4699998795986176E-2</v>
      </c>
      <c r="E25">
        <v>4.7200001776218414E-2</v>
      </c>
      <c r="F25">
        <v>4.7899998724460602E-2</v>
      </c>
      <c r="G25">
        <v>4.8000000417232513E-2</v>
      </c>
      <c r="H25">
        <v>5.5700000375509262E-2</v>
      </c>
      <c r="I25">
        <v>6.5700002014636993E-2</v>
      </c>
      <c r="J25">
        <v>5.6099999696016312E-2</v>
      </c>
      <c r="K25">
        <v>0.19390000402927399</v>
      </c>
      <c r="L25">
        <v>0.19030000269412994</v>
      </c>
      <c r="M25">
        <v>4.3299999088048935E-2</v>
      </c>
    </row>
    <row r="26" spans="1:13" x14ac:dyDescent="0.2">
      <c r="A26" s="4" t="s">
        <v>40</v>
      </c>
      <c r="B26">
        <v>3.5799998790025711E-2</v>
      </c>
      <c r="C26">
        <v>3.6100000143051147E-2</v>
      </c>
      <c r="D26">
        <v>3.5900000482797623E-2</v>
      </c>
      <c r="E26">
        <v>5.7199999690055847E-2</v>
      </c>
      <c r="F26">
        <v>0.44299998879432678</v>
      </c>
      <c r="G26">
        <v>5.7700000703334808E-2</v>
      </c>
      <c r="H26">
        <v>4.8099998384714127E-2</v>
      </c>
      <c r="I26">
        <v>5.0799999386072159E-2</v>
      </c>
      <c r="J26">
        <v>5.0099998712539673E-2</v>
      </c>
      <c r="K26">
        <v>5.3700000047683716E-2</v>
      </c>
      <c r="L26">
        <v>4.479999840259552E-2</v>
      </c>
      <c r="M26">
        <v>4.3800000101327896E-2</v>
      </c>
    </row>
    <row r="27" spans="1:13" x14ac:dyDescent="0.2">
      <c r="A27" s="4" t="s">
        <v>41</v>
      </c>
      <c r="B27">
        <v>3.5599999129772186E-2</v>
      </c>
      <c r="C27">
        <v>3.6699999123811722E-2</v>
      </c>
      <c r="D27">
        <v>3.6499999463558197E-2</v>
      </c>
      <c r="E27">
        <v>0.11140000075101852</v>
      </c>
      <c r="F27">
        <v>5.2700001746416092E-2</v>
      </c>
      <c r="G27">
        <v>5.2900001406669617E-2</v>
      </c>
      <c r="H27">
        <v>0.35389998555183411</v>
      </c>
      <c r="I27">
        <v>0.25099998712539673</v>
      </c>
      <c r="J27">
        <v>0.44870001077651978</v>
      </c>
      <c r="K27">
        <v>5.3300000727176666E-2</v>
      </c>
      <c r="L27">
        <v>5.469999834895134E-2</v>
      </c>
      <c r="M27">
        <v>4.8799999058246613E-2</v>
      </c>
    </row>
    <row r="28" spans="1:13" x14ac:dyDescent="0.2">
      <c r="A28" s="4" t="s">
        <v>42</v>
      </c>
      <c r="B28">
        <v>3.6600001156330109E-2</v>
      </c>
      <c r="C28">
        <v>3.7099998444318771E-2</v>
      </c>
      <c r="D28">
        <v>3.7000000476837158E-2</v>
      </c>
      <c r="E28">
        <v>5.2299998700618744E-2</v>
      </c>
      <c r="F28">
        <v>0.13120000064373016</v>
      </c>
      <c r="G28">
        <v>0.26100000739097595</v>
      </c>
      <c r="H28">
        <v>4.8500001430511475E-2</v>
      </c>
      <c r="I28">
        <v>5.0400000065565109E-2</v>
      </c>
      <c r="J28">
        <v>5.000000074505806E-2</v>
      </c>
      <c r="K28">
        <v>5.0500001758337021E-2</v>
      </c>
      <c r="L28">
        <v>8.2999996840953827E-2</v>
      </c>
      <c r="M28">
        <v>5.2700001746416092E-2</v>
      </c>
    </row>
    <row r="29" spans="1:13" x14ac:dyDescent="0.2">
      <c r="A29" s="4" t="s">
        <v>43</v>
      </c>
      <c r="B29">
        <v>3.7200000137090683E-2</v>
      </c>
      <c r="C29">
        <v>3.8300000131130219E-2</v>
      </c>
      <c r="D29">
        <v>3.8199998438358307E-2</v>
      </c>
      <c r="E29">
        <v>5.429999902844429E-2</v>
      </c>
      <c r="F29">
        <v>5.5100001394748688E-2</v>
      </c>
      <c r="G29">
        <v>5.4800000041723251E-2</v>
      </c>
      <c r="H29">
        <v>5.469999834895134E-2</v>
      </c>
      <c r="I29">
        <v>5.5100001394748688E-2</v>
      </c>
      <c r="J29">
        <v>5.6699998676776886E-2</v>
      </c>
      <c r="K29">
        <v>5.0799999386072159E-2</v>
      </c>
      <c r="L29">
        <v>4.7899998724460602E-2</v>
      </c>
      <c r="M29">
        <v>5.0200000405311584E-2</v>
      </c>
    </row>
    <row r="30" spans="1:13" x14ac:dyDescent="0.2">
      <c r="A30" s="4" t="s">
        <v>44</v>
      </c>
      <c r="B30">
        <v>3.9599999785423279E-2</v>
      </c>
      <c r="C30">
        <v>3.970000147819519E-2</v>
      </c>
      <c r="D30">
        <v>3.970000147819519E-2</v>
      </c>
      <c r="E30">
        <v>0.12349999696016312</v>
      </c>
      <c r="F30">
        <v>4.6700000762939453E-2</v>
      </c>
      <c r="G30">
        <v>4.5200001448392868E-2</v>
      </c>
      <c r="H30">
        <v>4.4700000435113907E-2</v>
      </c>
      <c r="I30">
        <v>5.8100000023841858E-2</v>
      </c>
      <c r="J30">
        <v>6.1099998652935028E-2</v>
      </c>
      <c r="K30">
        <v>4.3699998408555984E-2</v>
      </c>
      <c r="L30">
        <v>4.349999874830246E-2</v>
      </c>
      <c r="M30">
        <v>4.3699998408555984E-2</v>
      </c>
    </row>
    <row r="31" spans="1:13" x14ac:dyDescent="0.2">
      <c r="A31" s="4" t="s">
        <v>45</v>
      </c>
      <c r="B31">
        <v>3.970000147819519E-2</v>
      </c>
      <c r="C31">
        <v>4.1000001132488251E-2</v>
      </c>
      <c r="D31">
        <v>4.1200000792741776E-2</v>
      </c>
      <c r="E31">
        <v>5.3700000047683716E-2</v>
      </c>
      <c r="F31">
        <v>4.8599999397993088E-2</v>
      </c>
      <c r="G31">
        <v>0.40799999237060547</v>
      </c>
      <c r="H31">
        <v>5.0599999725818634E-2</v>
      </c>
      <c r="I31">
        <v>5.469999834895134E-2</v>
      </c>
      <c r="J31">
        <v>0.11990000307559967</v>
      </c>
      <c r="K31">
        <v>4.5400001108646393E-2</v>
      </c>
      <c r="L31">
        <v>4.4199999421834946E-2</v>
      </c>
      <c r="M31">
        <v>4.4599998742341995E-2</v>
      </c>
    </row>
    <row r="32" spans="1:13" x14ac:dyDescent="0.2">
      <c r="A32" s="4" t="s">
        <v>46</v>
      </c>
      <c r="B32">
        <v>4.3699998408555984E-2</v>
      </c>
      <c r="C32">
        <v>4.4100001454353333E-2</v>
      </c>
      <c r="D32">
        <v>4.4500000774860382E-2</v>
      </c>
      <c r="E32">
        <v>5.6699998676776886E-2</v>
      </c>
      <c r="F32">
        <v>5.8100000023841858E-2</v>
      </c>
      <c r="G32">
        <v>5.8299999684095383E-2</v>
      </c>
      <c r="H32">
        <v>4.9300000071525574E-2</v>
      </c>
      <c r="I32">
        <v>5.7599999010562897E-2</v>
      </c>
      <c r="J32">
        <v>4.6300001442432404E-2</v>
      </c>
      <c r="K32">
        <v>4.5299999415874481E-2</v>
      </c>
      <c r="L32">
        <v>4.2700000107288361E-2</v>
      </c>
      <c r="M32">
        <v>4.4700000435113907E-2</v>
      </c>
    </row>
    <row r="37" spans="1:2" x14ac:dyDescent="0.2">
      <c r="A37" t="s">
        <v>47</v>
      </c>
      <c r="B37" s="2" t="s">
        <v>48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1AE3-ACBA-4528-9492-40AFA65ECB12}">
  <dimension ref="A1:O20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45036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9" spans="1:15" x14ac:dyDescent="0.2">
      <c r="A19" s="3"/>
      <c r="B19" s="3"/>
      <c r="C19" s="3"/>
      <c r="D19" s="3" t="s">
        <v>22</v>
      </c>
      <c r="E19" s="3"/>
      <c r="F19" s="3"/>
      <c r="G19" s="3"/>
      <c r="H19" s="3" t="s">
        <v>23</v>
      </c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 t="s">
        <v>24</v>
      </c>
      <c r="I20" s="3"/>
      <c r="J20" s="3"/>
      <c r="K20" s="3"/>
      <c r="L20" s="3"/>
      <c r="M20" s="3"/>
      <c r="N20" s="3"/>
      <c r="O20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R_FINAL</vt:lpstr>
      <vt:lpstr>SAMPLES</vt:lpstr>
      <vt:lpstr>Curve</vt:lpstr>
      <vt:lpstr>FINAL_BLANK</vt:lpstr>
      <vt:lpstr>FINAL</vt:lpstr>
      <vt:lpstr>BLANK</vt:lpstr>
      <vt:lpstr>Sheet5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2023-04-20T18:56:18Z</dcterms:created>
  <dcterms:modified xsi:type="dcterms:W3CDTF">2023-04-20T20:27:42Z</dcterms:modified>
</cp:coreProperties>
</file>